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C:\Users\Windows\Desktop\Luis\HUMBERTO KOHLER 2019\"/>
    </mc:Choice>
  </mc:AlternateContent>
  <bookViews>
    <workbookView xWindow="0" yWindow="0" windowWidth="15360" windowHeight="8340"/>
  </bookViews>
  <sheets>
    <sheet name="orcamento" sheetId="1" r:id="rId1"/>
    <sheet name="cronograma" sheetId="2" r:id="rId2"/>
    <sheet name="BDI" sheetId="18" r:id="rId3"/>
    <sheet name="Quantitativo" sheetId="20" r:id="rId4"/>
    <sheet name="composições" sheetId="19" r:id="rId5"/>
    <sheet name="COTAÇÃO DE MATERIAIS " sheetId="28" r:id="rId6"/>
    <sheet name="FONTE" sheetId="21" r:id="rId7"/>
  </sheets>
  <definedNames>
    <definedName name="_xlnm.Print_Area" localSheetId="2">BDI!$B$3:$E$37</definedName>
    <definedName name="_xlnm.Print_Area" localSheetId="4">composições!$A$2:$G$87</definedName>
    <definedName name="_xlnm.Print_Area" localSheetId="5">'COTAÇÃO DE MATERIAIS '!$A$1:$E$22</definedName>
    <definedName name="_xlnm.Print_Area" localSheetId="1">cronograma!$B$9:$K$23</definedName>
    <definedName name="_xlnm.Print_Area" localSheetId="0">orcamento!$B$1:$J$44</definedName>
    <definedName name="_xlnm.Print_Area" localSheetId="3">Quantitativo!$A$1:$H$57</definedName>
  </definedNames>
  <calcPr calcId="152511"/>
</workbook>
</file>

<file path=xl/calcChain.xml><?xml version="1.0" encoding="utf-8"?>
<calcChain xmlns="http://schemas.openxmlformats.org/spreadsheetml/2006/main">
  <c r="P13" i="1" l="1"/>
  <c r="L13" i="1" s="1"/>
  <c r="P14" i="1"/>
  <c r="L14" i="1" s="1"/>
  <c r="P15" i="1"/>
  <c r="L15" i="1" s="1"/>
  <c r="P16" i="1"/>
  <c r="L16" i="1" s="1"/>
  <c r="M19" i="1"/>
  <c r="P19" i="1"/>
  <c r="L19" i="1" s="1"/>
  <c r="P20" i="1"/>
  <c r="M20" i="1" s="1"/>
  <c r="P21" i="1"/>
  <c r="M21" i="1" s="1"/>
  <c r="P22" i="1"/>
  <c r="M22" i="1" s="1"/>
  <c r="P24" i="1"/>
  <c r="M24" i="1" s="1"/>
  <c r="P25" i="1"/>
  <c r="M25" i="1" s="1"/>
  <c r="M26" i="1"/>
  <c r="P26" i="1"/>
  <c r="P27" i="1"/>
  <c r="L27" i="1" s="1"/>
  <c r="P28" i="1"/>
  <c r="L28" i="1" s="1"/>
  <c r="P29" i="1"/>
  <c r="L29" i="1" s="1"/>
  <c r="P30" i="1"/>
  <c r="L30" i="1" s="1"/>
  <c r="P31" i="1"/>
  <c r="L31" i="1" s="1"/>
  <c r="P32" i="1"/>
  <c r="L32" i="1" s="1"/>
  <c r="P33" i="1"/>
  <c r="L33" i="1" s="1"/>
  <c r="P35" i="1"/>
  <c r="L35" i="1" s="1"/>
  <c r="P36" i="1"/>
  <c r="M36" i="1" s="1"/>
  <c r="P38" i="1"/>
  <c r="L38" i="1" s="1"/>
  <c r="P42" i="1"/>
  <c r="L42" i="1" s="1"/>
  <c r="L43" i="1"/>
  <c r="L24" i="1" l="1"/>
  <c r="L22" i="1"/>
  <c r="L21" i="1"/>
  <c r="L20" i="1"/>
  <c r="M42" i="1"/>
  <c r="M38" i="1"/>
  <c r="M35" i="1"/>
  <c r="M33" i="1"/>
  <c r="M32" i="1"/>
  <c r="M31" i="1"/>
  <c r="M30" i="1"/>
  <c r="M29" i="1"/>
  <c r="M28" i="1"/>
  <c r="M27" i="1"/>
  <c r="M16" i="1"/>
  <c r="M15" i="1"/>
  <c r="M14" i="1"/>
  <c r="M13" i="1"/>
  <c r="G39" i="1"/>
  <c r="G40" i="1"/>
  <c r="D11216" i="21" l="1"/>
  <c r="D11220" i="21"/>
  <c r="D11164" i="21"/>
  <c r="D11175" i="21"/>
  <c r="D11176" i="21"/>
  <c r="T11191" i="21" l="1"/>
  <c r="O11191" i="21"/>
  <c r="J11191" i="21"/>
  <c r="D11191" i="21" s="1"/>
  <c r="T11190" i="21"/>
  <c r="O11190" i="21"/>
  <c r="J11190" i="21"/>
  <c r="T11189" i="21"/>
  <c r="O11189" i="21"/>
  <c r="J11189" i="21"/>
  <c r="T11188" i="21"/>
  <c r="O11188" i="21"/>
  <c r="J11188" i="21"/>
  <c r="T11187" i="21"/>
  <c r="O11187" i="21"/>
  <c r="J11187" i="21"/>
  <c r="J11186" i="21"/>
  <c r="D11186" i="21" s="1"/>
  <c r="AD11185" i="21"/>
  <c r="T11185" i="21"/>
  <c r="O11185" i="21"/>
  <c r="J11185" i="21"/>
  <c r="D11185" i="21" s="1"/>
  <c r="AD11184" i="21"/>
  <c r="T11184" i="21"/>
  <c r="O11184" i="21"/>
  <c r="J11184" i="21"/>
  <c r="D11184" i="21" s="1"/>
  <c r="AD11183" i="21"/>
  <c r="T11183" i="21"/>
  <c r="O11183" i="21"/>
  <c r="J11183" i="21"/>
  <c r="D11183" i="21" s="1"/>
  <c r="Y11181" i="21"/>
  <c r="T11181" i="21"/>
  <c r="O11181" i="21"/>
  <c r="J11181" i="21"/>
  <c r="D11181" i="21" s="1"/>
  <c r="AD11180" i="21"/>
  <c r="Y11180" i="21"/>
  <c r="T11180" i="21"/>
  <c r="O11180" i="21"/>
  <c r="J11180" i="21"/>
  <c r="AD11179" i="21"/>
  <c r="Y11179" i="21"/>
  <c r="T11179" i="21"/>
  <c r="O11179" i="21"/>
  <c r="J11179" i="21"/>
  <c r="AD11178" i="21"/>
  <c r="Y11178" i="21"/>
  <c r="T11178" i="21"/>
  <c r="O11178" i="21"/>
  <c r="J11178" i="21"/>
  <c r="AD11177" i="21"/>
  <c r="Y11177" i="21"/>
  <c r="T11177" i="21"/>
  <c r="O11177" i="21"/>
  <c r="J11177" i="21"/>
  <c r="D11177" i="21" s="1"/>
  <c r="AD11176" i="21"/>
  <c r="AD11175" i="21"/>
  <c r="AD11172" i="21"/>
  <c r="T11172" i="21"/>
  <c r="O11172" i="21"/>
  <c r="J11172" i="21"/>
  <c r="AD11171" i="21"/>
  <c r="T11171" i="21"/>
  <c r="O11171" i="21"/>
  <c r="J11171" i="21"/>
  <c r="AD11170" i="21"/>
  <c r="T11170" i="21"/>
  <c r="O11170" i="21"/>
  <c r="J11170" i="21"/>
  <c r="T11168" i="21"/>
  <c r="O11168" i="21"/>
  <c r="J11168" i="21"/>
  <c r="T11167" i="21"/>
  <c r="O11167" i="21"/>
  <c r="J11167" i="21"/>
  <c r="D11167" i="21" s="1"/>
  <c r="T11166" i="21"/>
  <c r="O11166" i="21"/>
  <c r="J11166" i="21"/>
  <c r="T11165" i="21"/>
  <c r="O11165" i="21"/>
  <c r="J11165" i="21"/>
  <c r="T11164" i="21"/>
  <c r="O11164" i="21"/>
  <c r="J11164" i="21"/>
  <c r="D11168" i="21" l="1"/>
  <c r="D11188" i="21"/>
  <c r="D11166" i="21"/>
  <c r="D11178" i="21"/>
  <c r="D11187" i="21"/>
  <c r="D11165" i="21"/>
  <c r="D11171" i="21"/>
  <c r="D11190" i="21"/>
  <c r="D11180" i="21"/>
  <c r="D11170" i="21"/>
  <c r="D11172" i="21"/>
  <c r="D11179" i="21"/>
  <c r="D11189" i="21"/>
  <c r="D33" i="18"/>
  <c r="E28" i="18" s="1"/>
  <c r="C37" i="18" s="1"/>
  <c r="F46" i="20" l="1"/>
  <c r="F22" i="28" l="1"/>
  <c r="F17" i="28"/>
  <c r="D17" i="28" s="1"/>
  <c r="F19" i="28"/>
  <c r="F14" i="28"/>
  <c r="D14" i="28" s="1"/>
  <c r="F16" i="28"/>
  <c r="F11" i="28"/>
  <c r="D11" i="28" s="1"/>
  <c r="F13" i="28"/>
  <c r="D22" i="28" l="1"/>
  <c r="C22" i="28"/>
  <c r="F20" i="28"/>
  <c r="F21" i="28"/>
  <c r="D19" i="28"/>
  <c r="C19" i="28"/>
  <c r="E17" i="28"/>
  <c r="F18" i="28"/>
  <c r="B17" i="28"/>
  <c r="C17" i="28"/>
  <c r="D16" i="28"/>
  <c r="C16" i="28"/>
  <c r="E14" i="28"/>
  <c r="F15" i="28"/>
  <c r="B14" i="28"/>
  <c r="C14" i="28"/>
  <c r="D13" i="28"/>
  <c r="C13" i="28"/>
  <c r="E11" i="28"/>
  <c r="F12" i="28"/>
  <c r="B11" i="28"/>
  <c r="C11" i="28"/>
  <c r="A8" i="28"/>
  <c r="D20" i="28" l="1"/>
  <c r="C20" i="28"/>
  <c r="B20" i="28"/>
  <c r="E20" i="28"/>
  <c r="D21" i="28"/>
  <c r="C21" i="28"/>
  <c r="D18" i="28"/>
  <c r="C18" i="28"/>
  <c r="D15" i="28"/>
  <c r="C15" i="28"/>
  <c r="D12" i="28"/>
  <c r="C12" i="28"/>
  <c r="H55" i="20"/>
  <c r="G5" i="20" l="1"/>
  <c r="J60" i="19"/>
  <c r="E61" i="19" s="1"/>
  <c r="J59" i="19"/>
  <c r="E60" i="19" s="1"/>
  <c r="J58" i="19"/>
  <c r="E59" i="19" s="1"/>
  <c r="J57" i="19"/>
  <c r="E58" i="19" s="1"/>
  <c r="J56" i="19"/>
  <c r="E57" i="19" s="1"/>
  <c r="J51" i="19"/>
  <c r="E52" i="19" s="1"/>
  <c r="J50" i="19"/>
  <c r="E51" i="19" s="1"/>
  <c r="J49" i="19"/>
  <c r="E50" i="19" s="1"/>
  <c r="J48" i="19"/>
  <c r="E49" i="19" s="1"/>
  <c r="J47" i="19"/>
  <c r="E48" i="19" s="1"/>
  <c r="J43" i="19"/>
  <c r="E43" i="19" s="1"/>
  <c r="J42" i="19"/>
  <c r="E42" i="19" s="1"/>
  <c r="J41" i="19"/>
  <c r="E41" i="19" s="1"/>
  <c r="J40" i="19"/>
  <c r="E40" i="19" s="1"/>
  <c r="J39" i="19"/>
  <c r="E39" i="19" s="1"/>
  <c r="J38" i="19"/>
  <c r="E38" i="19" s="1"/>
  <c r="J37" i="19"/>
  <c r="E37" i="19" s="1"/>
  <c r="J36" i="19"/>
  <c r="I36" i="19" s="1"/>
  <c r="J35" i="19"/>
  <c r="E35" i="19" s="1"/>
  <c r="O59" i="19"/>
  <c r="O58" i="19"/>
  <c r="O57" i="19"/>
  <c r="B42" i="19"/>
  <c r="B41" i="19"/>
  <c r="B40" i="19"/>
  <c r="B39" i="19"/>
  <c r="B38" i="19"/>
  <c r="B37" i="19"/>
  <c r="B36" i="19"/>
  <c r="B35" i="19"/>
  <c r="I47" i="19" l="1"/>
  <c r="I50" i="19"/>
  <c r="I51" i="19"/>
  <c r="I59" i="19"/>
  <c r="Q58" i="19"/>
  <c r="I42" i="19"/>
  <c r="I58" i="19"/>
  <c r="I41" i="19"/>
  <c r="I38" i="19"/>
  <c r="I39" i="19"/>
  <c r="I43" i="19"/>
  <c r="I48" i="19"/>
  <c r="I56" i="19"/>
  <c r="I60" i="19"/>
  <c r="I40" i="19"/>
  <c r="I49" i="19"/>
  <c r="I57" i="19"/>
  <c r="D36" i="19"/>
  <c r="G36" i="19" s="1"/>
  <c r="D38" i="19"/>
  <c r="G38" i="19" s="1"/>
  <c r="D40" i="19"/>
  <c r="G40" i="19" s="1"/>
  <c r="D42" i="19"/>
  <c r="G42" i="19" s="1"/>
  <c r="D50" i="19"/>
  <c r="G50" i="19" s="1"/>
  <c r="D52" i="19"/>
  <c r="G52" i="19" s="1"/>
  <c r="D58" i="19"/>
  <c r="G58" i="19" s="1"/>
  <c r="D60" i="19"/>
  <c r="G60" i="19" s="1"/>
  <c r="E36" i="19"/>
  <c r="I35" i="19"/>
  <c r="I37" i="19"/>
  <c r="D35" i="19"/>
  <c r="G35" i="19" s="1"/>
  <c r="D37" i="19"/>
  <c r="G37" i="19" s="1"/>
  <c r="D39" i="19"/>
  <c r="G39" i="19" s="1"/>
  <c r="D41" i="19"/>
  <c r="G41" i="19" s="1"/>
  <c r="D49" i="19"/>
  <c r="G49" i="19" s="1"/>
  <c r="D51" i="19"/>
  <c r="G51" i="19" s="1"/>
  <c r="D59" i="19"/>
  <c r="G59" i="19" s="1"/>
  <c r="D61" i="19"/>
  <c r="G61" i="19" s="1"/>
  <c r="Q59" i="19"/>
  <c r="P58" i="19"/>
  <c r="P59" i="19"/>
  <c r="J66" i="19"/>
  <c r="I66" i="19" s="1"/>
  <c r="D66" i="19" l="1"/>
  <c r="G66" i="19" s="1"/>
  <c r="G67" i="19" s="1"/>
  <c r="D11198" i="21" s="1"/>
  <c r="E66" i="19"/>
  <c r="D11221" i="21" l="1"/>
  <c r="J14" i="1" l="1"/>
  <c r="J30" i="19" l="1"/>
  <c r="I30" i="19" s="1"/>
  <c r="J29" i="19"/>
  <c r="I29" i="19" s="1"/>
  <c r="J28" i="19"/>
  <c r="I28" i="19" s="1"/>
  <c r="J27" i="19"/>
  <c r="I27" i="19" s="1"/>
  <c r="J26" i="19"/>
  <c r="I26" i="19" s="1"/>
  <c r="J25" i="19"/>
  <c r="I25" i="19" s="1"/>
  <c r="J24" i="19"/>
  <c r="I24" i="19" s="1"/>
  <c r="B28" i="19"/>
  <c r="B29" i="19" s="1"/>
  <c r="B26" i="19"/>
  <c r="B27" i="19" s="1"/>
  <c r="B25" i="19"/>
  <c r="B24" i="19"/>
  <c r="B30" i="19" s="1"/>
  <c r="D24" i="19" l="1"/>
  <c r="G24" i="19" s="1"/>
  <c r="D25" i="19"/>
  <c r="G25" i="19" s="1"/>
  <c r="D27" i="19"/>
  <c r="G27" i="19" s="1"/>
  <c r="D29" i="19"/>
  <c r="G29" i="19" s="1"/>
  <c r="E25" i="19"/>
  <c r="E27" i="19"/>
  <c r="E29" i="19"/>
  <c r="D26" i="19"/>
  <c r="G26" i="19" s="1"/>
  <c r="D28" i="19"/>
  <c r="G28" i="19" s="1"/>
  <c r="D30" i="19"/>
  <c r="G30" i="19" s="1"/>
  <c r="E24" i="19"/>
  <c r="E26" i="19"/>
  <c r="E28" i="19"/>
  <c r="E30" i="19"/>
  <c r="G31" i="19" l="1"/>
  <c r="D11219" i="21" s="1"/>
  <c r="G41" i="20" l="1"/>
  <c r="G38" i="20"/>
  <c r="B6" i="18" l="1"/>
  <c r="B5" i="18"/>
  <c r="D9" i="1" l="1"/>
  <c r="N8" i="1" s="1"/>
  <c r="N17" i="1" l="1"/>
  <c r="N18" i="1"/>
  <c r="N37" i="1"/>
  <c r="N26" i="1"/>
  <c r="N36" i="1"/>
  <c r="N21" i="1"/>
  <c r="N24" i="1"/>
  <c r="N25" i="1"/>
  <c r="N22" i="1"/>
  <c r="N20" i="1"/>
  <c r="N19" i="1"/>
  <c r="N15" i="1"/>
  <c r="N30" i="1"/>
  <c r="N38" i="1"/>
  <c r="N32" i="1"/>
  <c r="N29" i="1"/>
  <c r="N35" i="1"/>
  <c r="N13" i="1"/>
  <c r="N33" i="1"/>
  <c r="N27" i="1"/>
  <c r="N14" i="1"/>
  <c r="N16" i="1"/>
  <c r="N42" i="1"/>
  <c r="N31" i="1"/>
  <c r="N28" i="1"/>
  <c r="F8" i="28"/>
  <c r="C8" i="28" s="1"/>
  <c r="A2" i="28"/>
  <c r="F10" i="28" l="1"/>
  <c r="C10" i="28" s="1"/>
  <c r="F9" i="28"/>
  <c r="C9" i="28" s="1"/>
  <c r="B8" i="28"/>
  <c r="D10" i="28" l="1"/>
  <c r="D9" i="28"/>
  <c r="D8" i="28" l="1"/>
  <c r="D48" i="19"/>
  <c r="G48" i="19" s="1"/>
  <c r="G53" i="19" s="1"/>
  <c r="D11205" i="21" s="1"/>
  <c r="D11209" i="21"/>
  <c r="D11208" i="21"/>
  <c r="D43" i="19"/>
  <c r="G43" i="19" s="1"/>
  <c r="G44" i="19" s="1"/>
  <c r="D11215" i="21" s="1"/>
  <c r="D57" i="19"/>
  <c r="G57" i="19" s="1"/>
  <c r="G62" i="19" s="1"/>
  <c r="D11206" i="21" s="1"/>
  <c r="E8" i="28" l="1"/>
  <c r="E24" i="20" l="1"/>
  <c r="H10" i="20" l="1"/>
  <c r="D35" i="20" l="1"/>
  <c r="F35" i="20" s="1"/>
  <c r="H35" i="20" s="1"/>
  <c r="D36" i="20"/>
  <c r="F36" i="20" s="1"/>
  <c r="H36" i="20" s="1"/>
  <c r="G39" i="20"/>
  <c r="G28" i="20" l="1"/>
  <c r="F24" i="20"/>
  <c r="H24" i="20" s="1"/>
  <c r="H25" i="20" s="1"/>
  <c r="E19" i="20" l="1"/>
  <c r="H29" i="20"/>
  <c r="H41" i="20" l="1"/>
  <c r="H42" i="20" s="1"/>
  <c r="H30" i="20" l="1"/>
  <c r="H5" i="20"/>
  <c r="H14" i="20" l="1"/>
  <c r="H15" i="20" s="1"/>
  <c r="J19" i="19" l="1"/>
  <c r="D19" i="19" s="1"/>
  <c r="G19" i="19" s="1"/>
  <c r="J18" i="19"/>
  <c r="I18" i="19" s="1"/>
  <c r="E18" i="19" l="1"/>
  <c r="D18" i="19"/>
  <c r="G18" i="19" s="1"/>
  <c r="G20" i="19" s="1"/>
  <c r="D11217" i="21" s="1"/>
  <c r="I19" i="19"/>
  <c r="E19" i="19"/>
  <c r="J7" i="19" l="1"/>
  <c r="D7" i="19" s="1"/>
  <c r="G7" i="19" s="1"/>
  <c r="G8" i="19" s="1"/>
  <c r="D11197" i="21" s="1"/>
  <c r="E7" i="19" l="1"/>
  <c r="I7" i="19"/>
  <c r="J12" i="19" l="1"/>
  <c r="J13" i="19"/>
  <c r="J71" i="19"/>
  <c r="J72" i="19"/>
  <c r="J73" i="19"/>
  <c r="J74" i="19"/>
  <c r="J75" i="19"/>
  <c r="J80" i="19"/>
  <c r="J81" i="19"/>
  <c r="J82" i="19"/>
  <c r="J83" i="19"/>
  <c r="J84" i="19"/>
  <c r="I80" i="19" l="1"/>
  <c r="E80" i="19"/>
  <c r="D80" i="19"/>
  <c r="I72" i="19"/>
  <c r="D72" i="19"/>
  <c r="E72" i="19"/>
  <c r="I81" i="19"/>
  <c r="D81" i="19"/>
  <c r="E81" i="19"/>
  <c r="I82" i="19"/>
  <c r="D82" i="19"/>
  <c r="E82" i="19"/>
  <c r="I74" i="19"/>
  <c r="E74" i="19"/>
  <c r="D74" i="19"/>
  <c r="D12" i="19"/>
  <c r="E12" i="19"/>
  <c r="I83" i="19"/>
  <c r="D83" i="19"/>
  <c r="E83" i="19"/>
  <c r="I75" i="19"/>
  <c r="E75" i="19"/>
  <c r="D75" i="19"/>
  <c r="I13" i="19"/>
  <c r="D13" i="19"/>
  <c r="E13" i="19"/>
  <c r="I73" i="19"/>
  <c r="D73" i="19"/>
  <c r="E73" i="19"/>
  <c r="I84" i="19"/>
  <c r="D84" i="19"/>
  <c r="E84" i="19"/>
  <c r="I71" i="19"/>
  <c r="E71" i="19"/>
  <c r="D71" i="19"/>
  <c r="I12" i="19"/>
  <c r="B11" i="2"/>
  <c r="B12" i="2"/>
  <c r="G84" i="19" l="1"/>
  <c r="G83" i="19"/>
  <c r="G82" i="19"/>
  <c r="G81" i="19"/>
  <c r="G80" i="19"/>
  <c r="G75" i="19"/>
  <c r="G74" i="19"/>
  <c r="G73" i="19"/>
  <c r="G72" i="19"/>
  <c r="G71" i="19"/>
  <c r="G13" i="19"/>
  <c r="G12" i="19"/>
  <c r="A3" i="19"/>
  <c r="C19" i="2"/>
  <c r="C18" i="2"/>
  <c r="C17" i="2"/>
  <c r="C16" i="2"/>
  <c r="B14" i="2"/>
  <c r="F14" i="1" l="1"/>
  <c r="G14" i="1" s="1"/>
  <c r="G13" i="1"/>
  <c r="G32" i="1"/>
  <c r="G31" i="1"/>
  <c r="G30" i="1"/>
  <c r="G27" i="1"/>
  <c r="G34" i="1"/>
  <c r="G28" i="1"/>
  <c r="G29" i="1"/>
  <c r="G19" i="1"/>
  <c r="G85" i="19"/>
  <c r="D11204" i="21" s="1"/>
  <c r="G14" i="19"/>
  <c r="D11201" i="21" s="1"/>
  <c r="G76" i="19"/>
  <c r="D11203" i="21" s="1"/>
  <c r="G15" i="1" l="1"/>
  <c r="H16" i="1" s="1"/>
  <c r="G22" i="1"/>
  <c r="G21" i="1"/>
  <c r="G20" i="1"/>
  <c r="G33" i="1"/>
  <c r="H35" i="1" s="1"/>
  <c r="D18" i="2" l="1"/>
  <c r="D16" i="2"/>
  <c r="G41" i="1"/>
  <c r="G38" i="1"/>
  <c r="G23" i="1" l="1"/>
  <c r="H24" i="1" s="1"/>
  <c r="H44" i="1" s="1"/>
  <c r="H42" i="1"/>
  <c r="D19" i="2" s="1"/>
  <c r="F18" i="2" l="1"/>
  <c r="J18" i="2"/>
  <c r="H18" i="2"/>
  <c r="H19" i="2" l="1"/>
  <c r="J19" i="2"/>
  <c r="J16" i="2" l="1"/>
  <c r="H16" i="2" l="1"/>
  <c r="F16" i="2"/>
  <c r="H17" i="2" l="1"/>
  <c r="H21" i="2" s="1"/>
  <c r="J17" i="2"/>
  <c r="J21" i="2" s="1"/>
  <c r="F17" i="2"/>
  <c r="F21" i="2" s="1"/>
  <c r="D22" i="2"/>
  <c r="E17" i="2" s="1"/>
  <c r="K21" i="2" l="1"/>
  <c r="F22" i="2"/>
  <c r="H22" i="2" s="1"/>
  <c r="J22" i="2" s="1"/>
  <c r="G21" i="2"/>
  <c r="G22" i="2" s="1"/>
  <c r="E19" i="2"/>
  <c r="E16" i="2"/>
  <c r="E18" i="2"/>
  <c r="I21" i="2"/>
  <c r="I22" i="2" l="1"/>
  <c r="K22" i="2" s="1"/>
  <c r="E22" i="2"/>
</calcChain>
</file>

<file path=xl/comments1.xml><?xml version="1.0" encoding="utf-8"?>
<comments xmlns="http://schemas.openxmlformats.org/spreadsheetml/2006/main">
  <authors>
    <author>User</author>
  </authors>
  <commentList>
    <comment ref="H11165" authorId="0" shapeId="0">
      <text>
        <r>
          <rPr>
            <b/>
            <sz val="9"/>
            <color indexed="81"/>
            <rFont val="Tahoma"/>
            <family val="2"/>
          </rPr>
          <t xml:space="preserve">Silvio Tonet passou cobrança de 1 litro de diesetl p/ 30t de carga por km
Ex:30t/2,4= R$2,50 / 12,5m3 = R$0,20
</t>
        </r>
        <r>
          <rPr>
            <sz val="9"/>
            <color indexed="81"/>
            <rFont val="Tahoma"/>
            <family val="2"/>
          </rPr>
          <t xml:space="preserve">
Ex:30t/2,4= R$2,50 / 12,5m3 = R$0,20 adotado R$ 0,30 para ficar pelo menos proximo da metado do SINAPI
</t>
        </r>
      </text>
    </comment>
    <comment ref="E11213" authorId="0" shapeId="0">
      <text>
        <r>
          <rPr>
            <b/>
            <sz val="9"/>
            <color indexed="81"/>
            <rFont val="Tahoma"/>
            <family val="2"/>
          </rPr>
          <t xml:space="preserve">VER DE QUE FORMA APRESENTAR ESTE REFORÇO NA COMPOSIÇÃO
</t>
        </r>
      </text>
    </comment>
  </commentList>
</comments>
</file>

<file path=xl/sharedStrings.xml><?xml version="1.0" encoding="utf-8"?>
<sst xmlns="http://schemas.openxmlformats.org/spreadsheetml/2006/main" count="39676" uniqueCount="15311">
  <si>
    <t xml:space="preserve">ITEM  </t>
  </si>
  <si>
    <t>DESCRIÇÃO</t>
  </si>
  <si>
    <t>UN</t>
  </si>
  <si>
    <t>QUANT</t>
  </si>
  <si>
    <t xml:space="preserve">TOTAL </t>
  </si>
  <si>
    <t>TOTAL</t>
  </si>
  <si>
    <t>ITEM</t>
  </si>
  <si>
    <t>%</t>
  </si>
  <si>
    <t>TOTAL ACUMULADO</t>
  </si>
  <si>
    <t>m3</t>
  </si>
  <si>
    <t>m</t>
  </si>
  <si>
    <t>un</t>
  </si>
  <si>
    <t>ONDE:</t>
  </si>
  <si>
    <t>bdi adotado</t>
  </si>
  <si>
    <t>valor s/bdi</t>
  </si>
  <si>
    <t>valor c/bdi</t>
  </si>
  <si>
    <t>1.1</t>
  </si>
  <si>
    <t xml:space="preserve">COMPOSIÇÃO DE BDI </t>
  </si>
  <si>
    <t>PREÇO UNIT.</t>
  </si>
  <si>
    <t>PREÇO TOTAL</t>
  </si>
  <si>
    <t>BDI =</t>
  </si>
  <si>
    <t>BDI CONSIDERADO:</t>
  </si>
  <si>
    <t>m²</t>
  </si>
  <si>
    <t>2.1</t>
  </si>
  <si>
    <t>m2</t>
  </si>
  <si>
    <t>3.1</t>
  </si>
  <si>
    <t>Placa de Regulamentação e ou Advertencia vertical: circular ou octogonal com posto de concreto chumbado em sapata de concreto</t>
  </si>
  <si>
    <t>PLANILHA ORÇAMENTÁRIA</t>
  </si>
  <si>
    <t>1 MES</t>
  </si>
  <si>
    <t>2 MES</t>
  </si>
  <si>
    <t>CRONOGRAMA FÍSICO FINANCEIRO</t>
  </si>
  <si>
    <t>descrição</t>
  </si>
  <si>
    <t>coeficiente</t>
  </si>
  <si>
    <t>unidade</t>
  </si>
  <si>
    <t>ref</t>
  </si>
  <si>
    <t>cód</t>
  </si>
  <si>
    <t>Servente</t>
  </si>
  <si>
    <t>h</t>
  </si>
  <si>
    <t>Brita n 2</t>
  </si>
  <si>
    <t>unid.</t>
  </si>
  <si>
    <t>4 S 06 200 01</t>
  </si>
  <si>
    <t>OBRAS PRELIMINARES</t>
  </si>
  <si>
    <t>u n</t>
  </si>
  <si>
    <t>Tabua de madeira de eucalipto com 20cm de largura e=2,5cm para assentamento dos tubos.</t>
  </si>
  <si>
    <t>4.1</t>
  </si>
  <si>
    <t>kg</t>
  </si>
  <si>
    <t>Locação da obra com uso de equipamentos topográficos, inclusive topografo</t>
  </si>
  <si>
    <t>73964/004</t>
  </si>
  <si>
    <t>Pavimentação em blocos intertravados de concreto "lajotas hexagonais" e=8cm, FCK 35MPA, assentadas sobre colchão de areia e=10cm, com fornecimento de materiais e colocação</t>
  </si>
  <si>
    <t>5.1</t>
  </si>
  <si>
    <t>Largura       (m)</t>
  </si>
  <si>
    <t>Comprimento      (m)</t>
  </si>
  <si>
    <t>Altura média       (m)</t>
  </si>
  <si>
    <t>Largura              (m)</t>
  </si>
  <si>
    <t>Volume              (m³)</t>
  </si>
  <si>
    <t>Quant.            (unid)</t>
  </si>
  <si>
    <t>Somatório dos comprimentos em planta</t>
  </si>
  <si>
    <t>Somatório das unidades em planta</t>
  </si>
  <si>
    <t>Somatório dos comprimentos dos tubos</t>
  </si>
  <si>
    <t>Diâmetro externo do tubo   (m)</t>
  </si>
  <si>
    <t>∑</t>
  </si>
  <si>
    <t>Descrição do cálculo</t>
  </si>
  <si>
    <t>Área Total             (m²)</t>
  </si>
  <si>
    <t>Área do tubo  (π D²/ 4)</t>
  </si>
  <si>
    <t>MEMORIAL DE QUANTIDADES</t>
  </si>
  <si>
    <t>SINAPI</t>
  </si>
  <si>
    <t>FORNEC E/OU ASSENT DE TUBO DE FERRO FUNDIDO JUNTA ELASTICA</t>
  </si>
  <si>
    <t>ASSENTAMENTO DE TUBO DE FERRO FUNDIDO COM JUNTA ELASTICA</t>
  </si>
  <si>
    <t>73887/001</t>
  </si>
  <si>
    <t>73887/002</t>
  </si>
  <si>
    <t>M</t>
  </si>
  <si>
    <t>73887/003</t>
  </si>
  <si>
    <t>73887/004</t>
  </si>
  <si>
    <t>73887/005</t>
  </si>
  <si>
    <t>73887/006</t>
  </si>
  <si>
    <t>73887/007</t>
  </si>
  <si>
    <t>73887/008</t>
  </si>
  <si>
    <t>73887/009</t>
  </si>
  <si>
    <t>73887/010</t>
  </si>
  <si>
    <t>73887/011</t>
  </si>
  <si>
    <t>73887/012</t>
  </si>
  <si>
    <t>73887/013</t>
  </si>
  <si>
    <t>73887/014</t>
  </si>
  <si>
    <t>73887/015</t>
  </si>
  <si>
    <t>73887/016</t>
  </si>
  <si>
    <t>73887/017</t>
  </si>
  <si>
    <t>74213/001</t>
  </si>
  <si>
    <t>FORNEC E/OU ASSENT DE TUBO DE PVC COM JUNTA ELASTICA</t>
  </si>
  <si>
    <t>ASSENTAMENTO TUBO PVC, RPVC, PVC DEFOFO, PRFV P/AGUA COM JE</t>
  </si>
  <si>
    <t>73888/001</t>
  </si>
  <si>
    <t>73888/002</t>
  </si>
  <si>
    <t>73888/003</t>
  </si>
  <si>
    <t>73888/004</t>
  </si>
  <si>
    <t>73888/005</t>
  </si>
  <si>
    <t>73888/006</t>
  </si>
  <si>
    <t>73888/007</t>
  </si>
  <si>
    <t>73888/008</t>
  </si>
  <si>
    <t>73888/009</t>
  </si>
  <si>
    <t>73888/010</t>
  </si>
  <si>
    <t>73888/011</t>
  </si>
  <si>
    <t>73888/012</t>
  </si>
  <si>
    <t>73888/013</t>
  </si>
  <si>
    <t>73888/014</t>
  </si>
  <si>
    <t>73888/015</t>
  </si>
  <si>
    <t>0M</t>
  </si>
  <si>
    <t>5M</t>
  </si>
  <si>
    <t>FORNEC E/OU ASSENT DE TUBO DE CONCRETO COM JUNTA ELASTICA</t>
  </si>
  <si>
    <t>FORNEC E/OU ASSENT DE HIDRANTES TAMPOES E PECAS ESPECIAIS</t>
  </si>
  <si>
    <t>FORNEC E/OU ASSENT DE TUBO PVC DEFOFO COM JUNTA ELASTICA</t>
  </si>
  <si>
    <t>74215/001</t>
  </si>
  <si>
    <t>74215/002</t>
  </si>
  <si>
    <t>74215/003</t>
  </si>
  <si>
    <t>FORNEC E/OU ASSENT DE CONEXOES DIVERSAS</t>
  </si>
  <si>
    <t>FORNEC E/OU ASSENT DE VALVULAS E REGISTROS</t>
  </si>
  <si>
    <t>INSTALACAO DE VALVULA OU REGISTRO C/JUNTA FLANGEADA</t>
  </si>
  <si>
    <t>73884/001</t>
  </si>
  <si>
    <t>73884/002</t>
  </si>
  <si>
    <t>73884/003</t>
  </si>
  <si>
    <t>73884/004</t>
  </si>
  <si>
    <t>73884/005</t>
  </si>
  <si>
    <t>73884/006</t>
  </si>
  <si>
    <t>73884/007</t>
  </si>
  <si>
    <t>73884/008</t>
  </si>
  <si>
    <t>73884/009</t>
  </si>
  <si>
    <t>73884/010</t>
  </si>
  <si>
    <t>73884/011</t>
  </si>
  <si>
    <t>73884/012</t>
  </si>
  <si>
    <t>73884/013</t>
  </si>
  <si>
    <t>73884/014</t>
  </si>
  <si>
    <t>73884/015</t>
  </si>
  <si>
    <t>73884/016</t>
  </si>
  <si>
    <t>INSTALACAO DE VALVULA OU REGISTRO C/JUNTA ELASTICA</t>
  </si>
  <si>
    <t>73885/001</t>
  </si>
  <si>
    <t>73885/002</t>
  </si>
  <si>
    <t>73885/003</t>
  </si>
  <si>
    <t>73885/004</t>
  </si>
  <si>
    <t>73885/005</t>
  </si>
  <si>
    <t>73885/006</t>
  </si>
  <si>
    <t>73885/007</t>
  </si>
  <si>
    <t>73885/008</t>
  </si>
  <si>
    <t>73885/009</t>
  </si>
  <si>
    <t>73885/010</t>
  </si>
  <si>
    <t>73885/011</t>
  </si>
  <si>
    <t>73885/012</t>
  </si>
  <si>
    <t>FORNEC E/OU ASSENT DE TUBO DE ACO COM JUNTA ELASTICA</t>
  </si>
  <si>
    <t>ASSENTAMENTO DE TUBO DE ACO COM JUNTA ELASTICA - COMP = 6,0 M</t>
  </si>
  <si>
    <t>73839/001</t>
  </si>
  <si>
    <t>ASSENTAMENTO DE TUBOS DE AÇO, COM JUNTA ELÁSTICA (COMPRIMENTO DE 6,0M) - DN 150 MM</t>
  </si>
  <si>
    <t>73839/002</t>
  </si>
  <si>
    <t>ASSENTAMENTO DE TUBOS DE AÇO, COM JUNTA ELÁSTICA (COMPRIMENTO DE 6,0M) - DN 200 MM</t>
  </si>
  <si>
    <t>73839/003</t>
  </si>
  <si>
    <t>ASSENTAMENTO DE TUBOS DE AÇO, COM JUNTA ELÁSTICA (COMPRIMENTO DE 6,0M) - DN 250 MM</t>
  </si>
  <si>
    <t>73839/004</t>
  </si>
  <si>
    <t>ASSENTAMENTO DE TUBOS DE AÇO, COM JUNTA ELÁSTICA (COMPRIMENTO DE 6,0M) - DN 300 MM</t>
  </si>
  <si>
    <t>73839/005</t>
  </si>
  <si>
    <t>ASSENTAMENTO DE TUBOS DE AÇO, COM JUNTA ELÁSTICA (COMPRIMENTO DE 6,0M) - DN 350 MM</t>
  </si>
  <si>
    <t>73839/006</t>
  </si>
  <si>
    <t>ASSENTAMENTO DE TUBOS DE AÇO, COM JUNTA ELÁSTICA (COMPRIMENTO DE 6,0M) - DN 400 MM</t>
  </si>
  <si>
    <t>73839/007</t>
  </si>
  <si>
    <t>ASSENTAMENTO DE TUBOS DE AÇO, COM JUNTA ELÁSTICA (COMPRIMENTO DE 6,0M) - DN 450 MM</t>
  </si>
  <si>
    <t>73839/008</t>
  </si>
  <si>
    <t>ASSENTAMENTO DE TUBOS DE AÇO, COM JUNTA ELÁSTICA (COMPRIMENTO DE 6,0M) - DN 500 MM</t>
  </si>
  <si>
    <t>73839/009</t>
  </si>
  <si>
    <t>ASSENTAMENTO DE TUBOS DE AÇO, COM JUNTA ELÁSTICA (COMPRIMENTO DE 6,0M) - DN 600 MM</t>
  </si>
  <si>
    <t>73839/010</t>
  </si>
  <si>
    <t>ASSENTAMENTO DE TUBOS DE AÇO, COM JUNTA ELÁSTICA (COMPRIMENTO DE 6,0M) - DN 700 MM</t>
  </si>
  <si>
    <t>73839/011</t>
  </si>
  <si>
    <t>ASSENTAMENTO DE TUBOS DE AÇO, COM JUNTA ELÁSTICA (COMPRIMENTO DE 6,0M) - DN 800 MM</t>
  </si>
  <si>
    <t>73839/012</t>
  </si>
  <si>
    <t>ASSENTAMENTO DE TUBOS DE AÇO, COM JUNTA ELÁSTICA (COMPRIMENTO DE 6,0M) - DN 900 MM</t>
  </si>
  <si>
    <t>73839/013</t>
  </si>
  <si>
    <t>ASSENTAMENTO DE TUBOS DE AÇO, COM JUNTA ELÁSTICA (COMPRIMENTO DE 6,0M) - DN 1000 MM</t>
  </si>
  <si>
    <t>73839/014</t>
  </si>
  <si>
    <t>ASSENTAMENTO DE TUBOS DE AÇO, COM JUNTA ELÁSTICA (COMPRIMENTO DE 6,0M) - DN 1100 MM</t>
  </si>
  <si>
    <t>73839/015</t>
  </si>
  <si>
    <t>ASSENTAMENTO DE TUBOS DE AÇO, COM JUNTA ELÁSTICA (COMPRIMENTO DE 6,0M) - DN 1200 MMCANTEIRO DE OBRAS</t>
  </si>
  <si>
    <t>CONSTRUCAO DO CANTEIRO</t>
  </si>
  <si>
    <t>SANITARIO C/VASO/CHUVEIRO PARA PESSOAL DE OBRA</t>
  </si>
  <si>
    <t>73752/001</t>
  </si>
  <si>
    <t>GALPAO P/OFICINA/DEPOSITO CANTEIRO OBRA(MAD LEI)</t>
  </si>
  <si>
    <t>73803/001</t>
  </si>
  <si>
    <t>AM2</t>
  </si>
  <si>
    <t>BARRACOES DE OBRA</t>
  </si>
  <si>
    <t>73805/001</t>
  </si>
  <si>
    <t>M2</t>
  </si>
  <si>
    <t>BARRACAO DE OBRA</t>
  </si>
  <si>
    <t>74210/001</t>
  </si>
  <si>
    <t>PLACA DE OBRA</t>
  </si>
  <si>
    <t>AQUISICAO E ASSENTAMENTO PLACA DE OBRA</t>
  </si>
  <si>
    <t>74209/001</t>
  </si>
  <si>
    <t>MOBILIZACAO E DESMOBILIZACAO</t>
  </si>
  <si>
    <t>MONTAGEM E DESMONTAGEM USINA DE CONCRETO</t>
  </si>
  <si>
    <t>73756/001</t>
  </si>
  <si>
    <t>ALUGUEL DE CONTAINER</t>
  </si>
  <si>
    <t>73847/001</t>
  </si>
  <si>
    <t>MES</t>
  </si>
  <si>
    <t>73847/002</t>
  </si>
  <si>
    <t>73847/003</t>
  </si>
  <si>
    <t>73847/004</t>
  </si>
  <si>
    <t>73847/005</t>
  </si>
  <si>
    <t>MADEIRAMENTO</t>
  </si>
  <si>
    <t>RECOLOCACAO DE MADEIRAMENTO DO TELHADO - CAIBROS, CONSIDERANDO REAPROVEITAMENTO DE MATERIAL</t>
  </si>
  <si>
    <t>TELHAMENTO COM TELHA CERAMICA</t>
  </si>
  <si>
    <t>RECOLOCACAO DE TELHAS CERAMICAS TIPO FRANCESA, CONSIDERANDO REAPROVEITAMENTO DE MATERIAL</t>
  </si>
  <si>
    <t>RECOLOCACAO DE TELHAS CERAMICAS TIPO PLAN, CONSIDERANDO REAPROVEITAMENTO DE MATERIAL</t>
  </si>
  <si>
    <t>COBERTURA TELHA CERAMICA</t>
  </si>
  <si>
    <t>73938/001</t>
  </si>
  <si>
    <t>COBERTURA EM TELHA CERAMICA TIPO COLONIAL, COM ARGAMASSA TRACO 1:3 (CIMENTO E AREIA)</t>
  </si>
  <si>
    <t>73938/002</t>
  </si>
  <si>
    <t>73938/003</t>
  </si>
  <si>
    <t>73938/004</t>
  </si>
  <si>
    <t>COBERTURA EM TELHA CERAMICA TIPO CANAL, COM ARGAMASSA TRACO 1:3 (CIMENTO E AREIA) E ARAME RECOZIDO</t>
  </si>
  <si>
    <t>73938/005</t>
  </si>
  <si>
    <t>COBERTURA EM TELHA CERAMICA TIPO PAULISTA, COM ARGAMASSA TRACO 1:3 (CIMENTO E AREIA) E ARAME RECOZIDO</t>
  </si>
  <si>
    <t>73938/006</t>
  </si>
  <si>
    <t>73938/007</t>
  </si>
  <si>
    <t>76450/001</t>
  </si>
  <si>
    <t>TELHAMENTO COM TELHA DE FIBROCIMENTO</t>
  </si>
  <si>
    <t>RECOLOCACAO DE TELHAS ONDULADAS COM MASSA PARA VEDACAO, CONSIDERANDO REAPROVEITAMENTO DE MATERIAL</t>
  </si>
  <si>
    <t>4M2</t>
  </si>
  <si>
    <t>RECOLOCAÇÃO DE TELHA DE FIBROCIMENTO ESTRUTURAL LARGURA ÚTIL 90CM, SIDERANDO O REAPROVEITAMENTO DO MATERIAL A EXCEÇÃO DO CONJUNTO DE ARELAS DE VEDAÇÃO</t>
  </si>
  <si>
    <t>ONM2</t>
  </si>
  <si>
    <t>COBERTURA COM TELHA DE FIBROCIMENTO ESTRUTURAL LARGURA UTIL 90CM, INCLUSO ACESSORIOS DE FIXACAO E VEDACAO</t>
  </si>
  <si>
    <t>TELHAMENTO C/ TELHA DE FIBROCIMENTO</t>
  </si>
  <si>
    <t>74088/001</t>
  </si>
  <si>
    <t>TELHAMENTO COM TELHA METALICA</t>
  </si>
  <si>
    <t>ESTRUTURA DE ACO</t>
  </si>
  <si>
    <t>73866/001</t>
  </si>
  <si>
    <t>ESTRUTURA PARA COBERTURA TIPO FINK, EM ALUMINIO ANODIZADO, VAO DE 20M, ESPACAMENTO DAS TESOURAS DE 5M ATE 6,5M</t>
  </si>
  <si>
    <t>73866/002</t>
  </si>
  <si>
    <t>ESTRUTURA PARA COBERTURA TIPO FINK, EM ALUMINIO ANODIZADO, VAO DE 30M, ESPACAMENTO DAS TESOURAS DE 5M ATE 6,5M</t>
  </si>
  <si>
    <t>73866/003</t>
  </si>
  <si>
    <t>ESTRUTURA PARA COBERTURA TIPO FINK, EM ALUMINIO ANODIZADO, VAO DE 40M, ESPACAMENTO DAS TESOURAS DE 5M ATE 6,5M</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</si>
  <si>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</si>
  <si>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</si>
  <si>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</si>
  <si>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</si>
  <si>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</si>
  <si>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</si>
  <si>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</si>
  <si>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</si>
  <si>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</si>
  <si>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</si>
  <si>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</si>
  <si>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</si>
  <si>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ESTRUTURA ESPACIAL</t>
  </si>
  <si>
    <t>73867/001</t>
  </si>
  <si>
    <t>73867/002</t>
  </si>
  <si>
    <t>73867/003</t>
  </si>
  <si>
    <t>73867/004</t>
  </si>
  <si>
    <t>TELHA METÁLICA</t>
  </si>
  <si>
    <t>75381/001</t>
  </si>
  <si>
    <t>MADEIRAMENTO/TELHAMENTO C/ TELHAS FIBROCIMENTO</t>
  </si>
  <si>
    <t>CUMEEIRA CERAMICA</t>
  </si>
  <si>
    <t>ARREMATE TELHA CERAMICA EMBOCADA C/ARGAMASSA CIMENTO/AREIA/SAIBRO 1:2:3</t>
  </si>
  <si>
    <t>73930/001</t>
  </si>
  <si>
    <t>CORDAO DE ARREMATE COM TELHA CERAMICA TIPO CANAL EMBOCADA COM ARGAMASSA TRACO 1:3 (CIMENTO E AREIA)</t>
  </si>
  <si>
    <t>CUMEEIRA DE FIBROCIMENTO</t>
  </si>
  <si>
    <t>CUMIEIRA DE FIBROCIMENTO</t>
  </si>
  <si>
    <t>73744/001</t>
  </si>
  <si>
    <t>CUMEEIRA PARA TELHA DE FIBROCIMENTO ESTRUTURAL, INCLUSO ACESSORIOS PARA FIXACAO E VEDACAO</t>
  </si>
  <si>
    <t>CUMEEIRA FIBROCIMENTO</t>
  </si>
  <si>
    <t>74045/001</t>
  </si>
  <si>
    <t>CUMEEIRA UNIVERSAL PARA TELHA DE FIBROCIMENTO ONDULADA ESPESSURA 6 MM, INCLUSO JUNTAS DE VEDACAO E ACESSORIOS DE FIXACAO</t>
  </si>
  <si>
    <t>74045/002</t>
  </si>
  <si>
    <t>CUMEEIRA TIPO SHED PARA TELHA DE FIBROCIMENTO ONDULADA, INCLUSO JUNTAS DE VEDACAO E ACESSORIOS DE FIXACAO</t>
  </si>
  <si>
    <t>CALHA METALICA</t>
  </si>
  <si>
    <t>RUFO METALICO</t>
  </si>
  <si>
    <t>RUFO/ESPIGAO/RINCAO DIVERSOS</t>
  </si>
  <si>
    <t>RUFOS PARA COBERTURAS EM TELHAS FIBROCIMENTO</t>
  </si>
  <si>
    <t>73868/001</t>
  </si>
  <si>
    <t>RUFO EM CONCRETO</t>
  </si>
  <si>
    <t>TELHAMENTO COM TELHA DE FIBRA DE VIDRO</t>
  </si>
  <si>
    <t>ESTRUTURA METALICA</t>
  </si>
  <si>
    <t>ESTRUTURAS METALICAS DIVERSAS</t>
  </si>
  <si>
    <t>73970/001</t>
  </si>
  <si>
    <t>73970/002</t>
  </si>
  <si>
    <t>ESGOTAMENTO COM BOMBA</t>
  </si>
  <si>
    <t>ESGOTAMENTO COM BOMBAS</t>
  </si>
  <si>
    <t>73891/001</t>
  </si>
  <si>
    <t>H</t>
  </si>
  <si>
    <t>REBAIXAMENTO DO LENCOL FREATICO</t>
  </si>
  <si>
    <t>MEIA CANA DE CONCRETO</t>
  </si>
  <si>
    <t>73882/001</t>
  </si>
  <si>
    <t>73882/002</t>
  </si>
  <si>
    <t>73882/003</t>
  </si>
  <si>
    <t>73882/004</t>
  </si>
  <si>
    <t>73882/005</t>
  </si>
  <si>
    <t>DRENOS</t>
  </si>
  <si>
    <t>DRENAGEM SUBTERRANEA</t>
  </si>
  <si>
    <t>73816/001</t>
  </si>
  <si>
    <t>73816/002</t>
  </si>
  <si>
    <t>DRENO COM MANTA GEOTEXTIL</t>
  </si>
  <si>
    <t>73881/001</t>
  </si>
  <si>
    <t>73881/002</t>
  </si>
  <si>
    <t>73881/003</t>
  </si>
  <si>
    <t>DRENO FRANCES C/MATERIAL FILTRANTE</t>
  </si>
  <si>
    <t>73883/001</t>
  </si>
  <si>
    <t>M3</t>
  </si>
  <si>
    <t>73883/002</t>
  </si>
  <si>
    <t>73883/003</t>
  </si>
  <si>
    <t>CAMADA DRENANTE COM BRITA</t>
  </si>
  <si>
    <t>73902/001</t>
  </si>
  <si>
    <t>73968/001</t>
  </si>
  <si>
    <t>DRENOS DE CHORUME EM TUBOS DRENANTES - MMA</t>
  </si>
  <si>
    <t>73969/001</t>
  </si>
  <si>
    <t>EXECUCAO DE DRENOS DE CHORUME EM TUBOS DRENANTES</t>
  </si>
  <si>
    <t>74017/001</t>
  </si>
  <si>
    <t>74017/002</t>
  </si>
  <si>
    <t>TUBULAÇÃO EM PVC CORRUGADO RIGIDO PERFURADO P/ DRENAGEM</t>
  </si>
  <si>
    <t>75029/001</t>
  </si>
  <si>
    <t>TUBO PVC CORRUGADO RIGIDO PERFURADO DN 150 PARA DRENAGEM - FORNECIMENTO E INSTALACAO</t>
  </si>
  <si>
    <t>ENROCAMENTOS</t>
  </si>
  <si>
    <t>ENSECADEIRAS</t>
  </si>
  <si>
    <t>ENSECADEIRA DE MADEIRA</t>
  </si>
  <si>
    <t>73890/001</t>
  </si>
  <si>
    <t>73890/002</t>
  </si>
  <si>
    <t>GABIOES</t>
  </si>
  <si>
    <t>MUROS DE ARRIMO</t>
  </si>
  <si>
    <t>MURO DE ARRIMO DE CONCRETO</t>
  </si>
  <si>
    <t>73843/001</t>
  </si>
  <si>
    <t>MURO DE ARRIMO DE ALVENARIA</t>
  </si>
  <si>
    <t>73844/001</t>
  </si>
  <si>
    <t>73844/002</t>
  </si>
  <si>
    <t>CALHAS DE DRENAGEM/ALAS DE GALERIAS (ESTRUT. DE LANCAMENTO)</t>
  </si>
  <si>
    <t>POCOS DE VISITA/BOCAS DE LOBO/CX. DE PASSAGEM/CX. DIVERSAS</t>
  </si>
  <si>
    <t>FORNECIMENTO/ASSENT GRELHAS FF P/CAIXAS DE RALO</t>
  </si>
  <si>
    <t>73799/001</t>
  </si>
  <si>
    <t>GRELHA EM FERRO FUNDIDO, DIMENSÕES 30X90CM, 85KG PARA CX RALO, FORNECDA E ASSENTADA COM ARGAMASSA 1:4 CIMENTO:AREIA.</t>
  </si>
  <si>
    <t>BOCA PARA BUEIRO TUBULAR DE CONCRETO SIMPLES</t>
  </si>
  <si>
    <t>73856/001</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</si>
  <si>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</si>
  <si>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</si>
  <si>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</si>
  <si>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</si>
  <si>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</si>
  <si>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</si>
  <si>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</si>
  <si>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</si>
  <si>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</si>
  <si>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</si>
  <si>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</si>
  <si>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</si>
  <si>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</si>
  <si>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</si>
  <si>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</si>
  <si>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</si>
  <si>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</si>
  <si>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</si>
  <si>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</si>
  <si>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</si>
  <si>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</si>
  <si>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</si>
  <si>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</si>
  <si>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</si>
  <si>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</si>
  <si>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</si>
  <si>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</si>
  <si>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</si>
  <si>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POCO VISITA ANEL CONCRETO P/COLETOR ESGOTO SANITARIO</t>
  </si>
  <si>
    <t>73963/001</t>
  </si>
  <si>
    <t>73963/002</t>
  </si>
  <si>
    <t>POCO DE VISITA PARA REDE DE ESG. SANIT., EM ANEIS DE CONCRETO, DIÂMETO = 60CM, PROF = 100CM, INCLUINDO DEGRAU, EXCLUINDO TAMPAO FERRO FUNDIDO.</t>
  </si>
  <si>
    <t>73963/003</t>
  </si>
  <si>
    <t>POCO DE VISITA PARA REDE DE ESG. SANIT., EM ANEIS DE CONCRETO, DIÂMETO = 60CM, PROF = 60CM, INCLUINDO DEGRAU, EXCLUINDO TAMPAO FERRO FUNDIDO.</t>
  </si>
  <si>
    <t>73963/004</t>
  </si>
  <si>
    <t>POCO DE VISITA PARA REDE DE ESG. SANIT., EM ANEIS DE CONCRETO, DIÂMETO = 60CM E 110CM, PROF = 105CM, INCLUINDO DEGRAU, EXCLUINDO TAMPAO FERRO FUNDIDO.</t>
  </si>
  <si>
    <t>73963/005</t>
  </si>
  <si>
    <t>POCO DE VISITA PARA REDE DE ESG. SANIT., EM ANEIS DE CONCRETO, DIÂMETO = 60CM E 110CM, PROF = 120CM, INCLUINDO DEGRAU, EXCLUINDO TAMPAO FERRO FUNDIDO.</t>
  </si>
  <si>
    <t>73963/006</t>
  </si>
  <si>
    <t>POCO DE VISITA PARA REDE DE ESG. SANIT., EM ANEIS DE CONCRETO, DIÂMETO = 60CM E 110CM, PROF = 140CM, INCLUINDO DEGRAU, EXCLUINDO TAMPAO FERRO FUNDIDO.</t>
  </si>
  <si>
    <t>73963/007</t>
  </si>
  <si>
    <t>POCO DE VISITA PARA REDE DE ESG. SANIT., EM ANEIS DE CONCRETO, DIÂMETO = 60CM E 110CM, PROF = 150CM, INCLUINDO DEGRAU, EXCLUINDO TAMPAO FERRO FUNDIDO.</t>
  </si>
  <si>
    <t>73963/008</t>
  </si>
  <si>
    <t>POCO DE VISITA PARA REDE DE ESG. SANIT., EM ANEIS DE CONCRETO, DIÂMETO = 60CM E 110CM, PROF = 160CM, INCLUINDO DEGRAU, EXCLUINDO TAMPAO FERRO FUNDIDO.</t>
  </si>
  <si>
    <t>73963/009</t>
  </si>
  <si>
    <t>POCO DE VISITA PARA REDE DE ESG. SANIT., EM ANEIS DE CONCRETO, DIÂMETO = 110CM, PROF = 170CM, INCLUINDO DEGRAU, EXCLUINDO TAMPAO FERRO FUNDIDO.</t>
  </si>
  <si>
    <t>73963/010</t>
  </si>
  <si>
    <t>POCO DE VISITA PARA REDE DE ESG. SANIT., EM ANEIS DE CONCRETO, DIÂMETO = 60CM E 110CM, PROF = 200CM, INCLUINDO DEGRAU, EXCLUINDO TAMPAO FERRO FUNDIDO.</t>
  </si>
  <si>
    <t>73963/011</t>
  </si>
  <si>
    <t>POCO DE VISITA PARA REDE DE ESG. SANIT., EM ANEIS DE CONCRETO, DIÂMETO = 60CM E 110CM, PROF = 230CM, INCLUINDO DEGRAU, EXCLUINDO TAMPAO FERRO FUNDIDO.</t>
  </si>
  <si>
    <t>73963/012</t>
  </si>
  <si>
    <t>POCO DE VISITA PARA REDE DE ESG. SANIT., EM ANEIS DE CONCRETO, DIÂMETO = 60CM E 110CM, PROF = 260CM, INCLUINDO DEGRAU, EXCLUINDO TAMPAO FERRO FUNDIDO.</t>
  </si>
  <si>
    <t>73963/013</t>
  </si>
  <si>
    <t>POCO DE VISITA PARA REDE DE ESG. SANIT., EM ANEIS DE CONCRETO, DIÂMETO = 60CM E 110CM, PROF = 290CM, INCLUINDO DEGRAU, EXCLUINDO TAMPAO FERRO FUNDIDO.</t>
  </si>
  <si>
    <t>73963/014</t>
  </si>
  <si>
    <t>POCO DE VISITA PARA REDE DE ESG. SANIT., EM ANEIS DE CONCRETO, DIÂMETO = 60CM E 110CM, PROF = 320CM, INCLUINDO DEGRAU, EXCLUINDO TAMPAO FERRO FUNDIDO.</t>
  </si>
  <si>
    <t>73963/015</t>
  </si>
  <si>
    <t>POCO DE VISITA PARA REDE DE ESG. SANIT., EM ANEIS DE CONCRETO, DIÂMETO = 60CM E 110CM, PROF = 350CM, INCLUINDO DEGRAU, EXCLUINDO TAMPAO FERRO FUNDIDO.</t>
  </si>
  <si>
    <t>73963/016</t>
  </si>
  <si>
    <t>POCO DE VISITA PARA REDE DE ESG. SANIT., EM ANEIS DE CONCRETO, DIÂMETO = 60CM E 110CM, PROF = 380CM, INCLUINDO DEGRAU, EXCLUINDO TAMPAO FERRO FUNDIDO.</t>
  </si>
  <si>
    <t>73963/017</t>
  </si>
  <si>
    <t>POCO DE VISITA PARA REDE DE ESG. SANIT., EM ANEIS DE CONCRETO, DIÂMETO = 60CM E 110CM, PROF = 410CM, INCLUINDO DEGRAU, EXCLUINDO TAMPAO FERRO FUNDIDO.</t>
  </si>
  <si>
    <t>73963/018</t>
  </si>
  <si>
    <t>POCO DE VISITA PARA REDE DE ESG. SANIT., EM ANEIS DE CONCRETO, DIÂMETO = 60CM E 110CM, PROF = 440CM, INCLUINDO DEGRAU, EXCLUINDO TAMPAO FERRO FUNDIDO.</t>
  </si>
  <si>
    <t>73963/019</t>
  </si>
  <si>
    <t>POCO DE VISITA PARA REDE DE ESG. SANIT., EM ANEIS DE CONCRETO, DIÂMETO = 60CM E 110CM, PROF = 470CM, INCLUINDO DEGRAU, EXCLUINDO TAMPAO FERRO FUNDIDO.</t>
  </si>
  <si>
    <t>73963/020</t>
  </si>
  <si>
    <t>POCO DE VISITA PARA REDE DE ESG. SANIT., EM ANEIS DE CONCRETO, DIÂMETO = 60CM E 110CM, PROF = 500CM, INCLUINDO DEGRAU, EXCLUINDO TAMPAO FERRO FUNDIDO.</t>
  </si>
  <si>
    <t>73963/021</t>
  </si>
  <si>
    <t>POCO DE VISITA PARA REDE DE ESG. SANIT., EM ANEIS DE CONCRETO, DIÂMETO = 60CM E 110CM, PROF = 530CM, INCLUINDO DEGRAU, EXCLUINDO TAMPAO FERRO FUNDIDO.</t>
  </si>
  <si>
    <t>73963/022</t>
  </si>
  <si>
    <t>POCO DE VISITA PARA REDE DE ESG. SANIT., EM ANEIS DE CONCRETO, DIÂMETO = 60CM E 110CM, PROF = 560CM, INCLUINDO DEGRAU, EXCLUINDO TAMPAO FERRO FUNDIDO.</t>
  </si>
  <si>
    <t>73963/023</t>
  </si>
  <si>
    <t>POCO DE VISITA PARA REDE DE ESG. SANIT., EM ANEIS DE CONCRETO, DIÂMETO = 60CM E 110CM, PROF = 590CM, INCLUINDO DEGRAU, EXCLUINDO TAMPAO FERRO FUNDIDO.</t>
  </si>
  <si>
    <t>73963/024</t>
  </si>
  <si>
    <t>POCO DE VISITA PARA REDE DE ESG. SANIT., EM ANEIS DE CONCRETO, DIÂMETO = 60CM E 110CM, PROF = 690CM, INCLUINDO DEGRAU, EXCLUINDO TAMPAO FERRO FUNDIDO.</t>
  </si>
  <si>
    <t>73963/025</t>
  </si>
  <si>
    <t>POCO DE VISITA PARA REDE DE ESG. SANIT., EM ANEIS DE CONCRETO, DIÂMETO = 60CM E 110CM, PROF = 650CM, INCLUINDO DEGRAU, EXCLUINDO TAMPAO FERRO FUNDIDO.</t>
  </si>
  <si>
    <t>73963/026</t>
  </si>
  <si>
    <t>POCO DE VISITA PARA REDE DE ESG. SANIT., EM ANEIS DE CONCRETO, DIÂMETO = 60CM E 110CM, PROF = 680CM, INCLUINDO DEGRAU, EXCLUINDO TAMPAO FERRO FUNDIDO.</t>
  </si>
  <si>
    <t>73963/027</t>
  </si>
  <si>
    <t>POCO DE VISITA PARA REDE DE ESG. SANIT., EM ANEIS DE CONCRETO, DIÂMETO = 60CM E 110CM, PROF = 710CM, INCLUINDO DEGRAU, EXCLUINDO TAMPAO FERRO FUNDIDO.</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</si>
  <si>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</si>
  <si>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</si>
  <si>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</si>
  <si>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</si>
  <si>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</si>
  <si>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</si>
  <si>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</si>
  <si>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</si>
  <si>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</si>
  <si>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</si>
  <si>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</si>
  <si>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</si>
  <si>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</si>
  <si>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</si>
  <si>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</si>
  <si>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</si>
  <si>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</si>
  <si>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</si>
  <si>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POCO DE VISITA PARA REDE DE ESG. SANIT., EM ANEIS DE CONCRETO, DIÂMETO = 60CM E 110CM, PROF = 240CM, INCLUINDO DEGRAU, EXCLUINDO TAMPAO FERRO FUNDIDO.</t>
  </si>
  <si>
    <t>73963/046</t>
  </si>
  <si>
    <t>POCO DE VISITA PARA REDE DE ESG. SANIT., EM ANEIS DE CONCRETO, DIÂMETO = 60CM E 110CM, PROF = 250CM, INCLUINDO DEGRAU, EXCLUINDO TAMPAO FERRO FUNDIDO.</t>
  </si>
  <si>
    <t>73963/047</t>
  </si>
  <si>
    <t>POCO DE VISITA PARA REDE DE ESG. SANIT., EM ANEIS DE CONCRETO, DIÂMETO = 60CM E 110CM, PROF = 280CM, INCLUINDO DEGRAU, EXCLUINDO TAMPAO FERRO FUNDIDO.</t>
  </si>
  <si>
    <t>73963/048</t>
  </si>
  <si>
    <t>POCO DE VISITA PARA REDE DE ESG. SANIT., EM ANEIS DE CONCRETO, DIÂMETO = 60CM E 110CM, PROF = 310CM, INCLUINDO DEGRAU, EXCLUINDO TAMPAO FERRO FUNDIDO.</t>
  </si>
  <si>
    <t>POCO VISITA CONCRETO ARMADO P/COLETOR AGUAS PLUVIAIS</t>
  </si>
  <si>
    <t>74124/001</t>
  </si>
  <si>
    <t>74124/002</t>
  </si>
  <si>
    <t>74124/003</t>
  </si>
  <si>
    <t>74124/004</t>
  </si>
  <si>
    <t>74124/005</t>
  </si>
  <si>
    <t>74124/006</t>
  </si>
  <si>
    <t>74124/007</t>
  </si>
  <si>
    <t>74124/008</t>
  </si>
  <si>
    <t>CAIXA DE ALVENARIA P/ PROTECAO DE REGISTRO</t>
  </si>
  <si>
    <t>74162/001</t>
  </si>
  <si>
    <t>CAIXAS COLETORAS</t>
  </si>
  <si>
    <t>74206/001</t>
  </si>
  <si>
    <t>CAIXA COLETORA, 1,20X1,20X1,50M, COM FUNDO E TAMPA DE CONCRETO E PAREDES EM ALVENARIA</t>
  </si>
  <si>
    <t>74206/002</t>
  </si>
  <si>
    <t>74212/001</t>
  </si>
  <si>
    <t>74214/001</t>
  </si>
  <si>
    <t>74214/002</t>
  </si>
  <si>
    <t>POCO DE VISITA - DRENAGEM PLUVIAL - EM CONCRETO ESTRUTURAL</t>
  </si>
  <si>
    <t>74224/001</t>
  </si>
  <si>
    <t>MEIO FIO, LINHA D'AGUA E SARJERTA</t>
  </si>
  <si>
    <t>SARJETA E MEIO FIO CONJUGADOS</t>
  </si>
  <si>
    <t>73763/001</t>
  </si>
  <si>
    <t>MEIO-FIO E SARJETA DE CONCRETO MOLDADO NO LOCAL, USINADO 15 MPA, COM 0,65 M BASE X 0,30 M ALTURA, REJUNTE EM ARGAMASSA TRACO 1:3,5 (CIMENTOE AREIA)</t>
  </si>
  <si>
    <t>73763/002</t>
  </si>
  <si>
    <t>MEIO-FIO E SARJETA DE CONCRETO MOLDADO NO LOCAL, USINADO 15 MPA, COM 0,45 M BASE X 0,30 M ALTURA, REJUNTE EM ARGAMASSA TRACO 1:3,5 (CIMENTOE AREIA)</t>
  </si>
  <si>
    <t>73763/003</t>
  </si>
  <si>
    <t>MEIO-FIO E SARJETA CONJUGADOS DE CONCRETO 15 MPA, 47 CM BASE X 30 CM ALTURA, MOLDADO "IN LOCO" COM EXTRUSORA</t>
  </si>
  <si>
    <t>73763/004</t>
  </si>
  <si>
    <t>MEIO-FIO E SARJETA CONJUGADOS DE CONCRETO 15 MPA, 35 CM BASE X 30 CM ALTURA, MOLDADO "IN LOCO" COM EXTRUSORA</t>
  </si>
  <si>
    <t>73763/005</t>
  </si>
  <si>
    <t>MEIO-FIO E SARJETA CONJUGADOS DE CONCRETO 15 MPA, 30 CM BASE X 26 CM ALTURA, MOLDADO "IN LOCO" COM EXTRUSORA</t>
  </si>
  <si>
    <t>MEIO FIO CONCRETO</t>
  </si>
  <si>
    <t>73789/001</t>
  </si>
  <si>
    <t>MEIO-FIO DE CONCRETO MOLDADO NO LOCAL, USINADO 15 MPA, COM 0,45 M ALTURA X 0,15 M BASE, REJUNTE EM ARGAMASSA TRACO 1:3,5 (CIMENTO E AREIA)</t>
  </si>
  <si>
    <t>73789/002</t>
  </si>
  <si>
    <t>MEIO-FIO DE CONCRETO MOLDADO NO LOCAL, USINADO 15 MPA, COM 0,30 M ALTURA X 0,15 M BASE, REJUNTE EM ARGAMASSA TRACO 1:3,5 (CIMENTO E AREIA)</t>
  </si>
  <si>
    <t>74012/001</t>
  </si>
  <si>
    <t>CONSTRUCAO DE MEIO-FIO E LINHA D AGU</t>
  </si>
  <si>
    <t>74208/001</t>
  </si>
  <si>
    <t>LINHA D AGUA EM PARALELEPIPEDOS GRANITICO</t>
  </si>
  <si>
    <t>74211/001</t>
  </si>
  <si>
    <t>MEIO-FIO</t>
  </si>
  <si>
    <t>74223/001</t>
  </si>
  <si>
    <t>MEIO-FIO (GUIA) DE CONCRETO PRE-MOLDADO, DIMENSÕES 12X15X30X100CM (FAE SUPERIORXFACE INFERIORXALTURAXCOMPRIMENTO),REJUNTADO C/ARGAMASSA 1:4 CIMENTO:AREIA, INCLUINDO ESCAVAÇÃO E REATERRO.</t>
  </si>
  <si>
    <t>74223/002</t>
  </si>
  <si>
    <t>MEIO-FIO EM PEDRA GRANITICA, REJUNTADO C/ARGAMASSA CIMENTO E AREIA 1:3</t>
  </si>
  <si>
    <t>MEIO-FIO COM SARJETA, EXECUTADO COM EXTRUSORA</t>
  </si>
  <si>
    <t>74237/001</t>
  </si>
  <si>
    <t>1H</t>
  </si>
  <si>
    <t>ESCORAMENTO DE MADEIRA EM VALAS</t>
  </si>
  <si>
    <t>ESCORAMENTO METALICO EM VALAS OU POCOS</t>
  </si>
  <si>
    <t>ESCORAMENTO DE VALAS COM PRANCHOES METALICOS E QUADROS UTILIZANDO LON-GARINAS DE MADEIRA DE 3X5", INCLUSIVE POSTERIOR RETIRADA</t>
  </si>
  <si>
    <t>73877/001</t>
  </si>
  <si>
    <t>73877/002</t>
  </si>
  <si>
    <t>PORTA DE MADEIRA</t>
  </si>
  <si>
    <t>RECOLOCACAO DE FOLHAS DE PORTA DE PASSAGEM OU JANELA, CONSIDERANDO REAPROVEITAMENTO DO MATERIAL</t>
  </si>
  <si>
    <t>RECOLOCACAO DE BATENTES DE MADEIRA, CONSIDERANDO REAPROVEITAMENTO DE MATERIAL</t>
  </si>
  <si>
    <t>BANDEIRA EM VENEZIANA MAD REGIONAL 1A 100X40CM FIXA C/ADUELA E ALIZAR</t>
  </si>
  <si>
    <t>73905/001</t>
  </si>
  <si>
    <t>73905/002</t>
  </si>
  <si>
    <t>PORTA DE MADEIRA COMPENSADA LISA</t>
  </si>
  <si>
    <t>73910/008</t>
  </si>
  <si>
    <t>73910/009</t>
  </si>
  <si>
    <t>PORTA P/SANITARIO C/LAMINADO, MARCO E FERRAGENS</t>
  </si>
  <si>
    <t>74139/001</t>
  </si>
  <si>
    <t>74139/002</t>
  </si>
  <si>
    <t>JANELA DE MADEIRA</t>
  </si>
  <si>
    <t>73813/001</t>
  </si>
  <si>
    <t>PORTA E/OU TAMPA DE FERRO</t>
  </si>
  <si>
    <t>PORTA DE FERRO DE ABRIR</t>
  </si>
  <si>
    <t>73933/001</t>
  </si>
  <si>
    <t>73933/002</t>
  </si>
  <si>
    <t>73933/003</t>
  </si>
  <si>
    <t>73933/004</t>
  </si>
  <si>
    <t>ALÇAPÃO DE FERRO</t>
  </si>
  <si>
    <t>74073/001</t>
  </si>
  <si>
    <t>74073/002</t>
  </si>
  <si>
    <t>PORTA DE AÇO DE ENROLAR</t>
  </si>
  <si>
    <t>74136/001</t>
  </si>
  <si>
    <t>74136/002</t>
  </si>
  <si>
    <t>74136/003</t>
  </si>
  <si>
    <t>JANELA DE FERRO</t>
  </si>
  <si>
    <t>RECOLOCACAO DE BATENTES METALICOS, CONSIDERANDO REAPROVEITAMENTO DO MATERIAL</t>
  </si>
  <si>
    <t>JANELA DE CORRER, EM CHAPA DOBRADA, AÇO COM ADIÇÃO DE COBRE PRÉ-ZIO</t>
  </si>
  <si>
    <t>CAD</t>
  </si>
  <si>
    <t>73940/001</t>
  </si>
  <si>
    <t>JANELA DE CORRER EM CHAPA DE ACO DOBRADA, QUATRO FOLHAS, SEM DIVISAO HORIZONTAL, PARA VIDRO, 1,50X1,20M</t>
  </si>
  <si>
    <t>JANELA DE FERRO, DE CORRER, PARA VIDRO</t>
  </si>
  <si>
    <t>73945/001</t>
  </si>
  <si>
    <t>JANELA MAXIM AIR</t>
  </si>
  <si>
    <t>73961/001</t>
  </si>
  <si>
    <t>JANELA DE FERRO, DE CORRER (SEM VIDRO E PINTURA)</t>
  </si>
  <si>
    <t>73984/001</t>
  </si>
  <si>
    <t>73984/002</t>
  </si>
  <si>
    <t>GRADE DE FERRO</t>
  </si>
  <si>
    <t>GRADE DE FERRO, BARRA CHATA</t>
  </si>
  <si>
    <t>73932/001</t>
  </si>
  <si>
    <t>GUARDA-CORPO DE FERRO</t>
  </si>
  <si>
    <t>GUARDA-CORPO</t>
  </si>
  <si>
    <t>74195/001</t>
  </si>
  <si>
    <t>ESCADAS/CORRIMAOS</t>
  </si>
  <si>
    <t>CORRIMÃO DE FERRO</t>
  </si>
  <si>
    <t>74072/001</t>
  </si>
  <si>
    <t>74072/002</t>
  </si>
  <si>
    <t>74072/003</t>
  </si>
  <si>
    <t>74103/001</t>
  </si>
  <si>
    <t>ESCADA MARINHEIRO</t>
  </si>
  <si>
    <t>74194/001</t>
  </si>
  <si>
    <t>PORTA E/OU TAMPA DE ALUMINIO</t>
  </si>
  <si>
    <t>GUARDA-CORPO/GRADE DE ALUMINIO</t>
  </si>
  <si>
    <t>GRADIL ALUMINIO P/VARANDA</t>
  </si>
  <si>
    <t>73737/001</t>
  </si>
  <si>
    <t>GRADIL DE ALUMINIO ANODIZADO TIPO BARRA CHATA PARA VARANDAS, ALTURA 0,4M</t>
  </si>
  <si>
    <t>73737/002</t>
  </si>
  <si>
    <t>GRADIL DE ALUMINIO ANODIZADO TIPO BARRA CHATA PARA VARANDAS, ALTURA 1,0M</t>
  </si>
  <si>
    <t>73737/003</t>
  </si>
  <si>
    <t>GRADIL DE ALUMINIO ANODIZADO TIPO BARRA CHATA PARA VARANDAS, ALTURA 1,2M</t>
  </si>
  <si>
    <t>FERRAGENS PARA PORTAS</t>
  </si>
  <si>
    <t>FORNECIMENTO E ASSENTAMENTO DE FERRAGENS</t>
  </si>
  <si>
    <t>73736/001</t>
  </si>
  <si>
    <t>CONJUNTO FERRAGENS CILINDRO 330/ROSETA 303/MACANETA TIPO ALAVANCA LATAO CROMADO LA FONTE</t>
  </si>
  <si>
    <t>74068/004</t>
  </si>
  <si>
    <t>74068/005</t>
  </si>
  <si>
    <t>CONJUNTO FERRAGEM GORGES COMPLETA LINHA MEDIA</t>
  </si>
  <si>
    <t>FERRAGENS DIVERSAS</t>
  </si>
  <si>
    <t>TARJETA</t>
  </si>
  <si>
    <t>74046/001</t>
  </si>
  <si>
    <t>74046/002</t>
  </si>
  <si>
    <t>DOBRADICA</t>
  </si>
  <si>
    <t>74047/001</t>
  </si>
  <si>
    <t>74047/002</t>
  </si>
  <si>
    <t>74047/003</t>
  </si>
  <si>
    <t>74047/004</t>
  </si>
  <si>
    <t>74047/005</t>
  </si>
  <si>
    <t>74047/006</t>
  </si>
  <si>
    <t>74047/007</t>
  </si>
  <si>
    <t>74047/008</t>
  </si>
  <si>
    <t>PORTA CADEADO</t>
  </si>
  <si>
    <t>74084/001</t>
  </si>
  <si>
    <t>VIDROS/ESPELHOS</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</si>
  <si>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</si>
  <si>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</si>
  <si>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</si>
  <si>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t>
  </si>
  <si>
    <t>73838/001</t>
  </si>
  <si>
    <t>PORTA DE VIDRO TEMPERADO, 0,9X2,10M, ESPESSURA 10MM, INCLUSIVE ACESSORIOS</t>
  </si>
  <si>
    <t>ESPELHO C/MOLDURA</t>
  </si>
  <si>
    <t>74125/001</t>
  </si>
  <si>
    <t>74125/002</t>
  </si>
  <si>
    <t>ESPELHO CRISTAL ESPESSURA 4MM, COM MOLDURA EM ALUMINIO E COMPENSADO 6MM PLASTIFICADO COLADO</t>
  </si>
  <si>
    <t>PORTOES DE MADEIRA/FERRO/ALUMINIO</t>
  </si>
  <si>
    <t>PE-A.43 - PORTÃO DE FERRO COM FERRAGENS SEM PINTURA</t>
  </si>
  <si>
    <t>74100/001</t>
  </si>
  <si>
    <t>FABRICACAO E INSTALACAO DE PORTAO PARA ENTRADA DE VEICULOS - MMA</t>
  </si>
  <si>
    <t>74238/002</t>
  </si>
  <si>
    <t>PORTAO EM TELA ARAME GALVANIZADO N.12 MALHA 2" E MOLDURA EM TUBOS DE ACO COM DUAS FOLHAS DE ABRIR, INCLUSO FERRAGENS</t>
  </si>
  <si>
    <t>JANELA DE ALUMINIO</t>
  </si>
  <si>
    <t>JANELA DE ALUMINIO, TIPO CORRER OU MAXIMAR, CONVENCIONAL, INCLUSIVE ASSENTAMENTO</t>
  </si>
  <si>
    <t>73809/001</t>
  </si>
  <si>
    <t>JANELA DE ALUMÍNIO, DE CORRER</t>
  </si>
  <si>
    <t>74067/001</t>
  </si>
  <si>
    <t>74067/002</t>
  </si>
  <si>
    <t>74067/003</t>
  </si>
  <si>
    <t>74067/004</t>
  </si>
  <si>
    <t>PERFIL/CANTONEIRA/BARRA</t>
  </si>
  <si>
    <t>CANTONEIRA DE ALUMÍNIO</t>
  </si>
  <si>
    <t>73908/001</t>
  </si>
  <si>
    <t>73908/002</t>
  </si>
  <si>
    <t>TUBULOES</t>
  </si>
  <si>
    <t>ARRASAMENTO DE TUBULAO DE CONCRETO ARMADO</t>
  </si>
  <si>
    <t>73761/001</t>
  </si>
  <si>
    <t>73761/002</t>
  </si>
  <si>
    <t>73761/003</t>
  </si>
  <si>
    <t>73761/004</t>
  </si>
  <si>
    <t>73761/005</t>
  </si>
  <si>
    <t>ESTACAS</t>
  </si>
  <si>
    <t>ESTACA A TRADO (BROCA) DIAMETRO 30CM EM CONCRETO ARMADO MOLDADA IN-LOCO, 20 MPA</t>
  </si>
  <si>
    <t>KG</t>
  </si>
  <si>
    <t>ESTACA PRE-MOLDADA</t>
  </si>
  <si>
    <t>74122/001</t>
  </si>
  <si>
    <t>BROCAS (ESTACAS A TRADO) MOLDADA IN-LOCO</t>
  </si>
  <si>
    <t>74156/001</t>
  </si>
  <si>
    <t>74156/002</t>
  </si>
  <si>
    <t>74156/003</t>
  </si>
  <si>
    <t>LASTROS/FUNDACOES DIVERSAS</t>
  </si>
  <si>
    <t>LASTRO DE PEDRA BRITADA E FUNDACOES EM BALDRAME</t>
  </si>
  <si>
    <t>74164/004</t>
  </si>
  <si>
    <t>FORMAS/CIMBRAMENTOS/ESCORAMENTOS</t>
  </si>
  <si>
    <t>FORMAS PARA CONCRETO, INCLUINDO OS SERVICOS DE ESCORAMENTO,MONTAGEM,DESMONTAGEM, PARA CONCRETO NAO ESTRUTURAL</t>
  </si>
  <si>
    <t>74007/001</t>
  </si>
  <si>
    <t>FORMA PINHO 3A P/CONCRETO EM FUNDACAO REAPROV 2 VEZES - CORTE/MONTAGEM/ESCORAMENTO/DESFORMA</t>
  </si>
  <si>
    <t>74074/004</t>
  </si>
  <si>
    <t>FORMA PINHO 3A P/FUNDACAO RADIER REAPROV 10 VEZES - CORTE/MONTAGEM/ESCORAMENTO/DESFORMA</t>
  </si>
  <si>
    <t>74076/001</t>
  </si>
  <si>
    <t>74076/002</t>
  </si>
  <si>
    <t>74076/003</t>
  </si>
  <si>
    <t>ARMADURAS</t>
  </si>
  <si>
    <t>TIRANTES</t>
  </si>
  <si>
    <t>73771/001</t>
  </si>
  <si>
    <t>ARMACAO CA-50 P/1,0M3 DE CONCRETO</t>
  </si>
  <si>
    <t>73990/001</t>
  </si>
  <si>
    <t>ARMACAO EM TELA SOLDADA</t>
  </si>
  <si>
    <t>73994/001</t>
  </si>
  <si>
    <t>79504/001</t>
  </si>
  <si>
    <t>79504/002</t>
  </si>
  <si>
    <t>79504/003</t>
  </si>
  <si>
    <t>79504/004</t>
  </si>
  <si>
    <t>79504/005</t>
  </si>
  <si>
    <t>79504/006</t>
  </si>
  <si>
    <t>TIRANTES P/PROTENSAO E ANCORAGEM EM SOLO TRECHO LIVRE C/ 8 FIOS ACO DURO 8MM INCLUSIVE PROTECAO ANTICORROSIVA.</t>
  </si>
  <si>
    <t>79504/007</t>
  </si>
  <si>
    <t>TIRANTES P/PROTENSAO E ANCORAGEM EM SOLO TRECHO LIVRE C/10 FIOS ACO DURO 8MM INCLUSIVE PROTECAO ANTICORROSIVA.</t>
  </si>
  <si>
    <t>79504/008</t>
  </si>
  <si>
    <t>TIRANTES P/PROTENSAO E ANCORAGEM EM SOLO TRECHO LIVRE C/16 FIOS ACO DURO 8MM INCLUSIVE PROTECAO ANTICORROSIVA.</t>
  </si>
  <si>
    <t>79504/009</t>
  </si>
  <si>
    <t>TIRANTES P/PROTENSAO E ANCORAGEM EM SOLO TRECHO ANCOR C/ 6 FIOS ACO DURO 8MM , INCLUSIVE PROTECAO ANTICORROSIVA.</t>
  </si>
  <si>
    <t>79504/010</t>
  </si>
  <si>
    <t>TIRANTES P/PROTENSAO E ANCORAGEM EM SOLO TRECHO ANCOR C/ 8 FIOS ACO DURO 8MM , INCLUSIVE PROTECAO ANTICORROSIVA.</t>
  </si>
  <si>
    <t>79504/011</t>
  </si>
  <si>
    <t>TIRANTES P/PROTENSAO E ANCORAGEM EM SOLO TRECHO ANCOR C/10 FIOS ACO DURO 8MM .</t>
  </si>
  <si>
    <t>79504/012</t>
  </si>
  <si>
    <t>TIRANTES P/PROTENSAO E ANCORAGEM EM SOLO TRECHO ANCOR C/16 FIOS ACO DURO 8MM .</t>
  </si>
  <si>
    <t>CONCRETOS</t>
  </si>
  <si>
    <t>MURO DE ARRIMO CELULAR</t>
  </si>
  <si>
    <t>73846/001</t>
  </si>
  <si>
    <t>73846/002</t>
  </si>
  <si>
    <t>CONCRETO C/ PREPARO MECANICO (BETONEIRA) NA OBRA</t>
  </si>
  <si>
    <t>73972/001</t>
  </si>
  <si>
    <t>73972/002</t>
  </si>
  <si>
    <t>CONCRETO ARMADO FCK=15MPA (PREP.NA OBRA C/BETONEIRA), INCLUSIVEIMPERMEABILIZANTE (ESTRUTURAS)</t>
  </si>
  <si>
    <t>73983/001</t>
  </si>
  <si>
    <t>CONCRETOS-INCLUI FORNECIMENTO, LANCAMENTO NAS FORMAS, ADENSAMENTO,DESEMPENO E PREPARO DAS JUNTAS DE CONCRETAGEM.</t>
  </si>
  <si>
    <t>74004/003</t>
  </si>
  <si>
    <t>CONCRETO PARA LASTRO</t>
  </si>
  <si>
    <t>74115/001</t>
  </si>
  <si>
    <t>CONCRETO BOMBEADO</t>
  </si>
  <si>
    <t>74138/001</t>
  </si>
  <si>
    <t>LAJE PRE-FABRICADA</t>
  </si>
  <si>
    <t>LAJE PRE-MOLDADA</t>
  </si>
  <si>
    <t>74141/001</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</si>
  <si>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</si>
  <si>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</si>
  <si>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</si>
  <si>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</si>
  <si>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EMBASAMENTOS</t>
  </si>
  <si>
    <t>EMBASAMENTO DE MATERIAL GRANULAR</t>
  </si>
  <si>
    <t>73817/001</t>
  </si>
  <si>
    <t>73817/002</t>
  </si>
  <si>
    <t>AGULHAMENTO DE PEDRA MARROADA NO FUNDO DE VALAS</t>
  </si>
  <si>
    <t>74078/001</t>
  </si>
  <si>
    <t>74078/002</t>
  </si>
  <si>
    <t>ADESIVOS PARA ESTRUTURAS</t>
  </si>
  <si>
    <t>CINTAS E VERGAS</t>
  </si>
  <si>
    <t>VERGA CONCRETO ARMADO</t>
  </si>
  <si>
    <t>74200/001</t>
  </si>
  <si>
    <t>VERGA 10X10CM EM CONCRETO PRÉ-MOLDADO FCK=20MPA (PREPARO COM BETONEIR) AÇO CA60, BITOLA FINA, INCLUSIVE FORMAS TABUA 3A.</t>
  </si>
  <si>
    <t>ESTRUTURAS DIVERSAS</t>
  </si>
  <si>
    <t>PILAR E SUPORTE CAIXA D AGUA EM MADEIRA 1A CASAS HP</t>
  </si>
  <si>
    <t>74144/002</t>
  </si>
  <si>
    <t>IMPERMEABILIZACAO COM ARGAMASSA</t>
  </si>
  <si>
    <t>IMPERMEABILIZACAO RIGIDA C/ARG. CIM/AREIA + IMPERMEABILIZANTE</t>
  </si>
  <si>
    <t>74000/001</t>
  </si>
  <si>
    <t>IMPERMEABILIZACAO COM MANTA</t>
  </si>
  <si>
    <t>IMPERMEABILIZACAO DE TERRACOS E LAJES</t>
  </si>
  <si>
    <t>73753/001</t>
  </si>
  <si>
    <t>ESTABILIZAÇÃO DE SOLO COM GEOMEMBRANA</t>
  </si>
  <si>
    <t>74033/001</t>
  </si>
  <si>
    <t>IMPERMEABILIZACAO COM CIMENTO CRISTALIZADO</t>
  </si>
  <si>
    <t>CIMENTO ESPECIAL CRISTALIZANTE DENVERLIT C/EMULSAO ADESIVA DENVERFIX -DENVER-1 DEMAO P/SUB SOLO/BALDRAMES/GALERIAS/JARDINEIRAS/ETC</t>
  </si>
  <si>
    <t>73929/001</t>
  </si>
  <si>
    <t>73929/003</t>
  </si>
  <si>
    <t>73929/004</t>
  </si>
  <si>
    <t>IMPERMEABILIZACAO BETUMINOSA C/EMULSAO ASFALTICA E ACRILICA</t>
  </si>
  <si>
    <t>73762/001</t>
  </si>
  <si>
    <t>73762/002</t>
  </si>
  <si>
    <t>73762/003</t>
  </si>
  <si>
    <t>73762/004</t>
  </si>
  <si>
    <t>IMPERMEABILIZACAO FLEXIVEL</t>
  </si>
  <si>
    <t>74066/001</t>
  </si>
  <si>
    <t>74066/002</t>
  </si>
  <si>
    <t>IMPERMEABILIZACAO CALHAS/LAJES DESCOBERTAS</t>
  </si>
  <si>
    <t>74097/001</t>
  </si>
  <si>
    <t>IMPERMEAB. DE FUNDACOES/BALDRAMES/MUROS DE ARRIMO/ALICERCES E REVEST.EM CONTATO C/SOLO - UTILIZ. TINTA BETUMINOSA TIPO NEUTROLIN / 2DEMAOS</t>
  </si>
  <si>
    <t>74106/001</t>
  </si>
  <si>
    <t>IMPERMEABILIZACAO COM PINTURA</t>
  </si>
  <si>
    <t>IMPERMEABILIZACAO COM RESINA EPOXI</t>
  </si>
  <si>
    <t>73872/001</t>
  </si>
  <si>
    <t>73872/002</t>
  </si>
  <si>
    <t>IMPERMEABILIZACAO COM MASTIQUE</t>
  </si>
  <si>
    <t>DM3</t>
  </si>
  <si>
    <t>CONSERVACAO DE CALHAS DE CONCRETO - PAR</t>
  </si>
  <si>
    <t>74025/001</t>
  </si>
  <si>
    <t>JUNTA DE DILATACAO</t>
  </si>
  <si>
    <t>74121/001</t>
  </si>
  <si>
    <t>IMPERMEABILIZACAO DE LAJES</t>
  </si>
  <si>
    <t>74190/001</t>
  </si>
  <si>
    <t>PROTECAO DE SUPERFICIE COM ARGAMASSA</t>
  </si>
  <si>
    <t>ELETRODUTOS/CALHAS PARA LEITO DE CABOS</t>
  </si>
  <si>
    <t>DUTOS DE POLIESTER DE ALTA DENSIDADE(PEAD)</t>
  </si>
  <si>
    <t>73798/001</t>
  </si>
  <si>
    <t>73798/003</t>
  </si>
  <si>
    <t>CONEXOES</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</si>
  <si>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</si>
  <si>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</si>
  <si>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</si>
  <si>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</si>
  <si>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</si>
  <si>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</si>
  <si>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</si>
  <si>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</si>
  <si>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</si>
  <si>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</si>
  <si>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</si>
  <si>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</si>
  <si>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FIOS/CABOS</t>
  </si>
  <si>
    <t>CABO TELEFONICO CTP-APL-50, 30 PARES (USO EXTERNO) - FORNECIMENTO E INSTALACAO</t>
  </si>
  <si>
    <t>CABO TELEFONICO CTP-APL-50, 20 PARES (USO EXTERNO) - FORNECIMENTO E INSTALACAO</t>
  </si>
  <si>
    <t>CABO TELEFONICO CTP-APL-50, 10 PARES (USO EXTERNO) - FORNECIMENTO E INSTALACAO</t>
  </si>
  <si>
    <t>CAIXAS</t>
  </si>
  <si>
    <t>CONDULETES</t>
  </si>
  <si>
    <t>73861/001</t>
  </si>
  <si>
    <t>CONDULETE 1/2" EM LIGA DE ALUMÍNIO FUNDIDO TIPO B - FORNECIMENTO E I NSTALACAO</t>
  </si>
  <si>
    <t>73861/002</t>
  </si>
  <si>
    <t>CONDULETE 3/4" EM LIGA DE ALUMÍNIO FUNDIDO TIPO "B" - FORNECIMENTO E NSTALACAO</t>
  </si>
  <si>
    <t>73861/003</t>
  </si>
  <si>
    <t>CONDULETE 1" EM LIGA DE ALUMÍNIO FUNDIDO TIPO "B" - FORNECIMENTO E INTALACAO</t>
  </si>
  <si>
    <t>73861/004</t>
  </si>
  <si>
    <t>CONDULETE 1/2" EM LIGA DE ALUMÍNIO FUNDIDO TIPO "C" - FORNECIMENTO E NSTALACAO</t>
  </si>
  <si>
    <t>73861/005</t>
  </si>
  <si>
    <t>EUN</t>
  </si>
  <si>
    <t>73861/006</t>
  </si>
  <si>
    <t>CONDULETE 1" EM LIGA DE ALUMÍNIO FUNDIDO TIPO "C" - FORNECIMENTO E INTALACAO</t>
  </si>
  <si>
    <t>73861/007</t>
  </si>
  <si>
    <t>CONDULETE 1/2" EM LIGA DE ALUMÍNIO FUNDIDO TIPO "E" - FORNECIMENTO E NSTALACAO</t>
  </si>
  <si>
    <t>73861/008</t>
  </si>
  <si>
    <t>CONDULETE 3/4" EM LIGA DE ALUMÍNIO FUNDIDO TIPO "E" - FORNECIMENTO E NSTALACAO</t>
  </si>
  <si>
    <t>73861/009</t>
  </si>
  <si>
    <t>CONDULETE 1" EM LIGA DE ALUMÍNIO FUNDIDO TIPO "E" - FORNECIMENTO E INTALACAO</t>
  </si>
  <si>
    <t>73861/010</t>
  </si>
  <si>
    <t>CONDULETE 1/2" EM LIGA DE ALUMÍNIO FUNDIDO TIPO "LB" - FORNECIMENTO EINSTALACAO</t>
  </si>
  <si>
    <t>73861/011</t>
  </si>
  <si>
    <t>CONDULETE 3/4" EM LIGA DE ALUMÍNIO FUNDIDO TIPO "LB" - FORNECIMENTO EINSTALACAO</t>
  </si>
  <si>
    <t>73861/012</t>
  </si>
  <si>
    <t>CONDULETE 1" EM LIGA DE ALUMÍNIO FUNDIDO TIPO "LB" - FORNECIMENTO E ISTALACAO</t>
  </si>
  <si>
    <t>73861/013</t>
  </si>
  <si>
    <t>CONDULETE 1/2" EM LIGA DE ALUMÍNIO FUNDIDO TIPO "LL" - FORNECIMENTO EINSTALACAO</t>
  </si>
  <si>
    <t>73861/014</t>
  </si>
  <si>
    <t>CONDULETE 3/4" EM LIGA DE ALUMÍNIO FUNDIDO TIPO "LL" - FORNECIMENTO EINSTALACAO</t>
  </si>
  <si>
    <t>73861/015</t>
  </si>
  <si>
    <t>CONDULETE 1" EM LIGA DE ALUMÍNIO FUNDIDO TIPO "LL" - FORNECIMENTO E ISTALACAO</t>
  </si>
  <si>
    <t>73861/016</t>
  </si>
  <si>
    <t>CONDULETE 1/2" EM LIGA DE ALUMÍNIO FUNDIDO TIPO "X" - FORNECIMENTO E NSTALACAO</t>
  </si>
  <si>
    <t>73861/017</t>
  </si>
  <si>
    <t>CONDULETE 3/4" EM LIGA DE ALUMÍNIO FUNDIDO TIPO "X" - FORNECIMENTO E NSTALACAO</t>
  </si>
  <si>
    <t>73861/018</t>
  </si>
  <si>
    <t>CONDULETE 1" EM LIGA DE ALUMÍNIO FUNDIDO TIPO "X" - FORNECIMENTO E INTALACAO</t>
  </si>
  <si>
    <t>73861/019</t>
  </si>
  <si>
    <t>CONDULETE 1/2" EM LIGA DE ALUMÍNIO FUNDIDO TIPO "T" - FORNECIMENTO E NSTALACAO</t>
  </si>
  <si>
    <t>73861/020</t>
  </si>
  <si>
    <t>CONDULETE 3/4" EM LIGA DE ALUMÍNIO FUNDIDO TIPO "T" - FORNECIMENTO E NSTALACAO</t>
  </si>
  <si>
    <t>73861/021</t>
  </si>
  <si>
    <t>CONDULETE 1" EM LIGA DE ALUMÍNIO FUNDIDO TIPO "T" - FORNECIMENTO E INTALACAO</t>
  </si>
  <si>
    <t>CONDULETE PVC 3/4</t>
  </si>
  <si>
    <t>74043/001</t>
  </si>
  <si>
    <t>74043/002</t>
  </si>
  <si>
    <t>74043/003</t>
  </si>
  <si>
    <t>QUADROS/DISJUNTORES</t>
  </si>
  <si>
    <t>CUN</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</si>
  <si>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</si>
  <si>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</si>
  <si>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</si>
  <si>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</si>
  <si>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P/DISTRIBUICAO 4 CIRCUITOS INCLUSIVE ACESSORIOS</t>
  </si>
  <si>
    <t>AUN</t>
  </si>
  <si>
    <t>74052/005</t>
  </si>
  <si>
    <t>QUADRO DE MEDICAO GERAL EM CHAPA METALICA PARA EDIFICIOS COM 16 APTOS, INCLUSIVE DISJUNTORES E ATERRAMENTO</t>
  </si>
  <si>
    <t>DISJUNTORES</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</si>
  <si>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</si>
  <si>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</si>
  <si>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</si>
  <si>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</si>
  <si>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</si>
  <si>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</si>
  <si>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</si>
  <si>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</si>
  <si>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</si>
  <si>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</si>
  <si>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</si>
  <si>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</si>
  <si>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</si>
  <si>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</si>
  <si>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</si>
  <si>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</si>
  <si>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</si>
  <si>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</si>
  <si>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</si>
  <si>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</si>
  <si>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QUADROS DE DISTRIBUICAO.</t>
  </si>
  <si>
    <t>74131/001</t>
  </si>
  <si>
    <t>74131/004</t>
  </si>
  <si>
    <t>74131/005</t>
  </si>
  <si>
    <t>74131/006</t>
  </si>
  <si>
    <t>74131/007</t>
  </si>
  <si>
    <t>74131/008</t>
  </si>
  <si>
    <t>OUN</t>
  </si>
  <si>
    <t>INTERRUPTOR/TOMADA</t>
  </si>
  <si>
    <t>LUMINARIA INTERNA/BOCAL/LAMPADAS</t>
  </si>
  <si>
    <t>REATORES</t>
  </si>
  <si>
    <t>73738/001</t>
  </si>
  <si>
    <t>LUMINARIA INTERNA TP CALHA SOBREPOR</t>
  </si>
  <si>
    <t>73953/001</t>
  </si>
  <si>
    <t>73953/002</t>
  </si>
  <si>
    <t>LUMINARIA TIPO CALHA, DE SOBREPOR, COM REATOR DE PARTIDA RAPIDA E LAMPADA FLUORESCENTE 2X20W, COMPLETA, FORNECIMENTO E INSTALACAO</t>
  </si>
  <si>
    <t>73953/003</t>
  </si>
  <si>
    <t>LUMINARIA TIPO CALHA, DE SOBREPOR, COM REATOR DE PARTIDA RAPIDA E LAMPADA FLUORESCENTE 3X20W, COMPLETA, FORNECIMENTO E INSTALACAO</t>
  </si>
  <si>
    <t>73953/004</t>
  </si>
  <si>
    <t>LUMINARIA TIPO CALHA, DE SOBREPOR, COM REATOR DE PARTIDA RAPIDA E LAMPADA FLUORESCENTE 4X20W, COMPLETA, FORNECIMENTO E INSTALACAO</t>
  </si>
  <si>
    <t>73953/005</t>
  </si>
  <si>
    <t>LUMINARIA TIPO CALHA, DE SOBREPOR, COM REATOR DE PARTIDA RAPIDA E LAMPADA FLUORESCENTE 1X40W, COMPLETA, FORNECIMENTO E INSTALACAO</t>
  </si>
  <si>
    <t>73953/006</t>
  </si>
  <si>
    <t>LUMINARIA TIPO CALHA, DE SOBREPOR, COM REATOR DE PARTIDA RAPIDA E LAMPADA FLUORESCENTE 2X40W, COMPLETA, FORNECIMENTO E INSTALACAO</t>
  </si>
  <si>
    <t>73953/007</t>
  </si>
  <si>
    <t>LUMINARIA TIPO CALHA, DE SOBREPOR, COM REATOR DE PARTIDA RAPIDA E LAMPADA FLUORESCENTE 3X40W, COMPLETA, FORNECIMENTO E INSTALACAO</t>
  </si>
  <si>
    <t>73953/008</t>
  </si>
  <si>
    <t>LUMINARIA TIPO CALHA, DE SOBREPOR, COM REATOR DE PARTIDA RAPIDA E LAMPADA FLUORESCENTE 4X40W, COMPLETA, FORNECIMENTO E INSTALACAO</t>
  </si>
  <si>
    <t>73953/009</t>
  </si>
  <si>
    <t>LUMINARIA SOBREPOR TP CALHA C/REATOR PART CONVENC LAMP 1X20W E STARTERFIX EM LAJE OU FORRO - FORNECIMENTO E COLOCACAO</t>
  </si>
  <si>
    <t>LUMINARIA GLOBO</t>
  </si>
  <si>
    <t>74041/001</t>
  </si>
  <si>
    <t>74041/002</t>
  </si>
  <si>
    <t>REFLETOR</t>
  </si>
  <si>
    <t>74082/001</t>
  </si>
  <si>
    <t>REFLETOR REDONDO EM ALUMINIO COM SUPORTE E ALCA REGULAVEL PARA FIXACAO, COM LAMPADA VAPOR DE MERCURIO 250W</t>
  </si>
  <si>
    <t>LUMINARIA INTERNA</t>
  </si>
  <si>
    <t>74094/001</t>
  </si>
  <si>
    <t>LUMINARIA TIPO SPOT PARA 1 LAMPADA INCANDESCENTE/FLUORESCENTE COMPACTA</t>
  </si>
  <si>
    <t>FORNECIMENTO DE MAT/MO P/ELETRIFICACAO E ILUMINACAO PUBLICA</t>
  </si>
  <si>
    <t>FORNEC/COLOC DE CONECTORES/LACO DE ROLDANA E ALCA P/ILUM PUBLICA</t>
  </si>
  <si>
    <t>73767/001</t>
  </si>
  <si>
    <t>GRAMPO PARALELO EM ALUMINIO FUNDIDO OU ESTRUDADO DE 2 PARAFUSOS, PARA CABO DE 6 A 50 MM2, PASTA ANTIOXIDANTE. FORNEC E INSTALAÇÃO.</t>
  </si>
  <si>
    <t>73767/002</t>
  </si>
  <si>
    <t>BOUN</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</si>
  <si>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</si>
  <si>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</si>
  <si>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</si>
  <si>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</si>
  <si>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</si>
  <si>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CONECTOR DE PARAFUSO FENDIDO EM LIGA DE COBRE COM SEPARADOR DE CABOS PARA CABO 50 MM2 - FORNECIMENTO E INSTALACAO</t>
  </si>
  <si>
    <t>POSTE DE CONCRETO</t>
  </si>
  <si>
    <t>POSTE DE CONCRETO - ASSENTAMENTO</t>
  </si>
  <si>
    <t>73783/001</t>
  </si>
  <si>
    <t>73783/003</t>
  </si>
  <si>
    <t>POSTE CONCRETO SEÇÃO CIRCULAR COMPRIMENTO=5M CARGA NOMINAL TOPO 300KINCLUSIVE ESCAVACAO EXCLUSIVE TRANSPORTE - FORNECIMENTO E COLOCAÇÃO</t>
  </si>
  <si>
    <t>73783/005</t>
  </si>
  <si>
    <t>POSTE CONCRETO SEÇÃO CIRCULAR COMPRIMENTO=7M CARGA NOMINAL TOPO 100KINCLUSIVE ESCAVACAO EXCLUSIVE TRANSPORTE - FORNECIMENTO E COLOCAÇÃO</t>
  </si>
  <si>
    <t>73783/006</t>
  </si>
  <si>
    <t>POSTE CONCRETO SEÇÃO CIRCULAR COMPRIMENTO=7M CARGA NOMINAL TOPO 200KINCLUSIVE ESCAVACAO EXCLUSIVE TRANSPORTE - FORNECIMENTO E COLOCAÇÃO</t>
  </si>
  <si>
    <t>73783/008</t>
  </si>
  <si>
    <t>IUN</t>
  </si>
  <si>
    <t>73783/009</t>
  </si>
  <si>
    <t>3UN</t>
  </si>
  <si>
    <t>73783/010</t>
  </si>
  <si>
    <t>4UN</t>
  </si>
  <si>
    <t>73783/011</t>
  </si>
  <si>
    <t>73783/012</t>
  </si>
  <si>
    <t>0UN</t>
  </si>
  <si>
    <t>73783/014</t>
  </si>
  <si>
    <t>73783/015</t>
  </si>
  <si>
    <t>73783/016</t>
  </si>
  <si>
    <t>73783/017</t>
  </si>
  <si>
    <t>POSTE METALICO</t>
  </si>
  <si>
    <t>POSTES DE ACO FORNECIMENTO E ASSENTAMENTO</t>
  </si>
  <si>
    <t>73769/001</t>
  </si>
  <si>
    <t>POSTE ACO CONICO CONTINUO CURVO SIMPLES SEM BASE C/JANELA 9M (INSPECAO) - FORNECIMENTO E INSTALACAO</t>
  </si>
  <si>
    <t>73769/002</t>
  </si>
  <si>
    <t>POSTE DE AÇO CONICO CONTÍNUO CURVO SIMPLES, FLANGEADO, COM JANELA DENSPEÇÃO H=9M - FORNECIMENTO E INSTALACAO</t>
  </si>
  <si>
    <t>73769/003</t>
  </si>
  <si>
    <t>POSTE DE ACO CONICO CONTINUO CURVO DUPLO, FLANGEADO, COM JANELA DE INSPECAO H=9M - FORNECIMENTO E INSTALACAO</t>
  </si>
  <si>
    <t>73769/004</t>
  </si>
  <si>
    <t>POSTE DE ACO CONICO CONTINUO RETO, FLANGEADO, H=9M - FORNECIMENTO E INSTALACAO</t>
  </si>
  <si>
    <t>CHUMBADORES DE ACO</t>
  </si>
  <si>
    <t>73855/001</t>
  </si>
  <si>
    <t>OMUN</t>
  </si>
  <si>
    <t>LUMINARIA EXTERNA</t>
  </si>
  <si>
    <t>LAMPADAS E RECEPTACULOS</t>
  </si>
  <si>
    <t>73831/001</t>
  </si>
  <si>
    <t>73831/002</t>
  </si>
  <si>
    <t>73831/003</t>
  </si>
  <si>
    <t>73831/004</t>
  </si>
  <si>
    <t>73831/005</t>
  </si>
  <si>
    <t>73831/006</t>
  </si>
  <si>
    <t>73831/007</t>
  </si>
  <si>
    <t>73831/008</t>
  </si>
  <si>
    <t>73831/009</t>
  </si>
  <si>
    <t>LUMINARIA EXTERNA ABERTA</t>
  </si>
  <si>
    <t>74231/001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</si>
  <si>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</si>
  <si>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</si>
  <si>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74246/001</t>
  </si>
  <si>
    <t>TRANSFORMADORES</t>
  </si>
  <si>
    <t>TRANSFORMADORES DE DISTRIBUICAO</t>
  </si>
  <si>
    <t>73857/001</t>
  </si>
  <si>
    <t>73857/002</t>
  </si>
  <si>
    <t>73857/003</t>
  </si>
  <si>
    <t>73857/004</t>
  </si>
  <si>
    <t>73857/005</t>
  </si>
  <si>
    <t>73857/006</t>
  </si>
  <si>
    <t>73857/007</t>
  </si>
  <si>
    <t>73857/008</t>
  </si>
  <si>
    <t>73857/009</t>
  </si>
  <si>
    <t>73857/010</t>
  </si>
  <si>
    <t>GERADORES</t>
  </si>
  <si>
    <t>GRUPO GERADOR 150/170 KVA - MOTOR DIESEL</t>
  </si>
  <si>
    <t>74027/001</t>
  </si>
  <si>
    <t>74027/002</t>
  </si>
  <si>
    <t>74027/003</t>
  </si>
  <si>
    <t>74027/004</t>
  </si>
  <si>
    <t>74027/005</t>
  </si>
  <si>
    <t>CHP</t>
  </si>
  <si>
    <t>GRUPO GERADOR 40 KVA - MOTOR DIESEL</t>
  </si>
  <si>
    <t>74028/001</t>
  </si>
  <si>
    <t>74028/002</t>
  </si>
  <si>
    <t>74028/003</t>
  </si>
  <si>
    <t>74028/004</t>
  </si>
  <si>
    <t>SISTEMAS DE PROTECAO/ATERRAMENTO</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</si>
  <si>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</si>
  <si>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</si>
  <si>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</si>
  <si>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</si>
  <si>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</si>
  <si>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</si>
  <si>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SERVICOS DIVERSOS</t>
  </si>
  <si>
    <t>CHUVEIRO ELETRICO COMUM CORPO PLASTICO TIPO DUCHA, FORNECIMENTO E INSTALACAO</t>
  </si>
  <si>
    <t>ENTRADA DE ENERGIA ELÉTRICA AÉREA MONOFÁSICA 50A COM POSTE DE CONCR, INCLUSIVE CABEAMENTO, CAIXA DE PROTEÇÃO PARA MEDIDOR E ATERRAMENTO</t>
  </si>
  <si>
    <t>TOUN</t>
  </si>
  <si>
    <t>ENTRADA PROVISORIA DE ENERGIA ELETRICA AEREA TRIFASICA 40A EM POSTE MADEIRA</t>
  </si>
  <si>
    <t>APARELHO SINALIZADOR DE SAIDA DE GARAGEM, COM CELULA FOTOELETRICA - FORNECIMENTO E INSTALACAO</t>
  </si>
  <si>
    <t>DIVERSOS PARA SUBESTACAO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</si>
  <si>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</si>
  <si>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</si>
  <si>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</si>
  <si>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</si>
  <si>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</si>
  <si>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</si>
  <si>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TERMINAL MECANICO</t>
  </si>
  <si>
    <t>TERMINAL A PRESSAO REFORCADO PARA CONEXAO DE CABO DE COBRE A BARRA, CABO 16 E 25MM2 - FORNECIMENTO E INSTALACAO</t>
  </si>
  <si>
    <t>73782/002</t>
  </si>
  <si>
    <t>TERMINAL A PRESSAO REFORCADO PARA CONEXAO DE CABO DE COBRE A BARRA, CABO 50 E 70MM2 - FORNECIMENTO E INSTALACAO</t>
  </si>
  <si>
    <t>73782/003</t>
  </si>
  <si>
    <t>TERMINAL A PRESSAO REFORCADO PARA CONEXAO DE CABO DE COBRE A BARRA, CABO 95 E 120MM2 - FORNECIMENTO E INSTALACAO</t>
  </si>
  <si>
    <t>73782/004</t>
  </si>
  <si>
    <t>TERMINAL A PRESSAO REFORCADO PARA CONEXAO DE CABO DE COBRE A BARRA, CABO 150 E 185MM2 -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</si>
  <si>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</si>
  <si>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</si>
  <si>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</si>
  <si>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CHAVES EM GERAL/FUSIVEIS E CONECTORES</t>
  </si>
  <si>
    <t>CHAVE SECCIONADORA TRIPOLAR, ABERTURA SOB CARGA, COM FUSÍVEIS NH - 10A/250V - FORNECIMENTO E INSTALACAO</t>
  </si>
  <si>
    <t>CHAVE SECCIONADORA TRIPOLAR, ABERTURA SOB CARGA, COM FUSÍVEIS NH - 20A/250V</t>
  </si>
  <si>
    <t>FUSÍVEL TIPO "DIAZED", TIPO RÁPIDO OU RETARDADO - 2/25A - FORNECIMEN E INSTALACAO</t>
  </si>
  <si>
    <t>FUSÍVEL TIPO "DIAZED", TIPO RÁPIDO OU RETARDADO - 35/63A - FORNECIMEO E INSTALACAO</t>
  </si>
  <si>
    <t>TUN</t>
  </si>
  <si>
    <t>CHAVES</t>
  </si>
  <si>
    <t>73780/001</t>
  </si>
  <si>
    <t>73780/002</t>
  </si>
  <si>
    <t>73780/003</t>
  </si>
  <si>
    <t>73780/004</t>
  </si>
  <si>
    <t>INCENDIO</t>
  </si>
  <si>
    <t>ABRIGO PARA HIDRANTE, 75X45X17CM, COM REGISTRO GLOBO ANGULAR 45º 2.1/", ADAPTADOR STORZ 2.1/2", MANGUEIRA DE INCÊNDIO 15M, REDUÇÃO 2.1/21/2" E ESGUICHO EM LATÃO 1.1/2" - FORNECIMENTO E INSTALAÇÃO</t>
  </si>
  <si>
    <t>ABRIGO PARA HIDRANTE, 90X60X17CM, COM REGISTRO GLOBO ANGULAR 45º 2.1/", ADAPTADOR STORZ 2.1/2", MANGUEIRA DE INCÊNDIO 20M, REDUÇÃO 2.1/21/2" E ESGUICHO EM LATÃO 1.1/2" - FORNECIMENTO E INSTALAÇÃO</t>
  </si>
  <si>
    <t>EXTINTOR DE INCENDIO</t>
  </si>
  <si>
    <t>73775/001</t>
  </si>
  <si>
    <t>73775/002</t>
  </si>
  <si>
    <t>TELEFONE</t>
  </si>
  <si>
    <t>CABOS TELEFONICOS</t>
  </si>
  <si>
    <t>73768/001</t>
  </si>
  <si>
    <t>73768/002</t>
  </si>
  <si>
    <t>73768/003</t>
  </si>
  <si>
    <t>CABO TELEFONICO CI-50 10 PARES (USO INTERNO) - FORNECIMENTO E INSTALACAO</t>
  </si>
  <si>
    <t>73768/004</t>
  </si>
  <si>
    <t>CABO TELEFONICO CI-50 20PARES (USO INTERNO) - FORNECIMENTO E INSTALACAO</t>
  </si>
  <si>
    <t>73768/005</t>
  </si>
  <si>
    <t>CABO TELEFONICO CI-50 30PARES (USO INTERNO) - FORNECIMENTO E INSTALACAO</t>
  </si>
  <si>
    <t>73768/006</t>
  </si>
  <si>
    <t>CABO TELEFONICO CI-50 50PARES (USO INTERNO) - FORNECIMENTO E INSTALACAO</t>
  </si>
  <si>
    <t>73768/007</t>
  </si>
  <si>
    <t>CABO TELEFONICO CI-50 75 PARES (USO INTERNO) - FORNECIMENTO E INSTALACAO</t>
  </si>
  <si>
    <t>73768/008</t>
  </si>
  <si>
    <t>CABO TELEFONICO CI-50 200 PARES (USO INTERNO) - FORNECIMENTO E INSTALACAO</t>
  </si>
  <si>
    <t>73768/009</t>
  </si>
  <si>
    <t>CABO TELEFONICO CCI-50 1 PAR (USO INTERNO) - FORNECIMENTO E INSTALACAO</t>
  </si>
  <si>
    <t>73768/010</t>
  </si>
  <si>
    <t>CABO TELEFONICO CCI-50 2 PARES (USO INTERNO) - FORNECIMENTO E INSTALACAO</t>
  </si>
  <si>
    <t>73768/011</t>
  </si>
  <si>
    <t>CABO TELEFONICO CCI-50 3 PARES (USO INTERNO) - FORNECIMENTO E INSTALACAO</t>
  </si>
  <si>
    <t>73768/012</t>
  </si>
  <si>
    <t>CABO TELEFONICO CCI-50 4 PARES (USO INTERNO) - FORNECIMENTO E INSTALACAO</t>
  </si>
  <si>
    <t>73768/013</t>
  </si>
  <si>
    <t>CABO TELEFONICO CCI-50 5 PARES (USO INTERNO) - FORNECIMENTO E INSTALACAO</t>
  </si>
  <si>
    <t>73768/014</t>
  </si>
  <si>
    <t>AM</t>
  </si>
  <si>
    <t>GAS</t>
  </si>
  <si>
    <t>INSTALACAO GAS</t>
  </si>
  <si>
    <t>74003/001</t>
  </si>
  <si>
    <t>FORNEC. E ASSENTAMENTO DE TUBOS P/INSTALACAO DOMICILIAR</t>
  </si>
  <si>
    <t>TUBULAÇÃO EM AÇO GALVANIZADO C/ COSTURA C/ CONEXÕES</t>
  </si>
  <si>
    <t>73976/004</t>
  </si>
  <si>
    <t>TUBO DE AÇO GALVANIZADO COM COSTURA 1" (25MM), INCLUSIVE CONEXOES - FRNECIMENTO E INSTALACAO</t>
  </si>
  <si>
    <t>73976/010</t>
  </si>
  <si>
    <t>TUBO DE AÇO GALVANIZADO COM COSTURA 4" (100MM), INCLUSIVE CONEXOES - ORNECIMENTO E INSTALACAO</t>
  </si>
  <si>
    <t>73976/011</t>
  </si>
  <si>
    <t>TUBO DE AÇO GALVANIZADO COM COSTURA 6" (150MM), INCLUSIVE CONEXÕES -NSTALAÇÃO</t>
  </si>
  <si>
    <t>IM</t>
  </si>
  <si>
    <t>TUBULAÇÃO EM COBRE S/ CONEXÕES</t>
  </si>
  <si>
    <t>74061/008</t>
  </si>
  <si>
    <t>74061/009</t>
  </si>
  <si>
    <t>TUBULAÇÃO EM AÇO PRETO S/ COSTURA C/ CONEXÕES</t>
  </si>
  <si>
    <t>75027/004</t>
  </si>
  <si>
    <t>TUBO DE AÇO PRETO 4" SEM COSTURA SCHEDULE 40/NBR 5590, INCLUSIVE CONEOES - FORNECIMENTO E INSTALACAO</t>
  </si>
  <si>
    <t>75027/005</t>
  </si>
  <si>
    <t>TUBO DE AÇO PRETO 6" SEM COSTURA SCHEDULE 40/NBR 5590, INCLUSIVE CONEÕES - FORNECIMENTO E INSTALAÇÃO</t>
  </si>
  <si>
    <t>COTOVELO DE COBRE 79MM, LIGAÇÃO SOLDADA - FORNECIMENTO E INSTALAÇÃ</t>
  </si>
  <si>
    <t>LUN</t>
  </si>
  <si>
    <t>ADAPTADOR PVC SOLDAVEL COM FLANGES E ANEL PARA CAIXA D'AGUA 20MMX1/2" - FORNECIMENTO E INSTALACAO</t>
  </si>
  <si>
    <t>ADAPTADOR PVC SOLDAVEL COM FLANGES E ANEL PARA CAIXA D'AGUA 25MMX3/4" - FORNECIMENTO E INSTALACAO</t>
  </si>
  <si>
    <t>ADAPTADOR PVC SOLDAVEL COM FLANGES E ANEL PARA CAIXA D'AGUA 32MMX1" - FORNECIMENTO E INSTALACAO</t>
  </si>
  <si>
    <t>ADAPTADOR PVC SOLDAVEL COM FLANGES E ANEL PARA CAIXA D'AGUA 40MMX1.1/4" - FORNECIMENTO E INSTALACAO</t>
  </si>
  <si>
    <t>ADAPTADOR PVC SOLDAVEL COM FLANGES E ANEL PARA CAIXA D'AGUA 50MMX1.1/2" - FORNECIMENTO E INSTALACAO</t>
  </si>
  <si>
    <t>ADAPTADOR PVC SOLDAVEL COM FLANGES E ANEL PARA CAIXA D'AGUA 60MMX2" - FORNECIMENTO E INSTALACAO</t>
  </si>
  <si>
    <t>ADAPTADOR PVC SOLDAVEL COM FLANGES LIVRES PARA CAIXA D'AGUA 25MMX3/4" - FORNECIMENTO E INSTALACAO</t>
  </si>
  <si>
    <t>ADAPTADOR PVC SOLDAVEL COM FLANGES LIVRES PARA CAIXA D'AGUA 32MMX1" - FORNECIMENTO E INSTALACAO</t>
  </si>
  <si>
    <t>ADAPTADOR PVC SOLDAVEL COM FLANGES LIVRES PARA CAIXA D'AGUA 40MMX1.1/4" - FORNECIMENTO E INSTALACAO</t>
  </si>
  <si>
    <t>ADAPTADOR PVC SOLDAVEL COM FLANGES LIVRES PARA CAIXA D'AGUA 50MMX1.1/2" - FORNECIMENTO E INSTALACAO</t>
  </si>
  <si>
    <t>ADAPTADOR PVC SOLDAVEL COM FLANGES LIVRES PARA CAIXA D'AGUA 60MMX2" - FORNECIMENTO E INSTALACAO</t>
  </si>
  <si>
    <t>ADAPTADOR PVC SOLDAVEL COM FLANGES LIVRES PARA CAIXA D'AGUA 75MMX2.1/2" - FORNECIMENTO E INSTALACAO</t>
  </si>
  <si>
    <t>ADAPTADOR PVC SOLDAVEL COM FLANGES LIVRES PARA CAIXA D'AGUA 85MMX3" - FORNECIMENTO E INSTALACAO</t>
  </si>
  <si>
    <t>ADAPTADOR PVC SOLDAVEL COM FLANGES LIVRES PARA CAIXA D'AGUA 110MMX4" - FORNECIMENTO E INSTALACAO</t>
  </si>
  <si>
    <t>ADAPTADOR PVC SOLDAVEL LONGO COM FLANGES LIVRES PARA CAIXA D'AGUA 25MMX3/4" - FORNECIMENTO E INSTALACAO</t>
  </si>
  <si>
    <t>ADAPTADOR PVC SOLDAVEL LONGO COM FLANGES LIVRES PARA CAIXA D'AGUA 32MMX1" - FORNECIMENTO E INSTALACAO</t>
  </si>
  <si>
    <t>ADAPTADOR PVC SOLDAVEL LONGO COM FLANGES LIVRES PARA CAIXA D'AGUA 40MMX1.1/4" - FORNECIMENTO E INSTALACAO</t>
  </si>
  <si>
    <t>ADAPTADOR PVC SOLDAVEL LONGO COM FLANGES LIVRES PARA CAIXA D'AGUA 50MMX1.1/2" - FORNECIMENTO E INSTALACAO</t>
  </si>
  <si>
    <t>ADAPTADOR PVC SOLDAVEL LONGO COM FLANGES LIVRES PARA CAIXA D'AGUA 60MMX2" - FORNECIMENTO E INSTALACAO</t>
  </si>
  <si>
    <t>ADAPTADOR PVC SOLDAVEL LONGO COM FLANGES LIVRES PARA CAIXA D'AGUA 75MMX2.1/2" - FORNECIMENTO E INSTALACAO</t>
  </si>
  <si>
    <t>ADAPTADOR PVC SOLDAVEL LONGO COM FLANGES LIVRES PARA CAIXA D'AGUA 85MMX3" - FORNECIMENTO E INSTALACAO</t>
  </si>
  <si>
    <t>ADAPTADOR PVC SOLDAVEL LONGO COM FLANGES LIVRES PARA CAIXA D'AGUA 110MMX4" - FORNECIMENTO E INSTALACAO</t>
  </si>
  <si>
    <t>CAIXAS D'DAGUA, DE INSPECAO E DE GORDURA</t>
  </si>
  <si>
    <t>CAIXA GORDURA CONCRETO PRE-MOLDADO</t>
  </si>
  <si>
    <t>74051/001</t>
  </si>
  <si>
    <t>CAIXA DE GORDURA DUPLA EM CONCRETO PRE-MOLDADO DN 60MM COM TAMPA - FORNECIMENTO E INSTALACAO</t>
  </si>
  <si>
    <t>74051/002</t>
  </si>
  <si>
    <t>CAIXA DE GORDURA SIMPLES EM CONCRETO PRE-MOLDADO DN 40MM COM TAMPA - FORNECIMENTO E INSTALACAO</t>
  </si>
  <si>
    <t>TORNEIRA BOIA BRUTO 1"</t>
  </si>
  <si>
    <t>74058/001</t>
  </si>
  <si>
    <t>TORNEIRA DE BOIA REAL 1/2 COM BALAO METALICO - FORNECIMENTO E INSTALA CAO</t>
  </si>
  <si>
    <t>74058/002</t>
  </si>
  <si>
    <t>74058/003</t>
  </si>
  <si>
    <t>TORNEIRA DE BOIA REAL 1 COM BALAO PLASTICO - FORNECIMENTO E INSTALACA O</t>
  </si>
  <si>
    <t>74058/004</t>
  </si>
  <si>
    <t>TORNEIRA DE BÓIA REAL 2" COM BALAO PLASTICO - FORNECIMENTO E INSTALACO</t>
  </si>
  <si>
    <t>CAIXA DE INSPECAO OU PASSAGEM 60X60CM TAMPA DE CONCRETO</t>
  </si>
  <si>
    <t>74104/001</t>
  </si>
  <si>
    <t>CAIXA DE INSPEÇÃO EM ALVENARIA DE TIJOLO MACIÇO 60X60X60CM, REVESTIINTERNAMENTO COM BARRA LISA (CIMENTO E AREIA, TRAÇO 1:4) E=2,0CM, COMTAMPA PRÉ-MOLDADA DE CONCRETO E FUNDO DE CONCRETO 15MPA TIPO C - ESCAAÇÃO E CONFECÇÃO</t>
  </si>
  <si>
    <t>CAIXA DE PASSAGEM (INSPECAO) PRE-MOLDADA DN 60 CM</t>
  </si>
  <si>
    <t>74166/001</t>
  </si>
  <si>
    <t>CAIXA DE INSPEÇÃO EM CONCRETO PRÉ-MOLDADO DN 60MM COM TAMPA H= 60CMFORNECIMENTO E INSTALACAO</t>
  </si>
  <si>
    <t>74166/002</t>
  </si>
  <si>
    <t>CAIXA DE INSPECAO EM ANEL DE CONCRETO PRE MOLDADO, COM 950MM DE ALTURA TOTAL. ANEIS COM ESP=50MM, DIAM.=600MM. EXCLUSIVE TAMPAO E ESCAVACAO- FORNECIMENTO E INSTALACAO</t>
  </si>
  <si>
    <t>RALOS/CAIXA SIFONADA</t>
  </si>
  <si>
    <t>APARELHOS SANITARIOS, LOUCAS, METAIS E OUTROS</t>
  </si>
  <si>
    <t>VASO SANITARIO SIFONADO LOUÇA BRANCA PADRAO POPULAR, COM CONJUNTO PAR FIXAÇAO PARA VASO SANITÁRIO COM PARAFUSO, ARRUELA E BUCHA - FORNECINTO E INSTALACAO</t>
  </si>
  <si>
    <t>VASO SANITARIO INFANTIL SIFONADO, PARA VALVULA DE DESCARGA, EM LOUCA BRANCA, COM ACESSORIOS, INCLUSIVE ASSENTO PLASTICO, BOLSA DE BORRACHA PARA LIGACAO, TUBO PVC LIGACAO - FORNECIMENTO E INSTALACAO</t>
  </si>
  <si>
    <t>MICTORIO LOUCA S/INSTALACAO HIDRAULICA/SANITARIA</t>
  </si>
  <si>
    <t>74234/001</t>
  </si>
  <si>
    <t>FOSSAS/SUMIDOUROS</t>
  </si>
  <si>
    <t>FOSSA SEPTICA 1500L / ALVENARIA TIJOLO MACICO 1/2VEZ</t>
  </si>
  <si>
    <t>74197/001</t>
  </si>
  <si>
    <t>FOSSA SEPTICA EM ALVENARIA DE TIJOLO CERAMICO MACICO DIMENSOES EXTERNAS 1,90X1,10X1,40M, 1.500 LITROS, REVESTIDA INTERNAMENTE COM BARRA LISA, COM TAMPA EM CONCRETO ARMADO COM ESPESSURA 8CM</t>
  </si>
  <si>
    <t>SUMIDOURO H=5,0M COM TIJOLOS MACICOS A CRIVO ARGAMASSADOS</t>
  </si>
  <si>
    <t>74198/001</t>
  </si>
  <si>
    <t>SUMIDOURO EM ALVENARIA DE TIJOLO CERAMICO MACICO DIAMETRO 1,20M E ALTURA 5,00M, COM TAMPA EM CONCRETO ARMADO DIAMETRO 1,40M E ESPESSURA 10CM</t>
  </si>
  <si>
    <t>74198/002</t>
  </si>
  <si>
    <t>SUMIDOURO EM ALVENARIA DE TIJOLO CERAMICO MACIÇO DIAMETRO 1,40M E ALTRA 5,00M, COM TAMPA EM CONCRETO ARMADO DIAMETRO 1,60M E ESPESSURA 10CM</t>
  </si>
  <si>
    <t>REGISTROS/VALVULAS</t>
  </si>
  <si>
    <t>VALVULA DESCARGA 1.1/2" COM REGISTRO, ACABAMENTO EM METAL CROMADO - FORNECIMENTO E INSTALACAO</t>
  </si>
  <si>
    <t>FORNECIMENTO E COLOCACAO DE VALVULAS DE RETENCAO</t>
  </si>
  <si>
    <t>73795/001</t>
  </si>
  <si>
    <t>VÁLVULA DE RETENÇÃO VERTICAL Ø 20MM (3/4") - FORNECIMENTO E INSTAL</t>
  </si>
  <si>
    <t>ÇÃOUN</t>
  </si>
  <si>
    <t>73795/002</t>
  </si>
  <si>
    <t>ÃOUN</t>
  </si>
  <si>
    <t>73795/003</t>
  </si>
  <si>
    <t>VÁLVULA DE RETENÇÃO VERTICAL Ø 32MM (1.1/4") - FORNECIMENTO E INSTÃO</t>
  </si>
  <si>
    <t>LAÇUN</t>
  </si>
  <si>
    <t>73795/004</t>
  </si>
  <si>
    <t>VÁLVULA DE RETENÇÃO VERTICAL Ø 40MM (1.1/2") - FORNECIMENTO E INSTÃO</t>
  </si>
  <si>
    <t>73795/005</t>
  </si>
  <si>
    <t>73795/006</t>
  </si>
  <si>
    <t>73795/007</t>
  </si>
  <si>
    <t>VÁLVULA DE RETENÇÃO VERTICAL Ø 100MM (4") - FORNECIMENTO E INSTALA</t>
  </si>
  <si>
    <t>73795/008</t>
  </si>
  <si>
    <t>VÁLVULA DE RETENÇÃO HORIZONTAL Ø 20MM (3/4") - FORNECIMENTO E INSTÃO</t>
  </si>
  <si>
    <t>73795/009</t>
  </si>
  <si>
    <t>73795/010</t>
  </si>
  <si>
    <t>VÁLVULA DE RETENÇÃO HORIZONTAL Ø 32MM (1.1/4") - FORNECIMENTO E INAÇÃO</t>
  </si>
  <si>
    <t>TALUN</t>
  </si>
  <si>
    <t>73795/011</t>
  </si>
  <si>
    <t>VÁLVULA DE RETENÇÃO HORIZONTAL Ø 40MM (1.1/2") - FORNECIMENTO E INAÇÃO</t>
  </si>
  <si>
    <t>73795/012</t>
  </si>
  <si>
    <t>VÁLVULA DE RETENÇÃO HORIZONTAL Ø 50MM (2") - FORNECIMENTO E INSTAL</t>
  </si>
  <si>
    <t>73795/013</t>
  </si>
  <si>
    <t>VÁLVULA DE RETENÇÃO HORIZONTAL Ø 65MM (2.1/2") - FORNECIMENTO E INAÇÃO</t>
  </si>
  <si>
    <t>73795/014</t>
  </si>
  <si>
    <t>VÁLVULA DE RETENÇÃO HORIZONTAL Ø 80MM (3") - FORNECIMENTO E INSTAL</t>
  </si>
  <si>
    <t>73795/015</t>
  </si>
  <si>
    <t>VÁLVULA DE RETENÇÃO HORIZONTAL Ø 100MM (4") - FORNECIMENTO E INSTAO</t>
  </si>
  <si>
    <t>AÇÃUN</t>
  </si>
  <si>
    <t>FORNECIMENTO E COLOCACAO DE VALVULAS DE PE</t>
  </si>
  <si>
    <t>73796/001</t>
  </si>
  <si>
    <t>VÁLVULA DE PÉ COM CRIVO Ø 20MM (3/4") - FORNECIMENTO E INSTALAÇÃO</t>
  </si>
  <si>
    <t>73796/002</t>
  </si>
  <si>
    <t>73796/003</t>
  </si>
  <si>
    <t>73796/004</t>
  </si>
  <si>
    <t>73796/005</t>
  </si>
  <si>
    <t>73796/006</t>
  </si>
  <si>
    <t>73796/007</t>
  </si>
  <si>
    <t>REGISTROS DE GAVETA - FORNECIMENTO E COLOCACAO</t>
  </si>
  <si>
    <t>73797/001</t>
  </si>
  <si>
    <t>REGISTRO DE GAVETA COM CANOPLA Ø 32MM (1.1/4") - FORNECIMENTO E INSTAAÇÃO</t>
  </si>
  <si>
    <t>FORNECIMENTO E COLOCACAO DE REGISTROS DE ESFERA</t>
  </si>
  <si>
    <t>73870/001</t>
  </si>
  <si>
    <t>73870/002</t>
  </si>
  <si>
    <t>73870/003</t>
  </si>
  <si>
    <t>73870/004</t>
  </si>
  <si>
    <t>73870/005</t>
  </si>
  <si>
    <t>73870/006</t>
  </si>
  <si>
    <t>VALVULA DE RETENCAO VERTICAL DE 2 1/2" ASSENTE C/FIO BAHIA E PASTA</t>
  </si>
  <si>
    <t>74091/001</t>
  </si>
  <si>
    <t>VALVULA RETENCAO VERTICAL BRONZE (PN-16) 2.1/2" 200PSI - EXTREMIDADES COM ROSCA - FORNECIMENTO E INSTALACAO</t>
  </si>
  <si>
    <t>VALVULA DE RETENCAO DE PE COM CRIVO 1 1/4"</t>
  </si>
  <si>
    <t>74093/001</t>
  </si>
  <si>
    <t>FORN/ASSENT VALVULA GLOBO 2 1/2 POL</t>
  </si>
  <si>
    <t>74169/001</t>
  </si>
  <si>
    <t>REGISTRO/VALVULA GLOBO ANGULAR 45 GRAUS EM LATAO PARA HIDRANTES DE INCÊNDIO PREDIAL DN 2.1/2" - FORNECIMENTO E INSTALACAO</t>
  </si>
  <si>
    <t>FORN/ASSENT REGISTRO GAVETA CANOPLA CROMADA 1 1/2</t>
  </si>
  <si>
    <t>74174/001</t>
  </si>
  <si>
    <t>REGISTRO GAVETA 1.1/2" COM CANOPLA ACABAMENTO CROMADO SIMPLES - FORNECIMENTO E INSTALACAO</t>
  </si>
  <si>
    <t>FORN/ASSENT REGISTRO GAVETA CANOPLA CROMADA 1 POL</t>
  </si>
  <si>
    <t>74175/001</t>
  </si>
  <si>
    <t>REGISTRO GAVETA 1" COM CANOPLA ACABAMENTO CROMADO SIMPLES - FORNECIMENTO E INSTALACAO</t>
  </si>
  <si>
    <t>FORN/ASSENT REGISTRO GAVERTA BRUTO 4 POL</t>
  </si>
  <si>
    <t>74178/001</t>
  </si>
  <si>
    <t>FORN/ASSENT REGISTRO GAVETA BRUTO 3 POL</t>
  </si>
  <si>
    <t>74179/001</t>
  </si>
  <si>
    <t>FORN/ASSENT REGISTRO GAVETA BRUTO 2 1/2 POL</t>
  </si>
  <si>
    <t>74180/001</t>
  </si>
  <si>
    <t>FORN/ASSENT REGISTRO GAVETA BRUTO 2 POL</t>
  </si>
  <si>
    <t>74181/001</t>
  </si>
  <si>
    <t>FORN/ASSENT REGISTRO GAVETA BRUTO 1 1/2 POL</t>
  </si>
  <si>
    <t>74182/001</t>
  </si>
  <si>
    <t>FORN/ASSENT REGISTRO GAVETA BRUTO 1 1/4 POL</t>
  </si>
  <si>
    <t>74183/001</t>
  </si>
  <si>
    <t>FORN/ASSENT REGISTRO GAVETA BRUTO 1 POL</t>
  </si>
  <si>
    <t>74184/001</t>
  </si>
  <si>
    <t>CAIXA DE PROTECAO PARA HIDROMETRO</t>
  </si>
  <si>
    <t>74102/001</t>
  </si>
  <si>
    <t>INSTALACAO DE BOMBAS EM GERAL</t>
  </si>
  <si>
    <t>INSTALACAO DE COMPRESSOR DE AR OU SOPRADOR</t>
  </si>
  <si>
    <t>73826/001</t>
  </si>
  <si>
    <t>73826/002</t>
  </si>
  <si>
    <t>INSTALACAO DE CONJUNTO MOTO BOMBA SUBMERSIVEL</t>
  </si>
  <si>
    <t>73834/001</t>
  </si>
  <si>
    <t>73834/002</t>
  </si>
  <si>
    <t>73834/003</t>
  </si>
  <si>
    <t>73834/004</t>
  </si>
  <si>
    <t>INSTALACAO DE CONJUNTO MOTO BOMBA VERTICAL</t>
  </si>
  <si>
    <t>73835/001</t>
  </si>
  <si>
    <t>73835/002</t>
  </si>
  <si>
    <t>73835/003</t>
  </si>
  <si>
    <t>INSTALACAO DE CONJUNTO MOTO BOMBA HORIZONTAL</t>
  </si>
  <si>
    <t>73836/001</t>
  </si>
  <si>
    <t>73836/002</t>
  </si>
  <si>
    <t>73836/003</t>
  </si>
  <si>
    <t>73836/004</t>
  </si>
  <si>
    <t>INSTALACAO DE CONJUNTO MOTO BOMBA SUBMERSO/POSICIONAMENTO</t>
  </si>
  <si>
    <t>73837/001</t>
  </si>
  <si>
    <t>73837/002</t>
  </si>
  <si>
    <t>73837/003</t>
  </si>
  <si>
    <t>MONTAGENS EM GERAL</t>
  </si>
  <si>
    <t>INSTALACAO DE MISTURADOR</t>
  </si>
  <si>
    <t>73824/001</t>
  </si>
  <si>
    <t>VERTEDORES</t>
  </si>
  <si>
    <t>73825/002</t>
  </si>
  <si>
    <t>LEITO FILTRANTE</t>
  </si>
  <si>
    <t>73873/001</t>
  </si>
  <si>
    <t>73873/002</t>
  </si>
  <si>
    <t>73873/003</t>
  </si>
  <si>
    <t>73873/004</t>
  </si>
  <si>
    <t>73873/005</t>
  </si>
  <si>
    <t>LIGACOES PREDIAIS DE AGUA</t>
  </si>
  <si>
    <t>KIT CAVALETE</t>
  </si>
  <si>
    <t>73827/001</t>
  </si>
  <si>
    <t>AQUISICAO E INSTALACAO DE HIDROMETRO</t>
  </si>
  <si>
    <t>74217/001</t>
  </si>
  <si>
    <t>74217/002</t>
  </si>
  <si>
    <t>74217/003</t>
  </si>
  <si>
    <t>MONTAGEM E INSTALACAO DE CAVALETE</t>
  </si>
  <si>
    <t>74218/001</t>
  </si>
  <si>
    <t>RAMAL PREDIAL</t>
  </si>
  <si>
    <t>74253/001</t>
  </si>
  <si>
    <t>RAMAL PREDIAL EM TUBO PEAD 20MM - FORNECIMENTO, INSTALAÇÃO, ESCAVAÇE REATERRO</t>
  </si>
  <si>
    <t>LIGACOES PREDIAIS DE ESGOTO</t>
  </si>
  <si>
    <t>PUN</t>
  </si>
  <si>
    <t>LIGACOES DE ESGOTOS EM TUBOS DE PVC</t>
  </si>
  <si>
    <t>73784/001</t>
  </si>
  <si>
    <t>73784/002</t>
  </si>
  <si>
    <t>RAMAL PREDIAL DE ESGOTO PARA REDE EM IMPLANTACAO (MAO-DE OBRA EMATERIAL, INCLUINDO ESCAVACAO MANUAL ATE 1,50 METROS E REATERRO)</t>
  </si>
  <si>
    <t>74216/001</t>
  </si>
  <si>
    <t>DRAGAGEM</t>
  </si>
  <si>
    <t>ESCAVACAO SUBMERSA</t>
  </si>
  <si>
    <t>76451/001</t>
  </si>
  <si>
    <t>ESCAVACAO MECANIZADA SUBMERSA (DRAGAGEM E CARGA), UTILIZANDO CAMINHÃOBASCULANTE, ESCAVADEIRA TIPO DRAGA DE ARRASTE E RETROESCAVADEIRA COM CARREGADEIRA</t>
  </si>
  <si>
    <t>CORTE/ESCAVACAO EM JAZIDAS OU CAMPO ABERTO</t>
  </si>
  <si>
    <t>ESCAVAÇÃO MECANIZADA A CEU ABERTO</t>
  </si>
  <si>
    <t>73903/001</t>
  </si>
  <si>
    <t>73903/002</t>
  </si>
  <si>
    <t>ESCAVACAO E CARGA MATERIAL 1A CATEGORIA</t>
  </si>
  <si>
    <t>74151/001</t>
  </si>
  <si>
    <t>ESCAVACAO, CARGA E TRANSPORTE DMT 50 A 200M C/ CAMINHAO BASCULANTE</t>
  </si>
  <si>
    <t>74154/001</t>
  </si>
  <si>
    <t>ESCAVACAO E TRANSPORTE DMT 50M C/TRATOR ESTEIRAS CAT D8</t>
  </si>
  <si>
    <t>74155/001</t>
  </si>
  <si>
    <t>74155/002</t>
  </si>
  <si>
    <t>EM3</t>
  </si>
  <si>
    <t>ESCAVACAO DE MATERIAL 1A. CATEGORIA (SUBLEITO)</t>
  </si>
  <si>
    <t>74205/001</t>
  </si>
  <si>
    <t>ESCAVACAO MANUAL CAMPO ABERTO EM SOLO EXCETO ROCHA ATE 2,00M PROFUNDIDADE</t>
  </si>
  <si>
    <t>ESCAVACAO MECANICA CAMPO ABERTO EM SOLO EXCETO ROCHA ATE 2,00M PROFUNDIDADE</t>
  </si>
  <si>
    <t>ESCAVACAO A FOGO A CEU ABERTO</t>
  </si>
  <si>
    <t>79505/001</t>
  </si>
  <si>
    <t>79505/002</t>
  </si>
  <si>
    <t>ESCAVACAO MANUAL EM SOLO</t>
  </si>
  <si>
    <t>79517/001</t>
  </si>
  <si>
    <t>79517/002</t>
  </si>
  <si>
    <t>ESCAVACAO DE VALAS</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</si>
  <si>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</si>
  <si>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</si>
  <si>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</si>
  <si>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t>
  </si>
  <si>
    <t>73962/004</t>
  </si>
  <si>
    <t>73962/013</t>
  </si>
  <si>
    <t>ESCAVACAO DE VALA NAO ESCORADA EM MATERIAL 1A CATEGORIA , PROFUNDIDADE ATE 1,5 M COM ESCAVADEIRA HIDRAULICA 105 HP(CAPACIDADE DE 0,78M3), SEM ESGOTAMENTO</t>
  </si>
  <si>
    <t>ESCAVACAO MANUAL DE VALAS</t>
  </si>
  <si>
    <t>73965/001</t>
  </si>
  <si>
    <t>73965/002</t>
  </si>
  <si>
    <t>ESCAVAÇÃO MANUAL DE VALA, A FRIO, EM MATERIAL DE 2A CATEGORIA (MOLEDOU ROCHA DECOMPOSTA), DE 3 ATÉ 4,5M, EXCLUINDO ESGOTAMENTO E ESCORAMETO.</t>
  </si>
  <si>
    <t>73965/003</t>
  </si>
  <si>
    <t>ESCAVAÇÃO MANUAL DE VALA, A FRIO, EM MATERIAL DE 2A CATEGORIA (MOLEDOU ROCHA DECOMPOSTA), DE 4,5 ATÉ 6M, EXCLUINDO ESGOTAMENTO E ESCORAMETO.</t>
  </si>
  <si>
    <t>73965/004</t>
  </si>
  <si>
    <t>ESCAVACAO MANUAL DE VALA EM ARGILA OU PEDRA SOLTA DO TAMANHO MEDIO DE PEDRA DE MAO, ATE 1,5M, EXCLUINDO ESGOTAMENTO/ESCORAMENTO.</t>
  </si>
  <si>
    <t>73965/005</t>
  </si>
  <si>
    <t>ESCAVACAO MANUAL DE VALA EM ARGILA OU PEDRA SOLTA DO TAMANHO MEDIO DE PEDRA DE MAO, DE 1,5 ATE 3M, EXCLUINDO ESGOTAMENTO/ESCORAMENTO.</t>
  </si>
  <si>
    <t>73965/006</t>
  </si>
  <si>
    <t>ESCAVACAO MANUAL DE VALA EM ARGILA OU PEDRA SOLTA DO TAMANHO MEDIO DE PEDRA DE MAO, DE 3 ATE 4,5M, EXCLUINDO ESGOTAMENTO/ESCORAMENTO</t>
  </si>
  <si>
    <t>73965/007</t>
  </si>
  <si>
    <t>ESCAVACAO MANUAL DE VALA EM ARGILA OU PEDRA SOLTA DO TAMANHO MEDIO DE PEDRA DE MAO, DE 4,5 ATE 6M, EXCLUINDO ESGOTAMENTO/ESCORAMENTO.</t>
  </si>
  <si>
    <t>73965/008</t>
  </si>
  <si>
    <t>ESCAVACAO MANUAL DE VALA EM LODO, ATE 1,5M, EXCLUINDO ESGOTAMENTO/ESCORAMENTO</t>
  </si>
  <si>
    <t>73965/009</t>
  </si>
  <si>
    <t>ESCAVACAO MANUAL DE VALA EM LODO, DE 1,5 ATE 3M, EXCLUINDO ESGOTAMENTO/ESCORAMENTO.</t>
  </si>
  <si>
    <t>73965/010</t>
  </si>
  <si>
    <t>NM3</t>
  </si>
  <si>
    <t>73965/011</t>
  </si>
  <si>
    <t>73965/012</t>
  </si>
  <si>
    <t>76443/001</t>
  </si>
  <si>
    <t>ESCAVACAO MANUAL VALA/CAVA MAT 1A CAT ATE 1,5M EXCL ESG/ESCOR EM BECO (LARG ATE 2M) IMPOSSIBILITANDO ENTRADA DE CAMINHAO OU EQUIPAMENTO MOTORIZADO P/RETIRADA MATERIAL</t>
  </si>
  <si>
    <t>76443/002</t>
  </si>
  <si>
    <t>ESCAVACAO MANUAL VALA/CAVA MAT 1A CAT DE 1,5 A 3M EXCL ESG/ESCOR EM BECO (LARG ATE 2M) IMPOSSIBILITANDO ENTRADA DE CAMINHAO OU EQUIPAMENTO MOTORIZADO P/RETIRADA DO MATERIAL</t>
  </si>
  <si>
    <t>76443/003</t>
  </si>
  <si>
    <t>ESCAVACAO MANUAL VALA/CAVA MAT 1A CAT DE 3,0 A 4,5M EXCL ESG/ESCOR EM BECO (LARG ATE 2M) IMPOSSIBILITANDO ENTRADA DE CAMINHAO OU EQUIPAMENTO MOTORIZADO P/RETIRADA DO MATERIAL</t>
  </si>
  <si>
    <t>76443/004</t>
  </si>
  <si>
    <t>76443/005</t>
  </si>
  <si>
    <t>ESCAVACAO MANUAL VALA/CAVA EM LODO/LAMA DE 1,5M A 3,0M EXCL ESG/ESCOR EM BECO (LARG ATE 2M) EM FAVELAS</t>
  </si>
  <si>
    <t>79506/001</t>
  </si>
  <si>
    <t>ESCAVAÇÃO MANUAL DE VALA/CAVA, A FRIO, EM MATERIAL DE 2A CATEGORIA, LEDO OU ROCHA DECOMPOSTA, ENTRE 1,5 E 3M DE PROFUNDIDADE</t>
  </si>
  <si>
    <t>OM3</t>
  </si>
  <si>
    <t>79506/002</t>
  </si>
  <si>
    <t>ESCAVAÇÃO MANUAL DE VALA/CAVA EM LODO, ENTRE 3 E 4,5M DE PROFUNDIDAD</t>
  </si>
  <si>
    <t>ESCAVACAO MANUAL DE VALA</t>
  </si>
  <si>
    <t>79507/005</t>
  </si>
  <si>
    <t>79507/006</t>
  </si>
  <si>
    <t>MARROAMENTO</t>
  </si>
  <si>
    <t>79518/001</t>
  </si>
  <si>
    <t>MARROAMENTO EM MATERIAL DE 3A CATEGORIA, ROCHA VIVA PARA REDUÇÃO A PRA-DE-MÃO</t>
  </si>
  <si>
    <t>79518/002</t>
  </si>
  <si>
    <t>ATERRO COM OU S/COMPACTACAO</t>
  </si>
  <si>
    <t>ATERRO MANUAL COMPACTADO</t>
  </si>
  <si>
    <t>73904/001</t>
  </si>
  <si>
    <t>ATERRO APILOADO(MANUAL) EM CAMADAS DE 20 CM COM MATERIAL DE EMPRÉSTIM.</t>
  </si>
  <si>
    <t>REATERRO APILOADO (MANUAL) DE VALA COM DESLOCAMENTO DE MATERIAL EM CAMADAS DE 20 CM (BECOS, FAVELAS ETC.)</t>
  </si>
  <si>
    <t>ESPALHAMENTO MECANIZADO DE MATERIAL 1A. CATEGORIA</t>
  </si>
  <si>
    <t>74153/001</t>
  </si>
  <si>
    <t>ESPALHAMENTO MECANIZADO (COM MOTONIVELADORA 140 HP) MATERIAL 1A. CATEGORIA</t>
  </si>
  <si>
    <t>ENCHIMENTO DE VAO SOBRE ABOBADA DE TUNEL C/PEDRA</t>
  </si>
  <si>
    <t>79508/001</t>
  </si>
  <si>
    <t>FORNECIMENTO E ENCHIMENTO DE VÃO SOBRE ABÓBADA DE TÚNEL, COM PE-DRA-MÃO JOGADA</t>
  </si>
  <si>
    <t>DEM3</t>
  </si>
  <si>
    <t>79508/002</t>
  </si>
  <si>
    <t>FORNECIMENTO E ENCHIMENTO DE VÃO SOBRE ABÓBADA DE TÚNEL, COM PE-DRA-MÃO ARRUMADA</t>
  </si>
  <si>
    <t>ATERRO/REATERRO DE VALAS COM OU S/COMPACTACAO</t>
  </si>
  <si>
    <t>REATERRO DE VALA COM MATERIAL GRANULAR REAPROVEITADO ADENSADO E VIBRADO</t>
  </si>
  <si>
    <t>REATERRO DE VALA COM MATERIAL GRANULAR DE EMPRESTIMO ADENSADO E VIBRADO</t>
  </si>
  <si>
    <t>REATERRO DE VALAS</t>
  </si>
  <si>
    <t>73964/001</t>
  </si>
  <si>
    <t>73964/002</t>
  </si>
  <si>
    <t>REATERRO DE VALAS / CAVAS, COMPACTADA A MAÇO, EM CAMADAS DE ATÉ 30 C</t>
  </si>
  <si>
    <t>.M3</t>
  </si>
  <si>
    <t>73964/005</t>
  </si>
  <si>
    <t>REATERRO DE VALA/CAVA SEM CONTROLE DE COMPACTAÇÃO , UTILIZANDO RETROSCAVADEIRA E COMPACTACADOR VIBRATORIO COM MATERIAL REAPROVEITADO</t>
  </si>
  <si>
    <t>73964/006</t>
  </si>
  <si>
    <t>ATERRO/REATERRO DE VALAS</t>
  </si>
  <si>
    <t>REATERRO COMPACTADO DE VALAS</t>
  </si>
  <si>
    <t>74015/001</t>
  </si>
  <si>
    <t>REATERRO E COMPACTACAO MECANICO DE VALA COM COMPACTADOR MANUAL TIPO SOQUETE VIBRATORIO</t>
  </si>
  <si>
    <t>76444/001</t>
  </si>
  <si>
    <t>COMPACTACAO MECANICA DE VALAS, SEM CONTROLE DE GC (COMPACTADOR TIPO SAPO ATE 35 KG)</t>
  </si>
  <si>
    <t>76444/002</t>
  </si>
  <si>
    <t>COMPACTACAO MECANICA DE VALAS,C/CONTR.DO GC &gt;= 95% DO PN(C/COMPACTADORSOLOS C/ PLACA VIBRATORIA MOTOR DIESEL/GASOLINA 7 A 10 HP)</t>
  </si>
  <si>
    <t>79510/001</t>
  </si>
  <si>
    <t>79510/002</t>
  </si>
  <si>
    <t>REATERRO DE VALAS/CAVAS COM PÓ-DE-PEDRA, INCLUSIVE MATERIAL E COMPACTÇÃO, EM BECOS DE ATÉ 2,5M DE LARGURA, EM FAVELAS</t>
  </si>
  <si>
    <t>CARGA, DESCARGA E/OU TRANSPORTE DE MATERIAIS</t>
  </si>
  <si>
    <t>T/KM</t>
  </si>
  <si>
    <t>TRANSPORTE COMERCIAL COM CAMINHAO CARROCERIA 9 T, RODOVIA EM LEITO NATURAL</t>
  </si>
  <si>
    <t>TXKM</t>
  </si>
  <si>
    <t>TRANSPORTE COMERCIAL COM CAMINHAO CARROCERIA 9 T, RODOVIA COM REVESTIMENTO PRIMARIO</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</si>
  <si>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</si>
  <si>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</si>
  <si>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</si>
  <si>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</si>
  <si>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</si>
  <si>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</si>
  <si>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</si>
  <si>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</si>
  <si>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</si>
  <si>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</si>
  <si>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</si>
  <si>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TRANSPORTE LOCAL COM CAMINHAO BASCULANTE 6 M3, RODOVIA EM LEITO NATURAL, DMT ATE 200 M</t>
  </si>
  <si>
    <t>TRANSPORTE LOCAL COM CAMINHAO BASCULANTE 6 M3, RODOVIA EM LEITO NATURAL, DMT 200 A 400 M</t>
  </si>
  <si>
    <t>TRANSPORTE LOCAL COM CAMINHAO BASCULANTE 6 M3, RODOVIA EM LEITO NATURAL, DMT 400 A 600 M</t>
  </si>
  <si>
    <t>TRANSPORTE LOCAL COM CAMINHAO BASCULANTE 6 M3, RODOVIA EM LEITO NATURAL, DMT 600 A 800 M</t>
  </si>
  <si>
    <t>TRANSPORTE LOCAL COM CAMINHAO BASCULANTE 6 M3, RODOVIA EM LEITO NATURAL, DMT 800 A 1.000 M</t>
  </si>
  <si>
    <t>TRANSPORTE LOCAL COM CAMINHAO BASCULANTE 6 M3, RODOVIA EM LEITO NATURAL</t>
  </si>
  <si>
    <t>M3XKM</t>
  </si>
  <si>
    <t>TRANSPORTE LOCAL COM CAMINHAO BASCULANTE 6 M3, RODOVIA COM REVESTIMENTO PRIMARIO, DMT ATE 200 M</t>
  </si>
  <si>
    <t>TRANSPORTE LOCAL COM CAMINHAO BASCULANTE 6 M3, RODOVIA COM REVESTIMENTO PRIMARIO, DMT 200 A 400 M</t>
  </si>
  <si>
    <t>TRANSPORTE LOCAL COM CAMINHAO BASCULANTE 6 M3, RODOVIA COM REVESTIMENTO PRIMARIO, DMT 400 A 600 M</t>
  </si>
  <si>
    <t>TRANSPORTE LOCAL COM CAMINHAO BASCULANTE 6 M3, RODOVIA COM REVESTIMENTO PRIMARIO, DMT 600 A 800 M</t>
  </si>
  <si>
    <t>TRANSPORTE LOCAL COM CAMINHAO BASCULANTE 6 M3, RODOVIA COM REVESTIMENTO PRIMARIO, DMT 800 A 1.000 M</t>
  </si>
  <si>
    <t>TRANSPORTE LOCAL COM CAMINHÃO BASCULANTE 6 M3, RODOVIA COM REVESTIMENO PRIMARIO</t>
  </si>
  <si>
    <t>TRANSPORTE LOCAL COM CAMINHÃO BASCULANTE 6 M3, RODOVIA PAVIMENTADA, DT ATE 200 M</t>
  </si>
  <si>
    <t>TRANSPORTE LOCAL COM CAMINHAO BASCULANTE 6 M3, RODOVIA PAVIMENTADA, DMT 200 A 400 M</t>
  </si>
  <si>
    <t>TRANSPORTE LOCAL COM CAMINHAO BASCULANTE 6 M3, RODOVIA PAVIMENTADA, DMT 400 A 600 M</t>
  </si>
  <si>
    <t>TRANSPORTE LOCAL COM CAMINHAO BASCULANTE 6 M3, RODOVIA PAVIMENTADA, DMT 600 A 800 M</t>
  </si>
  <si>
    <t>TRANSPORTE LOCAL COM CAMINHAO BASCULANTE 6 M3, RODOVIA PAVIMENTADA, DMT 800 A 1.000 M</t>
  </si>
  <si>
    <t>TRANSPORTE LOCAL COM CAMINHAO BASCULANTE 6 M3, RODOVIA PAVIMENTADA ( PARA DISTANCIAS SUPERIORES A 4 KM )</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</si>
  <si>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</si>
  <si>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</si>
  <si>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</si>
  <si>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</si>
  <si>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</si>
  <si>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CARROCERIA 9 T (CARGA E DESCARGA MANUAIS)</t>
  </si>
  <si>
    <t>TRANSPORTE DE ENTULHO COM CAMINHÃO BASCULANTE 6 M3, RODOVIA PAVIMENTAA, DMT ATE 0,5 KM</t>
  </si>
  <si>
    <t>TRANSPORTE DE ENTULHO COM CAMINHAO BASCULANTE 6 M3, RODOVIA PAVIMENTADA, DMT 0,5 A 1,0 KM</t>
  </si>
  <si>
    <t>CARGA E DESCARGA MECANIZADA</t>
  </si>
  <si>
    <t>74010/001</t>
  </si>
  <si>
    <t>EMPILHAMENTO DE SOLO ORGANICO</t>
  </si>
  <si>
    <t>74241/001</t>
  </si>
  <si>
    <t>EMPILHAMENTO DE SOLO ORGANICO RETIRADO NA AREA DO ATERRO COM TRATOR SOBRE ESTEIRAS D6</t>
  </si>
  <si>
    <t>CARGA MANUAL EM CAMINHAO BASCULANTE</t>
  </si>
  <si>
    <t>74255/001</t>
  </si>
  <si>
    <t>74255/003</t>
  </si>
  <si>
    <t>74005/001</t>
  </si>
  <si>
    <t>74005/002</t>
  </si>
  <si>
    <t>74034/001</t>
  </si>
  <si>
    <t>ALVENARIA TIJ CERAMICO FURADO</t>
  </si>
  <si>
    <t>73935/002</t>
  </si>
  <si>
    <t>APERTO DE ALVENARIA C/ ARGAMASSA</t>
  </si>
  <si>
    <t>73988/001</t>
  </si>
  <si>
    <t>73988/002</t>
  </si>
  <si>
    <t>ALVENARIA DE ELEMENTOS VAZADOS CERAMICOS</t>
  </si>
  <si>
    <t>COBOGO CERAMICO (ELEMENTO VAZADO), 9X20X20CM, ASSENTADO COM ARGAMASSA TRACO 1:4 DE CIMENTO E AREIA</t>
  </si>
  <si>
    <t>ALVENARIA DE BLOCOS DE CONCRETO</t>
  </si>
  <si>
    <t>ALVENARIA DE ELEMENTOS VAZADOS DE CONCRETO</t>
  </si>
  <si>
    <t>ALVENARIA ELEMENTO VAZADO CONCRETO (COBOGO)</t>
  </si>
  <si>
    <t>73937/001</t>
  </si>
  <si>
    <t>COBOGO DE CONCRETO (ELEMENTO VAZADO), 7X50X50CM, ASSENTADO COM ARGAMASSA TRACO 1:4 (CIMENTO E AREIA)</t>
  </si>
  <si>
    <t>73937/003</t>
  </si>
  <si>
    <t>COBOGO DE CONCRETO (ELEMENTO VAZADO), 7X50X50CM, ASSENTADO COM ARGAMASSA TRACO 1:3 (CIMENTO E AREIA)</t>
  </si>
  <si>
    <t>73937/004</t>
  </si>
  <si>
    <t>COBOGO DE CONCRETO (ELEMENTO VAZADO), 6X29X29CM, ASSENTADO COM ARGAMASSA TRACO 1:7 (CIMENTO E AREIA)</t>
  </si>
  <si>
    <t>73937/005</t>
  </si>
  <si>
    <t>COBOGO CONCRETO</t>
  </si>
  <si>
    <t>74196/001</t>
  </si>
  <si>
    <t>COBOGO DE CONCRETO (ELEMENTO VAZADO), 5X50X50CM, ASSENTADO COM ARGAMASSA DE CIMENTO E AREIA COM ACO CA-25</t>
  </si>
  <si>
    <t>ALVENARIA DE BLOCOS DE VIDRO</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</si>
  <si>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</si>
  <si>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</si>
  <si>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</si>
  <si>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ALVENARIA DE BLOCOS DE PEDRA COM JUNTA ARGAMASSADA</t>
  </si>
  <si>
    <t>ALVENARIA EM PEDRA RACHAO</t>
  </si>
  <si>
    <t>74053/001</t>
  </si>
  <si>
    <t>ALVENARIA EM PEDRA RACHAO OU PEDRA DE MAO, ASSENTADA COM ARGAMASSA TRACO 1:6 (CIMENTO E AREIA)</t>
  </si>
  <si>
    <t>DIVISORIAS/MARMORE/GRANITO/MARMORITE/CONCRETO/MAD.AGLOM.</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</si>
  <si>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</si>
  <si>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</si>
  <si>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</si>
  <si>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</si>
  <si>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73774/001</t>
  </si>
  <si>
    <t>DIVISORIA EM MARMORITE ESPESSURA 35MM, CHUMBAMENTO NO PISO E PAREDE COM ARGAMASSA DE CIMENTO E AREIA, POLIMENTO MANUAL, EXCLUSIVE FERRAGENS</t>
  </si>
  <si>
    <t>PAINEL DIVISORIO MADEIRA</t>
  </si>
  <si>
    <t>73909/001</t>
  </si>
  <si>
    <t>DIVISORIA EM MADEIRA COMPENSADA RESINADA ESPESSURA 6MM, ESTRUTURADA EM MADEIRA DE LEI 3"X3"</t>
  </si>
  <si>
    <t>PAINEL DIVISORIO MARMORE/GRANITO</t>
  </si>
  <si>
    <t>74229/001</t>
  </si>
  <si>
    <t>DIVISORIA EM MARMORE BRANCO POLIDO, ESPESSURA 3 CM, ASSENTADO COM ARGAMASSA TRACO 1:4 (CIMENTO E AREIA), ARREMATE COM CIMENTO BRANCO, EXCLUSIVE FERRAGENS</t>
  </si>
  <si>
    <t>ALVENARIA DE BLOCO-CONCRETO CELULAR</t>
  </si>
  <si>
    <t>ALVENARIA DE BLOCOS DE CONCRETO CELULAR</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</si>
  <si>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</si>
  <si>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</si>
  <si>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</si>
  <si>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</si>
  <si>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PAREDE DE ADOBE</t>
  </si>
  <si>
    <t>RECOMPOSICAO DE PAVIMENTACAO</t>
  </si>
  <si>
    <t>COLCHAO DE AREIA PARA PAVIMENTACAO EM PARALELEPIPEDO OU BLOCOS DE CONCRETO INTERTRAVADOS</t>
  </si>
  <si>
    <t>REFORMA CONSERVACAO LOGRADOUROS EM PARALELEPIPEDO</t>
  </si>
  <si>
    <t>73790/001</t>
  </si>
  <si>
    <t>RETIRADA, LIMPEZA E REASSENTAMENTO DE PARALELEPIPEDO SOBRE COLCHAO DE PO DE PEDRA ESPESSURA 10CM, REJUNTADO COM BETUME E PEDRISCO, CONSIDERANDO APROVEITAMENTO DO PARALELEPIPEDO</t>
  </si>
  <si>
    <t>73790/002</t>
  </si>
  <si>
    <t>REASSENTAMENTO DE PARALELEPIPEDO SOBRE COLCHAO DE PO DE PEDRA ESPESSURA 10CM, REJUNTADO COM BETUME E PEDRISCO, CONSIDERANDO APROVEITAMENTO DO PARALELEPIPEDO</t>
  </si>
  <si>
    <t>73790/003</t>
  </si>
  <si>
    <t>RETIRADA, LIMPEZA E REASSENTAMENTO DE PARALELEPIPEDO SOBRE COLCHAO DE PO DE PEDRA ESPESSURA 10CM, REJUNTADO COM ARGAMASSA TRACO 1:3 (CIMENTO E AREIA), CONSIDERANDO APROVEITAMENTO DO PARALELEPIPEDO</t>
  </si>
  <si>
    <t>73790/004</t>
  </si>
  <si>
    <t>REASSENTAMENTO DE PARALELEPIPEDO SOBRE COLCHAO DE PO DE PEDRA ESPESSURA 10CM, REJUNTADO COM ARGAMASSA TRACO 1:3 (CIMENTO E AREIA), CONSIDERANDO APROVEITAMENTO DO PARALELEPIPEDO</t>
  </si>
  <si>
    <t>REGULARIZACAO/REFORCO DE SUBLEITO</t>
  </si>
  <si>
    <t>CONFORMACAO GEOMETRICA DE PLATAFORMA PARA EXECUCAO DE REVESTIMENTO PRIMARIO EM RODOVIAS VICINAIS</t>
  </si>
  <si>
    <t>EXECUCAO DE SUB-LEITO, LEITO, SUB-BASE, BASE ETC</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</si>
  <si>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</si>
  <si>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</si>
  <si>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</si>
  <si>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</si>
  <si>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</si>
  <si>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</si>
  <si>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</si>
  <si>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</si>
  <si>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</si>
  <si>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BASE E SUB-BASE</t>
  </si>
  <si>
    <t>73766/001</t>
  </si>
  <si>
    <t>EXECUCAO DE PAVIMENTACOES DIVERSAS</t>
  </si>
  <si>
    <t>PAVIMENTACAO EM PARALELEPIPEDO SOBRE COLCHAO DE AREIA 10CM, REJUNTADO COM AREIA</t>
  </si>
  <si>
    <t>MEIO-FIO GRANITICO 100 X 50 X 15CM, SOBRE BASE DE CONCRETO SIMPLES E REJUNTADO COM ARGAMASSA TRACO 1:3 (CIMENTO E AREIA)</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</si>
  <si>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</si>
  <si>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</si>
  <si>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</si>
  <si>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73760/001</t>
  </si>
  <si>
    <t>CAPA SELANTE COMPREENDENDO APLICAÇÃO DE ASFALTO NA PROPORÇÃO DE 0,1,5L / M2, DISTRIBUIÇÃO DE AGREGADOS DE 5 A 15KG/M2 E COMPACTAÇÃO ROLO - COM USO DA EMULSAO RR-2C, INCLUSO APLICACAO E COMPACTACAO</t>
  </si>
  <si>
    <t>PAVIMENTACAO C/PARALELEPIPEDO</t>
  </si>
  <si>
    <t>73765/001</t>
  </si>
  <si>
    <t>PAVIMENTACAO EM PARALELEPIPEDO SOBRE COLCHAO DE PO DE PEDRA ESPESSURA 10CM, REJUNTADO COM ARGAMASSA DE CIMENTO E AREIA TRACO 1:3 (CIMENTO EAREIA)</t>
  </si>
  <si>
    <t>73765/002</t>
  </si>
  <si>
    <t>PAVIMENTACAO EM PARALELEPIPEDO SOBRE COLCHAO DE PO DE PEDRA ESPESSURA 10CM, REJUNTADO COM BETUME E PEDRISCO</t>
  </si>
  <si>
    <t>FORNECIMENTO AREIA-ASFALTO</t>
  </si>
  <si>
    <t>73849/001</t>
  </si>
  <si>
    <t>AREIA ASFALTO A QUENTE (AAUQ) COM CAP 50/70, INCLUSO USINAGEM E APLICACAO, EXCLUSIVE TRANSPORTE</t>
  </si>
  <si>
    <t>73849/002</t>
  </si>
  <si>
    <t>CALCADA EM CONCRETO</t>
  </si>
  <si>
    <t>73892/001</t>
  </si>
  <si>
    <t>73892/002</t>
  </si>
  <si>
    <t>SINALIZACAO HORIZONTAL/VERTICAL</t>
  </si>
  <si>
    <t>SINALIZACAO HORIZONTAL COM TINTA RETRORREFLETIVA A BASE DE RESINA ACRILICA COM MICROESFERAS DE VIDRO</t>
  </si>
  <si>
    <t>MURETA DIVISORIA E/OU DE PROTECAO</t>
  </si>
  <si>
    <t>BARREIRA PRE-MOLDADA CONCR ARMADO/MURETA DIVISORIA DE TRAFEGO</t>
  </si>
  <si>
    <t>73770/001</t>
  </si>
  <si>
    <t>73770/002</t>
  </si>
  <si>
    <t>FABRICACAO/EXECUCAO DE CBUQ/PRE-MISTURADOS</t>
  </si>
  <si>
    <t>CONCRETO BETUMINOSO USINADO A QUENTE COM CAP 50/70, BINDER, INCLUSO USINAGEM E APLICACAO, EXCLUSIVE TRANSPORTE</t>
  </si>
  <si>
    <t>),CT</t>
  </si>
  <si>
    <t>PINTURA DE PAREDE</t>
  </si>
  <si>
    <t>PINTURA COM TINTA EM PO</t>
  </si>
  <si>
    <t>73791/001</t>
  </si>
  <si>
    <t>PINTURAS A OLEO E ALQUIDICOS SOBRE PAREDES E TETOS</t>
  </si>
  <si>
    <t>CAIACAO</t>
  </si>
  <si>
    <t>73999/001</t>
  </si>
  <si>
    <t>EMASSAMENTO P/PINTURA OLEO/ESMALTE</t>
  </si>
  <si>
    <t>74133/001</t>
  </si>
  <si>
    <t>74133/002</t>
  </si>
  <si>
    <t>PINTURA DE PAREDE - SUPERFICIES EXTERNAS</t>
  </si>
  <si>
    <t>79334/001</t>
  </si>
  <si>
    <t>79494/001</t>
  </si>
  <si>
    <t>PINTURA A BASE DE PVA E ACRILICO P/PAREDES E TETO</t>
  </si>
  <si>
    <t>79495/003</t>
  </si>
  <si>
    <t>PINTURA EM CONCRETO APARENTE</t>
  </si>
  <si>
    <t>ACABAMENTO EPOXI</t>
  </si>
  <si>
    <t>79514/001</t>
  </si>
  <si>
    <t>PINTURA EM MADEIRA</t>
  </si>
  <si>
    <t>PINTURA ESMALTE</t>
  </si>
  <si>
    <t>73739/001</t>
  </si>
  <si>
    <t>PINTURA ESMALTE ACETINADO 2 DEMAOS APARELHADA P/MADEIRA</t>
  </si>
  <si>
    <t>74065/001</t>
  </si>
  <si>
    <t>74065/002</t>
  </si>
  <si>
    <t>74065/003</t>
  </si>
  <si>
    <t>PINTURA EM ESQUADRIAS DE MADEIRA</t>
  </si>
  <si>
    <t>79497/001</t>
  </si>
  <si>
    <t>PINTURA PARA METAL</t>
  </si>
  <si>
    <t>PINTURA EM FERRO, SOBRE BASE ANTI-CORROSIVA, EM DUAS DEMAOS</t>
  </si>
  <si>
    <t>73794/001</t>
  </si>
  <si>
    <t>PRIMER EPOXI</t>
  </si>
  <si>
    <t>73865/001</t>
  </si>
  <si>
    <t>73924/001</t>
  </si>
  <si>
    <t>73924/002</t>
  </si>
  <si>
    <t>73924/003</t>
  </si>
  <si>
    <t>74064/001</t>
  </si>
  <si>
    <t>74064/002</t>
  </si>
  <si>
    <t>PINTURA DE PECAS METALICAS A REVOLVER(AR-COMPRIMIDO)</t>
  </si>
  <si>
    <t>74145/001</t>
  </si>
  <si>
    <t>PINTURA A OLEO E ALQUIDICOS SOBRE FERRO</t>
  </si>
  <si>
    <t>79498/001</t>
  </si>
  <si>
    <t>PINTURA DE POSTES</t>
  </si>
  <si>
    <t>79499/001</t>
  </si>
  <si>
    <t>PINTURA POSTE RETO DE ACO 3,5 A 6M C/1 DEMAO D/TINTA GRAFITE C/PROPRIEDADES DE PRIMER E ACABAMENTO - OBS: C/ALTO TEOR DE ZARCAO</t>
  </si>
  <si>
    <t>ACABAMENTO ALUMINIO</t>
  </si>
  <si>
    <t>79515/001</t>
  </si>
  <si>
    <t>LIXAMENTO METAL</t>
  </si>
  <si>
    <t>79516/001</t>
  </si>
  <si>
    <t>VERNIZ</t>
  </si>
  <si>
    <t>PINTURA PARA PISO</t>
  </si>
  <si>
    <t>74245/001</t>
  </si>
  <si>
    <t>ML</t>
  </si>
  <si>
    <t>MARCACAO DE QUADRAS E PINTURAS DE PISOS</t>
  </si>
  <si>
    <t>79500/002</t>
  </si>
  <si>
    <t>PINTURA EM TELHA</t>
  </si>
  <si>
    <t>PISO CIMENTADO</t>
  </si>
  <si>
    <t>73922/001</t>
  </si>
  <si>
    <t>73922/002</t>
  </si>
  <si>
    <t>73922/003</t>
  </si>
  <si>
    <t>73922/004</t>
  </si>
  <si>
    <t>73922/005</t>
  </si>
  <si>
    <t>CIMENTADO RUSTICO E=1,5CM CIMENTO/AREIA 1:4</t>
  </si>
  <si>
    <t>73923/001</t>
  </si>
  <si>
    <t>73923/002</t>
  </si>
  <si>
    <t>73923/003</t>
  </si>
  <si>
    <t>PISO CIMENTADO RUSTICO</t>
  </si>
  <si>
    <t>73974/001</t>
  </si>
  <si>
    <t>PISO CIMENTADO LISO C/ IMPERMEABILIZANTE</t>
  </si>
  <si>
    <t>73991/001</t>
  </si>
  <si>
    <t>73991/002</t>
  </si>
  <si>
    <t>73991/003</t>
  </si>
  <si>
    <t>73991/004</t>
  </si>
  <si>
    <t>CIMENTADO LISO QUEIMADO E=2CM C/JUNTA BATIDA CIM/AREIA 1:3</t>
  </si>
  <si>
    <t>74079/001</t>
  </si>
  <si>
    <t>74079/002</t>
  </si>
  <si>
    <t>PISO CIMENTADO LISO</t>
  </si>
  <si>
    <t>76447/001</t>
  </si>
  <si>
    <t>76448/001</t>
  </si>
  <si>
    <t>76448/002</t>
  </si>
  <si>
    <t>76448/003</t>
  </si>
  <si>
    <t>PISO DE MADEIRA</t>
  </si>
  <si>
    <t>PISO EM MADEIRA</t>
  </si>
  <si>
    <t>73734/001</t>
  </si>
  <si>
    <t>PISO CERAMICO</t>
  </si>
  <si>
    <t>PISO DE PEDRA</t>
  </si>
  <si>
    <t>PISO EM PEDRA</t>
  </si>
  <si>
    <t>73743/001</t>
  </si>
  <si>
    <t>PAVIMENTACAO C/PEDRISCO S/COMPACTACAO E=5CM -11209</t>
  </si>
  <si>
    <t>73818/001</t>
  </si>
  <si>
    <t>PISO PEDRA</t>
  </si>
  <si>
    <t>73921/001</t>
  </si>
  <si>
    <t>73921/002</t>
  </si>
  <si>
    <t>PISOS DE PEDRA PORTUGUESA, ARENITO E ARDOSIA</t>
  </si>
  <si>
    <t>73957/001</t>
  </si>
  <si>
    <t>PISO EM PEDRA ARDOSIA, E = 1,00 CM</t>
  </si>
  <si>
    <t>74160/001</t>
  </si>
  <si>
    <t>PISOS DE PEDRA PORTUGUESA ARENITO E ARDOSIA</t>
  </si>
  <si>
    <t>74235/001</t>
  </si>
  <si>
    <t>PISO VINILICO/BORRACHA</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</si>
  <si>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</si>
  <si>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</si>
  <si>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</si>
  <si>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</si>
  <si>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PLURIGOMA</t>
  </si>
  <si>
    <t>73876/001</t>
  </si>
  <si>
    <t>PISO DE ALTA RESISTENCIA</t>
  </si>
  <si>
    <t>PISO GRANILITE/MARMORITE</t>
  </si>
  <si>
    <t>PISO DE MARMORE/GRANITO</t>
  </si>
  <si>
    <t>PISO EM GRANITO BRANCO 50X50CM LEVIGADO ESPESSURA 2CM, ASSENTADO COM ARGAMASSA COLANTE DUPLA COLAGEM, COM REJUNTAMENTO EM CIMENTO BRANCO</t>
  </si>
  <si>
    <t>SOLEIRA DE GRANILITE, MARMORITE E OUTROS</t>
  </si>
  <si>
    <t>SOLEIRA DE ARDOSIA</t>
  </si>
  <si>
    <t>74159/001</t>
  </si>
  <si>
    <t>SOLEIRA DE MARMORITE</t>
  </si>
  <si>
    <t>74192/001</t>
  </si>
  <si>
    <t>SOLEIRA DE MARMORE/GRANITO</t>
  </si>
  <si>
    <t>SOLEIRA MARMORE BRANCO</t>
  </si>
  <si>
    <t>74111/001</t>
  </si>
  <si>
    <t>SOLEIRA DE MARMORE BRANCO, LARGURA 5CM, ESPESSURA 3CM, ASSENTADA COM ARGAMASSA COLANTE</t>
  </si>
  <si>
    <t>RODAPE DE MADEIRA</t>
  </si>
  <si>
    <t>RECOLOCACAO DE RODAPE DE MADEIRA E CORDAO, CONSIDERANDO REAPROVEITAMENTO DO MATERIAL</t>
  </si>
  <si>
    <t>RODAPES DE MADEIRA</t>
  </si>
  <si>
    <t>73886/001</t>
  </si>
  <si>
    <t>RODAPE CERAMICO</t>
  </si>
  <si>
    <t>RODAPE DE MARMORE,GRANITO,MARMORITE,GRANILITE E OUTROS</t>
  </si>
  <si>
    <t>RODAPE DE GRANITO</t>
  </si>
  <si>
    <t>73742/001</t>
  </si>
  <si>
    <t>RODAPE DE MARMORITE</t>
  </si>
  <si>
    <t>73850/001</t>
  </si>
  <si>
    <t>PISO CONCRETO</t>
  </si>
  <si>
    <t>PISO C/BLOKRET H=8CM PRE-FABRICADO, INCLUSIVE COLCHAO AREIA H=6,0CM</t>
  </si>
  <si>
    <t>74147/001</t>
  </si>
  <si>
    <t>PISO EM BLOCO SEXTAVADO 30X30CM, ESPESSURA 8CM, ASSENTADO SOBRE COLCHAO DE AREIA ESPESSURA 6CM</t>
  </si>
  <si>
    <t>REGULARIZACAO DE CONTRA-PISOS E OUTRAS SUPERFICIES</t>
  </si>
  <si>
    <t>LASTROS (AREIA, BRITA, CASCALHO ETC)</t>
  </si>
  <si>
    <t>CONTRAPISO/LASTRO CONCRETO</t>
  </si>
  <si>
    <t>73907/003</t>
  </si>
  <si>
    <t>73907/006</t>
  </si>
  <si>
    <t>CONTRAPISO/LASTRO CONCRETO C/IMPERMEABILIZACAO</t>
  </si>
  <si>
    <t>74048/007</t>
  </si>
  <si>
    <t>RODAPE VINILICO/BORRACHA</t>
  </si>
  <si>
    <t>CHAPISCO</t>
  </si>
  <si>
    <t>CHAPISCO RUSTICO/PAREDES ARG CIM/AREIA 1:3 E=2,0CM</t>
  </si>
  <si>
    <t>74199/001</t>
  </si>
  <si>
    <t>EMBOCO</t>
  </si>
  <si>
    <t>REBOCO</t>
  </si>
  <si>
    <t>REVESTIMENTOS ESPECIAIS</t>
  </si>
  <si>
    <t>73747/001</t>
  </si>
  <si>
    <t>ISOLAMENTO ACUSTICO EM ESPUMA DE POLIURETANO ESPESSURA 20 MM, DENSIDADE 29KG/M3</t>
  </si>
  <si>
    <t>REVESTIMENTO DE PAREDES</t>
  </si>
  <si>
    <t>74001/001</t>
  </si>
  <si>
    <t>PASTILHAS,CERAMICAS, PLACAS PRE-MOLDADAS E OUTROS</t>
  </si>
  <si>
    <t>PEITORIL CERAMICO</t>
  </si>
  <si>
    <t>PEITORIL DE CONCRETO</t>
  </si>
  <si>
    <t>FORRO DE MADEIRA</t>
  </si>
  <si>
    <t>FORRO DE TABUA DE PINHO</t>
  </si>
  <si>
    <t>74250/001</t>
  </si>
  <si>
    <t>74250/002</t>
  </si>
  <si>
    <t>FORRO DE GESSO</t>
  </si>
  <si>
    <t>73792/001</t>
  </si>
  <si>
    <t>73986/001</t>
  </si>
  <si>
    <t>FORRO DE GESSO EM PLACAS 60X60CM, ESPESSURA 1,2CM, INCLUSIVE FIXACAO COM ARAME</t>
  </si>
  <si>
    <t>LAMINADO PARA PAREDE</t>
  </si>
  <si>
    <t>REVESTIMENTO DE CORRIMAO</t>
  </si>
  <si>
    <t>CORRIMAO DE GRANITO ARTIFICIAL (MARMORITE) COM 15 CM DE LARGURA</t>
  </si>
  <si>
    <t>73807/001</t>
  </si>
  <si>
    <t>FORRO METALICO/PVC</t>
  </si>
  <si>
    <t>RECOLOCACO DE FORROS EM REGUA DE PVC E PERFIS, CONSIDERANDO REAPROVEITAMENTO DO MATERIAL</t>
  </si>
  <si>
    <t>REVESTIMENTO TERMICO E/OU ACUSTICO</t>
  </si>
  <si>
    <t>ISOLAMENTO TERMICO C/LA DE VIDRO</t>
  </si>
  <si>
    <t>73833/001</t>
  </si>
  <si>
    <t>JUNTA ELASTICA</t>
  </si>
  <si>
    <t>73898/001</t>
  </si>
  <si>
    <t>ANDAIMES</t>
  </si>
  <si>
    <t>PROTECAO PARA FACHADAS</t>
  </si>
  <si>
    <t>73804/001</t>
  </si>
  <si>
    <t>PROTECAO DE FACHADA COM TELA DE POLIPROPILENO FIXADA EM ESTRUTURA DE MADEIRA COM ARAME GALVANIZADO</t>
  </si>
  <si>
    <t>ARGAMASSAS</t>
  </si>
  <si>
    <t>CARGA, DESCARGA E TRANSPORTE DE MATERIAIS</t>
  </si>
  <si>
    <t>MOBILIZACAO E INSTALACAO DE 01 EQUIPAMENTO DE SONDAGEM, DISTANCIA ATE 10KM</t>
  </si>
  <si>
    <t>MOBILIZACAO E INSTALACAO DE 01 EQUIPAMENTO DE SONDAGEM, DISTANCIA DE 10KM ATE 20KM</t>
  </si>
  <si>
    <t>TRANSPORTE VERTICAL</t>
  </si>
  <si>
    <t>73901/001</t>
  </si>
  <si>
    <t>73901/002</t>
  </si>
  <si>
    <t>73901/003</t>
  </si>
  <si>
    <t>73901/004</t>
  </si>
  <si>
    <t>TRANSPORTE HORIZONTAL MANUAL</t>
  </si>
  <si>
    <t>74023/001</t>
  </si>
  <si>
    <t>74023/002</t>
  </si>
  <si>
    <t>74023/003</t>
  </si>
  <si>
    <t>74023/004</t>
  </si>
  <si>
    <t>74023/005</t>
  </si>
  <si>
    <t>LIMPEZA E ARREMATES FINAIS</t>
  </si>
  <si>
    <t>LIMPEZAS DE SUPERFICIES</t>
  </si>
  <si>
    <t>73745/001</t>
  </si>
  <si>
    <t>POLIMENTO DE PISOS</t>
  </si>
  <si>
    <t>73800/001</t>
  </si>
  <si>
    <t>LIMPEZA E POLIMENTO MECANIZADO EM PISO ALTA RESISTENCIA, UTILIZANDO ESTUQUE COM ADESIVO, CIMENTO BRANCO E CORANTE</t>
  </si>
  <si>
    <t>LIMPEZA DE SUPERFICIES</t>
  </si>
  <si>
    <t>73806/001</t>
  </si>
  <si>
    <t>LIMPEZA DIVERSAS DA OBRA</t>
  </si>
  <si>
    <t>73948/002</t>
  </si>
  <si>
    <t>73948/003</t>
  </si>
  <si>
    <t>73948/004</t>
  </si>
  <si>
    <t>73948/005</t>
  </si>
  <si>
    <t>73948/006</t>
  </si>
  <si>
    <t>73948/007</t>
  </si>
  <si>
    <t>73948/008</t>
  </si>
  <si>
    <t>73948/009</t>
  </si>
  <si>
    <t>73948/010</t>
  </si>
  <si>
    <t>73948/011</t>
  </si>
  <si>
    <t>73948/012</t>
  </si>
  <si>
    <t>73948/013</t>
  </si>
  <si>
    <t>73948/014</t>
  </si>
  <si>
    <t>73948/015</t>
  </si>
  <si>
    <t>73948/016</t>
  </si>
  <si>
    <t>74086/001</t>
  </si>
  <si>
    <t>LIMPEZA GERAL DE QUADRA POLIESPORTIVA</t>
  </si>
  <si>
    <t>74243/001</t>
  </si>
  <si>
    <t>ABERTURA DE POCO | CISTERNA OU CACIMBA |</t>
  </si>
  <si>
    <t>PERFURACAO DE POCO</t>
  </si>
  <si>
    <t>74163/001</t>
  </si>
  <si>
    <t>74163/002</t>
  </si>
  <si>
    <t>POCO TUBULAR PROFUNDO</t>
  </si>
  <si>
    <t>OUTROS</t>
  </si>
  <si>
    <t>SOLDA TOPO DESCENDENTE CHANFRADA ESPESSURA=1/4" CHAPA/PERFIL/TUBO ACO COM CONVERSOR DIESEL.</t>
  </si>
  <si>
    <t>CONJUNTO DE MANGUEIRA PARA COMBATE A INCENDIO EM FIBRA DE POLIESTER PURA, COM 1.1/2", REVESTIDA INTERNAMENTE, COM 2 LANCES DE 15M CADA</t>
  </si>
  <si>
    <t>´PLACA DE IDENTIFICAÇÃO</t>
  </si>
  <si>
    <t>73916/001</t>
  </si>
  <si>
    <t>73916/002</t>
  </si>
  <si>
    <t>73916/003</t>
  </si>
  <si>
    <t>MUN</t>
  </si>
  <si>
    <t>BETONEIRAS</t>
  </si>
  <si>
    <t>74029/001</t>
  </si>
  <si>
    <t>BETONEIRA DIESEL 580L (CP) MISTURA SECA, CARREGAMENTO MECANICO E TAMBOR REVERSÍVEL. - EXCLUSIVE OPERADOR</t>
  </si>
  <si>
    <t>74029/002</t>
  </si>
  <si>
    <t>BETONEIRA DIESEL, 580L (CI) MISTURA SECA, CARREGADOR MECANICO E TAMBOR REVERSÍVEL.- EXCLUSIVE OPERADOR</t>
  </si>
  <si>
    <t>CHI</t>
  </si>
  <si>
    <t>74035/001</t>
  </si>
  <si>
    <t>74036/001</t>
  </si>
  <si>
    <t>74036/002</t>
  </si>
  <si>
    <t>74040/002</t>
  </si>
  <si>
    <t>ALUGUEL ELEVADOR EQUIPADO P/TRANSP CONCR A 10M ALT-CP-S/OPERADOR COM GUINCHO DE 10CV 16M TORRE DESMONTAVEL CACAMBA AUTOMATICA DE 550L FUNILP/DESCARGA E SILO DE ESPERA DE 1000L</t>
  </si>
  <si>
    <t>ROLO COMPACTADOR VIBRATORIO PE DE CARNEIRO PARA SOLOS, POTENCIA 80HP, PESO MÁXIMO OPERACIONAL 8,8T - MANUTENCAO</t>
  </si>
  <si>
    <t>ROLO COMPACTADOR VIBRATORIO, CILINDRO LISO, AUTO-PROPELIDO 80HP, PESO MAXIMO OPERACIONAL 8,1T - CHP DIURNO - JUROS E DEPRECIACAO</t>
  </si>
  <si>
    <t>ROLO COMPACTADOR VIBRATORIO DE UM CILINDRO LISO DE ACO, POTENCIA 80HP, PESO MAXIMO OPERACIONAL 8,1T - MANUTENCAO</t>
  </si>
  <si>
    <t>ROLO COMPACTADOR VIBRATÓRIO DE CILINDRO LISO, AUTO-PROP., POTÊNCIA 8P, PESO MÁXIMO OPERACIONAL 8,1T - CUSTO DA MÃO-DE-OBRA NA OPERAÇÃO</t>
  </si>
  <si>
    <t>HH</t>
  </si>
  <si>
    <t>IMH</t>
  </si>
  <si>
    <t>LH</t>
  </si>
  <si>
    <t>ROLO COMPACTADOR VIBRATORIO, TANDEM, CILINDRO LISO, AUTO-PROPEL. 40HP - 4,4T, IMPACTO DINAMICO 3,1T, VU 5 ANOS - MANUTENCAO.</t>
  </si>
  <si>
    <t>ROLO COMPACTADOR VIBRATÓRIO, CILINDRO LISO, AUTO-PROPEL. 80HP, PESO MXIMO OPERACIONAL 8,1T - CHP DIURNO</t>
  </si>
  <si>
    <t>ROLO COMPACTADOR VIBRATÓRIO DE CILINDRO LISO, AUTO-PROPEL. DE AÇO, 8P - 8,1T - CHI DIURNO</t>
  </si>
  <si>
    <t>USINA DA ASFALTO A QUENTE, FIXA, CAPACIDADE 40 A 80TON/H - MÃO-DE-OBR NA OPERAÇÃO DIURNA</t>
  </si>
  <si>
    <t>USINA DE CONCRETO FIXA CAPACIDADE 90/120 M³, 63HP - DEPRECIAÇÃO E JS</t>
  </si>
  <si>
    <t>ROH</t>
  </si>
  <si>
    <t>USINA DE CONCRETO FIXA CAPACIDADE 90/120 M³, 63HP - MATERIAIS NA OPERÇÃO</t>
  </si>
  <si>
    <t>USINA DE CONCRETO FIXA CAPACIDADE 90/120 M³, 63HP - MÃO-DE-OBRA NA ORAÇÃO DIURNA</t>
  </si>
  <si>
    <t>EH</t>
  </si>
  <si>
    <t>USINA MISTURADORA DE SOLOS, DOSADORES TRIPLOS, CALHA VIBRATÓRIA, CAPCDADE 200/500 TON, 201HP - DEPRECIAÇÃO E JUROS</t>
  </si>
  <si>
    <t>USINA MISTURADORA DE SOLOS, DOSADORES TRIPLOS, CALHA VIBRATÓRIA, CAPCDADE 200/500 TON, 201HP - MANUTENÇÃO</t>
  </si>
  <si>
    <t>USINA MISTURADORA DE SOLOS, DOSADORES TRIPLOS, CALHA VIBRATÓRIA, CAPCDADE 200/500 TON, 201HP - MÃO-DE-OBRA NA OPERAÇÃO NOTURNA</t>
  </si>
  <si>
    <t>RH</t>
  </si>
  <si>
    <t>AH</t>
  </si>
  <si>
    <t>TRATOR PNEUS TRAÇÃO 4X2, 82 CV, PESO C/ LASTRO 4,555 T - MÃO-DE-OBRPERACAO DIURNA</t>
  </si>
  <si>
    <t>OH</t>
  </si>
  <si>
    <t>TRATOR DE ESTEIRAS 99HP, PESO OPERACIONAL 8,5T - MAO-DE-OBRA NA OPERACAO DIURNA</t>
  </si>
  <si>
    <t>ROLO COMPACTADOR VIBRATÓRIO REBOCÁVEL CILINDRO LISO, 4,7T, IMPACTO DÂMICO 18,3T - MANUTENÇÃO.</t>
  </si>
  <si>
    <t>NH</t>
  </si>
  <si>
    <t>ROLO COMPACTADOR PNEUMÁTICO, AUTO-PROPEL., PRESSÃO VARIÁVEL, 99HP, O OPERACIONAL SEM OU COM LASTRO 8,3/21,0 T - CUSTO COM MATERIAIS NA OPERAÇÃO</t>
  </si>
  <si>
    <t>ESH</t>
  </si>
  <si>
    <t>ROLO COMPACTADOR VIBRATÓRIO PÉ DE CARNEIRO, OPERADO POR CONTROLE REMO, POTÊNCIA 17HP, PESO OPERACIONAL 1,65T - DEPRECIAÇÃO E JUROS</t>
  </si>
  <si>
    <t>TH</t>
  </si>
  <si>
    <t>ROLO COMPACTADOR VIBRATÓRIO PÉ DE CARNEIRO, OPERADO POR CONTROLE REMO, 17HP - 1,65T - MANUTENÇÃO.</t>
  </si>
  <si>
    <t>LANCA ELEVATORIA TELESCOPICA DE ACIONAMENTO HIDRAULICO, CAPACIDADE DE CARGA 30.000 KG, COM CESTO, MONTADA SOBRE CAMINHAO TRUCADO - MANUTENCAO</t>
  </si>
  <si>
    <t>MARTELETE OU ROMPEDOR PNEUMÁTICO MANUAL 28KG, FREQUENCIA DE IMPACTO 130/MINUTO - DEPRECIAÇÃO E JUROS</t>
  </si>
  <si>
    <t>MARTELETE OU ROMPEDOR PNEUMÁTICO MANUAL 28KG, FREQUENCIA DE IMPACTO 130/MINUTO - CHP DIURNO</t>
  </si>
  <si>
    <t>MARTELETE OU ROMPEDOR PNEUMÁTICO MANUAL 28KG, FREQUENCIA DE IMPACTO 130/MINUTO - MÃO DE OBRA NA OPERAÇÃO DIURNA</t>
  </si>
  <si>
    <t>COMPACTADOR DE SOLOS COM PLACA VIBRATORIA, 46X51CM, 5HP, 156KG, DIESEL, IMPACTO DINAMICO 1700KG - DEPRECIACAO E JUROS</t>
  </si>
  <si>
    <t>COMPACTADOR DE SOLOS COM PLACA VIBRATORIA, 46X51CM, 5HP, 156KG, DIESEL, IMPACTO DINAMICO 1700KG - MANUTENCAO</t>
  </si>
  <si>
    <t>COMPACTADOR DE SOLOS COM PLACA VIBRATORIA, 46X51CM, 5HP, 156KG, DIESEL, IMPACTO DINAMICO 1700KG - CUSTO HORARIO DE MATERIAIS NA OPERACAO</t>
  </si>
  <si>
    <t>COMPACTADOR DE SOLOS COM PLACA VIBRATORIA, 46X51CM, 5HP, 156KG, DIESEL, IMPACTO DINAMICO 1700KG - MAO-DE-OBRA DIURNA NA OPERACAO</t>
  </si>
  <si>
    <t>CHI-N</t>
  </si>
  <si>
    <t>USINA MISTURADORA DE SOLOS, DOSADORES TRIPLOS, CALHA VIBRATÓRIA, CAPCDADE 200/500 TON, 201HP - CHI NOTURNO</t>
  </si>
  <si>
    <t>ROLO COMPACTADOR VIBRATÓRIO REBOCÁVEL AÇO LISO, PESO 4,7T, IMPACTO ÂMICO 18,3T - CHP DIURNO</t>
  </si>
  <si>
    <t>INCHP</t>
  </si>
  <si>
    <t>ROLO COMPACTADOR VIBRATÓRIO REBOCÁVEL AÇO LISO, PESO 4,7T, IMPACTO ÂMICO 18,3T - CHI DIURNO</t>
  </si>
  <si>
    <t>INCHI</t>
  </si>
  <si>
    <t>ROLO COMPACTADOR DE PNEUS ESTÁTICO PARA ASFALTO, PRESSÃO VARIÁVEL, ÊNCIA 99HP, PESO OPERACIONAL SEM/COM LASTRO 8,3/21,0 T - CHP DIURNO</t>
  </si>
  <si>
    <t>OTCHP</t>
  </si>
  <si>
    <t>ROLO COMPACTADOR DE PNEUS ESTÁTICO PARA ASFALTO, PRESSÃO VARIÁVEL, ÊNCIA 99HP, PESO OPERACIONAL SEM/COM LASTRO 8,3/21,0 T - CHI DIURNO</t>
  </si>
  <si>
    <t>OTCHI</t>
  </si>
  <si>
    <t>ROLO COMPACTADOR VIBRATÓRIO PÉ DE CARNEIRO, OPERADO POR CONTROLE REMO, POTÊNCIA 17HP, PESO OPERACIONAL 1,65T - CHP DIURNO</t>
  </si>
  <si>
    <t>TCHP</t>
  </si>
  <si>
    <t>ROLO COMPACTADOR VIBRATÓRIO PÉ DE CARNEIRO, OPERADO POR CONTROLE REMO, POTÊNCIA 17HP, PESO OPERACIONAL 1,65T - CHI</t>
  </si>
  <si>
    <t>TCHI</t>
  </si>
  <si>
    <t>LANCA ELEVATORIA TELESCOPICA DE ACIONAMENTO HIDRAULICO, CAPACIDADE DE CARGA 30.000 KG, COM CESTO, MONTADA SOBRE CAMINHAO TRUCADO - CHI DIURNO</t>
  </si>
  <si>
    <t>MARTELETE OU ROMPEDOR PNEUMÁTICO MANUAL 28KG, FREQUENCIA DE IMPACTO 130/MINUTO - CHI DIURNO</t>
  </si>
  <si>
    <t>COMPACTADOR DE SOLOS COM PLACA VIBRATORIA, 46X51CM, 5HP, 156KG, DIESEL, IMPACTO DINAMICO 1700KG - CUSTO HORARIO PRODUTIVO DIURNO</t>
  </si>
  <si>
    <t>COMPACTADOR DE SOLOS COM PLACA VIBRATORIA, 46X51CM, 5HP, 156KG, DIESEL, IMPACTO DINAMICO 1700KG - CUSTO HORARIO IMPRODUTIVO DIURNO</t>
  </si>
  <si>
    <t>TRATOR DE ESTEIRAS COM LAMINA - POTENCIA 305 HP - PESO OPERACIONAL 37 T (VU=10ANOS) - DEPRECIACAO E JUROS</t>
  </si>
  <si>
    <t>TRATOR DE ESTEIRAS COM LAMINA - POTENCIA 305 HP - PESO OPERACIONAL 37 T (VU=10ANOS) - MANUTENCAO</t>
  </si>
  <si>
    <t>TRATOR DE ESTEIRAS 153HP PESO OPERACIONAL 15T, COM RODA MOTRIZ ELEVADA (VU=10AN0S) -DEPRECIAO E JUROS</t>
  </si>
  <si>
    <t>VEICULO UTILITARIO TIPO PICK-UP A GASOLINA COM 56,8CV - CUSTOS C/MATERIAL NA OPERACAO</t>
  </si>
  <si>
    <t>DISTRIBUIDOR DE BETUME 6000L 56CV SOB PRESSAO MONTADO SOBRE CHASSIS DE CAMINHAO - CHP</t>
  </si>
  <si>
    <t>DISTRIBUIDOR DE BETUME 6000L 56CV SOB PRESSAO MONTADO SOBRE CHASSIS DE CAMINHAO - DEPRECIACAO</t>
  </si>
  <si>
    <t>DISTRIBUIDOR DE BETUME 6000L 56CV SOB PRESSAO MONTADO SOBRE CHASSIS DE CAMINHAO - JUROS</t>
  </si>
  <si>
    <t>DISTRIBUIDOR DE BETUME 6000L 56CV SOB PRESSAO MONTADO SOBRE CHASSIS DE CAMINHAO - MANUTENCAO</t>
  </si>
  <si>
    <t>DISTRIBUIDOR DE BETUME 6000L, 56CV SOB PRESSAO MONTADO SOBRE CHASSIS DE CAMINHAO - CUSTOS COM MATERIAL OPERACAO DIURNA</t>
  </si>
  <si>
    <t>DISTRIBUIDOR DE BETUME 6000L 56CV SOB PRESSAO MONTADO SOBRE CHASSIS DE CAMINHÃO - CHI</t>
  </si>
  <si>
    <t>IH</t>
  </si>
  <si>
    <t>CAMINHAO BASCULANTE 4,0M3 TOCO 162CV PBT=11800KG - MAO-DE-OBRA NA OPERACAO DIURNA</t>
  </si>
  <si>
    <t>USINA MISTURADORA DE SOLOS, DOSADORES TRIPLOS, CALHA VIBRATÓRIA, CAPAIDADE 200/500 TON, 201HP - MATERIAIS NA OPERAÇÃO</t>
  </si>
  <si>
    <t>USINA MISTURADORA DE SOLOS, DOSADORES TRIPLOS, CALHA VIBRATÓRIA, CAPCDADE 200/500 TON, 201HP - MÃO-DE-OBRA NA OPERAÇÃO DIURNA</t>
  </si>
  <si>
    <t>TRATOR DE ESTEIRAS POTENCIA 165 HP, PESO OPERACIONAL 17,1T - MAO-DE-OBRA NA OPERACAO NOTURNA</t>
  </si>
  <si>
    <t>ROLO COMPACTADOR VIBRATÓRIO REBOCÁVEL AÇO LISO, PESO 4,7T, IMPACTO ÂMICO 18,3T - DEPRECIAÇÃO E JUROS</t>
  </si>
  <si>
    <t>INH</t>
  </si>
  <si>
    <t>ROLO COMPACTADOR VIBRATÓRIO REBOCÁVEL AÇO LISO, PESO 4,7T, IMPACTO ÂMICO 18,3T - CUSTO COM MATERIAIS NA OPERACAO</t>
  </si>
  <si>
    <t>ROLO COMPACTADOR VIBRATÓRIO REBOCÁVEL AÇO LISO, PESO 4,7T, IMPACTO ÂMICO 18,3T - CUSTO COM MAO-DE-OBRA NA OPERACAO DIURNA</t>
  </si>
  <si>
    <t>ROLO COMPACTADOR DE PNEUS ESTÁTICO PARA ASFALTO, PRESSÃO VARIÁVEL, ÊNCIA 99HP, PESO OPERACIONAL SEM/COM LASTRO 8,3/21,0 T - DEPRECIAÇÃ JUROS</t>
  </si>
  <si>
    <t>OTH</t>
  </si>
  <si>
    <t>ROLO COMPACTADOR DE PNEUS ESTATICO PARA ASFALTO, PRESSAO VARIAVEL, POTENCIA 99HP, PESO OPERACIONAL SEM/COM LASTRO 8,3/21,0 T - CUSTO COM MAO -DE-OBRA NA OPERACAO DIURNA</t>
  </si>
  <si>
    <t>LANCA ELEVATORIA TELESCOPICA DE ACIONAMENTO HIDRAULICO, CAPACIDADE DE CARGA 30.000 KG, COM CESTO, MONTADA SOBRE CAMINHAO TRUCADO - CUSTO COM MA0-DE-OBRA NA OPERACAO DIURNA</t>
  </si>
  <si>
    <t>MARTELETE OU ROMPEDOR PNEUMÁTICO MANUAL 28KG, FREQUENCIA DE IMPACTO 130/MINUTO - MANUTENÇÃO</t>
  </si>
  <si>
    <t>EXTRUSORA DE GUIAS E SARJETAS 14HP - CUSTOS COM MATERIAL NA OPERACAO DIURNA</t>
  </si>
  <si>
    <t>DISTRIBUIDOR DE AGREGADOS AUTOPROPELIDO CAP 3 M3, A DIESEL, 6 CC, 140 CV - JUROS</t>
  </si>
  <si>
    <t>DISTRIBUIDOR DE AGREGADOS AUTOPROPELIDO CAP 3 M3, A DIESEL, 6 CC, 140 CV - DEPRECIACAO</t>
  </si>
  <si>
    <t>ROLO COMPACTADOR VIBRATORIO PE DE CARNEIRO PARA SOLOS, POTENCIA 80HP, PESO MÁXIMO OPERACIONAL 8,8T - DEPRECIACAO</t>
  </si>
  <si>
    <t>CUSTO HORARIO COM DEPRECIACAO E JUROS-RETRO-ESCAVADEIRA SOBRE RODAS - CASE 580 H - 74 HP</t>
  </si>
  <si>
    <t>DISTRIBUIDOR DE AGREGADOS AUTOPROPELIDO CAP 3 M3, A DIESEL, 6 CC, 140 CV - MANUTENCAO</t>
  </si>
  <si>
    <t>ROLO COMPACTADOR VIBRATORIO PE DE CARNEIRO PARA SOLOS, POTENCIA 80HP, PESO MÁXIMO OPERACIONAL 8,8T - JUROS</t>
  </si>
  <si>
    <t>CUSTO HORARIO COM MAO-DE-OBRA NA OPERACAO DIURNA-RETRO-ESCAVADEIRA SO-BRE RODAS - CASE 580 H - 74 HP</t>
  </si>
  <si>
    <t>CUSTOS COMBUSTIVEL + MATERIAL NA OPERACAO DE ROLO VIBRATORIO TT SPV 84PE-DE-CARNEIRO</t>
  </si>
  <si>
    <t>CUSTO HORARIO COM MANUTENCAO-RETRO-ESCAVADEIRA SOBRE RODAS - CASE 580 H - 74 HP</t>
  </si>
  <si>
    <t>CUSTO HORARIO COM MATERIAIS NA OPERACAO-RETRO-ESCAVADEIRA SOBRE RODAS - CASE 580 H - 74 HP</t>
  </si>
  <si>
    <t>CUSTO HORARIO COM MAO-DE-OBRA NA OPERACAO DIURNA - MARTELETE OU ROMPE-DOR ATLAS COPCO - TEX 31</t>
  </si>
  <si>
    <t>CUSTO HORARIO COM MANUTENCAO - MARTELETE OU ROMPEDOR ATLAS COPCO - TEX 31</t>
  </si>
  <si>
    <t>CUSTO HORARIO COM DEPRECIACAO E JUROS - MARTELETE OU ROMPEDOR ATLAS COPCO - TEX 31</t>
  </si>
  <si>
    <t>ROLO VIBRATORIO LISO 7T AUTO-PROPULSOR DIESEL 76,5H (CI) INCL OPERADORLARG TOTAL 2,015M</t>
  </si>
  <si>
    <t>CUSTO HORARIO C/ MATERIAIS NA OPERACAO - GUINDASTE AUTOPROPELIDO MADAL- MD 10A 45 HP</t>
  </si>
  <si>
    <t>GRUPO GERADOR C/POTENCIA 1450W/110V C.A OU 12V C.C. (CP) GAS 3,4HPREFRIGERADO A AR - EXCL OPERADOR</t>
  </si>
  <si>
    <t>CUSTO HORARIO COM DEPRECIACAO E JUROS - TRATOR DE ESTEIRAS CATERPILLARD6D PS - 163 6A - 140 HP</t>
  </si>
  <si>
    <t>ESCAVACAO MEC. VALA N ESCOR MAT 1A C/RETRO ENTRE 1,5 E 3M C/ REDUTOR (PEDRAS/INST PREDIAIS/OUTROS REDUT.PRODUTIV OU CAVAS FUNDACAO ) - EXCL. ESGOTAMENTO.</t>
  </si>
  <si>
    <t>ROLO COMPACTADOR VIBRATORIO PE DE CARNEIRO PARA SOLOS, POTENCIA 80HP, PESO MÁXIMO OPERACIONAL 8,8T</t>
  </si>
  <si>
    <t>MOTO BOMBA SOBRE RODAS GAS DE 10,5CV A 3600RPM (CI) C/BOMBA CENTRIFUGAAUTO-ESCORVANTE DE ROTOR ABERTO BOCAIS DE 3" - EXCL OPERADOR</t>
  </si>
  <si>
    <t>USINA DOSADORA/MIST AGREG CONCR C/SILO CIM P/50T (CP) INCL MAO-DE-OBRAP/ALIMENTACAO E OPER</t>
  </si>
  <si>
    <t>CUSTO HORARIO IMPRODUTIVO DIURNO - MARTELETE OU ROMPEDOR ATLAS COPCO - TEX 31</t>
  </si>
  <si>
    <t>MOTO BOMBA SOBRE RODAS GAS DE 10,5CV A 3600RPM (CP) C/BOMBA CENTRIFUGAAUTO-ESCORVANTE DE ROTOR ABERTO BOCAIS DE 3" - EXCL OPERADOR</t>
  </si>
  <si>
    <t>CUSTO HORARIO PRODUTIVO - GUINDASTE MUNK 640/18 - 8T S/CAMINHAO MERCE-DES BENZ 1418/51 - 184 HP</t>
  </si>
  <si>
    <t>TEODOLITO CONVENCIONAL DE MICROMETRO C/LEITURA NUMERICA (CP) PRECISAO DE 6S PARA LEVANTAMENTO DE TERRENOS DIVERSOS</t>
  </si>
  <si>
    <t>CUSTO HORARIO PRODUTIVO DIURNO - GUINCHO 8 T MUNCK - 640/18 SEM CAMINHAO MERCEDES BENZ 1418/51 184 HP</t>
  </si>
  <si>
    <t>INSTALACAO DE AQUECIMENTO E ARMAZENAMENTO DE ASFALTO (CP) EM 2 TANQUESDE 30000L CADA - INCL OPERADOR</t>
  </si>
  <si>
    <t>CUSTO HORARIO IMPRODUTIVO DIURNO-RETRO-ESCAVADEIRA SOBRE RODAS - CASE 580 H - 74 HP</t>
  </si>
  <si>
    <t>CJ</t>
  </si>
  <si>
    <t>ARGAMASSA TRACO 1:3 (CIMENTO E AREIA), PREPARO MANUAL, INCLUSO ADITIVO IMPERMEABILIZANTE</t>
  </si>
  <si>
    <t>ARGAMASSA TRACO 1:4 (CIMENTO E AREIA), PREPARO MANUAL, INCLUSO ADITIVO IMPERMEABILIZANTE</t>
  </si>
  <si>
    <t>LOCAÇÃO DE EXTRUSORA DE GUIAS E SARJETAS SEM FORMAS, MOTOR DIESEL DE4CV, EXCLUSIVE OPERADOR (CI)</t>
  </si>
  <si>
    <t>ESCAV.MEC. VALA N ESCOR DE 4,5 A 6M(ESCAV HIDRAUL 0,78M3)MAT1ACAT EXCL ESGOTAMENTO.</t>
  </si>
  <si>
    <t>ESCAV MEC VALA N ESCOR DE 3 A 4,5M(ESCAV HIDRAUL O,78M3)MAT 1A CAT EXCL ESGOTAMENTO.</t>
  </si>
  <si>
    <t>ESCAV MEC VALA N ESCOR DE1,5 A 3M(ESCAV HIDRAUL 0,78M3)MAT 1A CAT EXCL ESGOTAMENTOO.</t>
  </si>
  <si>
    <t>ESCAV MEC VALA N ESCOR DE 3 A 4,5M PROF(C/ESCAV HIDR0,78M3) MAT 1A CATC/ REDUTOR(C/PEDRAS/INST PREDIAIS/OUTROS REDUT PRODUT. OU CAVAS FUND) EXCL ESGOTAMENTO</t>
  </si>
  <si>
    <t>ESCAV MEC VALA N ESCOR DE 1,5 A 3M PROF(C/ESCAV HIDRAUL 0,78M3) MAT 1A CAT C/REDUTOR(C/PEDRAS/INST PREDIAIS/OUTROS REDUT PRODUT. OU CAVAS FUND) EXCL ESGOTAMENTO.</t>
  </si>
  <si>
    <t>ESCAV MEC.VALA N ESCORADA(C/ESCAV HIDRAUL 0,78M3) ATE 1,5M PROF MAT 1A C/REDUTOR(C/PEDRAS/INST PREDIAIS/OUTROS REDUT PRODUT OU CAVAS FUND) EXCL ESGOTAM</t>
  </si>
  <si>
    <t>ARRASAMENTO DE TUBULAO DE CONCRETO D=1,00 A 1,20M. (INCLUI ENCARREGADO).</t>
  </si>
  <si>
    <t>CAIXA PARA RALO C OM GRELHA FOFO 135 KG DE ALV TIJOLO MACICO (7X10X20) PAREDES DE UMA VEZ (0.20 M) DE 0.90X1.20X1.50 M (EXTERNA) COM ARGAMASSA 1:4 CIMENTO:AREIA, BASE CONC FCK=10 MPA, EXCLUSIVE ESCAVACAO E REATERRO.</t>
  </si>
  <si>
    <t>PREPARO DO TERRENO</t>
  </si>
  <si>
    <t>LIMPEZA DE TERRENO - ROCADA</t>
  </si>
  <si>
    <t>73822/001</t>
  </si>
  <si>
    <t>73822/002</t>
  </si>
  <si>
    <t>DESMATAMENTO / LIMPEZA</t>
  </si>
  <si>
    <t>73859/001</t>
  </si>
  <si>
    <t>73859/002</t>
  </si>
  <si>
    <t>TRANSITO E SEGURANCA</t>
  </si>
  <si>
    <t>TAPUME DE VEDACAO</t>
  </si>
  <si>
    <t>74220/001</t>
  </si>
  <si>
    <t>SINALIZACAO DE TRANSITO</t>
  </si>
  <si>
    <t>74221/001</t>
  </si>
  <si>
    <t>ACESSOS/PASSADICOS</t>
  </si>
  <si>
    <t>PASSADICOS E TRAVESSIAS - MONTAGEM, MANUTENCAO E REMOCAO</t>
  </si>
  <si>
    <t>74219/001</t>
  </si>
  <si>
    <t>74219/002</t>
  </si>
  <si>
    <t>SUSTENTACOES DIVERSAS</t>
  </si>
  <si>
    <t>LOCACAO DE ANDAIMES</t>
  </si>
  <si>
    <t>73875/001</t>
  </si>
  <si>
    <t>M/MES</t>
  </si>
  <si>
    <t>DEMOLICOES/RETIRADAS</t>
  </si>
  <si>
    <t>DEMOLICAO DE DIVISORIAS EM CHAPAS OU TABUAS, INCLUSIVE DEMOLICAO DE ENTARUGAMENTO</t>
  </si>
  <si>
    <t>RETIRADAS DE DIVISORIAS EM CHAPAS OU TABUAS, SEM RETIRADA DO ENTARUGAMENTO</t>
  </si>
  <si>
    <t>RETIRADAS DE DIVISORIAS EM CHAPAS OU TABUAS, COM RETIRADA DO ENTARUGAMENTO</t>
  </si>
  <si>
    <t>RETIRADA DE ESTRUTURA DE MADEIRA PONTALETEADA PARA TELHAS CERAMICAS OU DE VIDRO</t>
  </si>
  <si>
    <t>RETIRADA DE ESTRUTURA DE MADEIRA COM TESOURAS PARA TELHAS CERAMICAS OU DE VIDRO</t>
  </si>
  <si>
    <t>DEMOLICAO MANUAL DE PISO / CONTRAPISO</t>
  </si>
  <si>
    <t>73801/001</t>
  </si>
  <si>
    <t>73801/002</t>
  </si>
  <si>
    <t>DEMOLICAO DE CAMADA DE ASSENTAMENTO/CONTRAPISO COM USO DE PONTEIRO, ESPESSURA ATE 4CM</t>
  </si>
  <si>
    <t>DEMOLICAO MANUAL DE REVESTIMENTOS EM PAREDES</t>
  </si>
  <si>
    <t>73802/001</t>
  </si>
  <si>
    <t>REMOCAO DE PINTURAS COM JATEAMENTO DE AREIA</t>
  </si>
  <si>
    <t>73874/001</t>
  </si>
  <si>
    <t>DEMOLICAO PISO MARMORE/SOLEIRA/PEITORIL/ESCADA</t>
  </si>
  <si>
    <t>73895/001</t>
  </si>
  <si>
    <t>RETIRADA DE AZULEJOS OU LADRILHOS</t>
  </si>
  <si>
    <t>73896/001</t>
  </si>
  <si>
    <t>DEMOLICAO DE ALVENARIA DE TIJOLOS S/REAPROVEITAMENTO</t>
  </si>
  <si>
    <t>73899/001</t>
  </si>
  <si>
    <t>73899/002</t>
  </si>
  <si>
    <t>LIGACOES PROVISORIAS</t>
  </si>
  <si>
    <t>LIGACOES PROVISORIAS AGUA / ESGOTO / ELETRICA / FORCA</t>
  </si>
  <si>
    <t>73960/001</t>
  </si>
  <si>
    <t>SINALIZACAO DO CANTEIRO DE OBRAS</t>
  </si>
  <si>
    <t>CONTROLE TECNOLOGICO</t>
  </si>
  <si>
    <t>ENSAIOS TECNOLÓGICO DE ASFALTO</t>
  </si>
  <si>
    <t>73900/001</t>
  </si>
  <si>
    <t>73900/002</t>
  </si>
  <si>
    <t>73900/003</t>
  </si>
  <si>
    <t>73900/004</t>
  </si>
  <si>
    <t>73900/005</t>
  </si>
  <si>
    <t>73900/006</t>
  </si>
  <si>
    <t>73900/007</t>
  </si>
  <si>
    <t>73900/008</t>
  </si>
  <si>
    <t>73900/009</t>
  </si>
  <si>
    <t>73900/010</t>
  </si>
  <si>
    <t>73900/011</t>
  </si>
  <si>
    <t>73900/012</t>
  </si>
  <si>
    <t>ENSAIO TECNOLOGICO COM CONCRETO</t>
  </si>
  <si>
    <t>74020/001</t>
  </si>
  <si>
    <t>74020/002</t>
  </si>
  <si>
    <t>ENSAIO TECNOLOGICO DE TERRAPLENAGEM</t>
  </si>
  <si>
    <t>74021/001</t>
  </si>
  <si>
    <t>74021/002</t>
  </si>
  <si>
    <t>74021/003</t>
  </si>
  <si>
    <t>74021/004</t>
  </si>
  <si>
    <t>74021/005</t>
  </si>
  <si>
    <t>74021/006</t>
  </si>
  <si>
    <t>74021/007</t>
  </si>
  <si>
    <t>74021/008</t>
  </si>
  <si>
    <t>ENSAIO TECNOLOGICO</t>
  </si>
  <si>
    <t>74022/001</t>
  </si>
  <si>
    <t>74022/002</t>
  </si>
  <si>
    <t>74022/003</t>
  </si>
  <si>
    <t>74022/004</t>
  </si>
  <si>
    <t>74022/005</t>
  </si>
  <si>
    <t>ENSAIO DE DETERMINACAO DO TEOR DE BETUME - CIMENTO ASFALTICO DE PETROLEO</t>
  </si>
  <si>
    <t>74022/006</t>
  </si>
  <si>
    <t>74022/007</t>
  </si>
  <si>
    <t>74022/008</t>
  </si>
  <si>
    <t>74022/009</t>
  </si>
  <si>
    <t>74022/010</t>
  </si>
  <si>
    <t>ENSAIO DE COMPACTACAO - AMOSTRAS NAO TRABALHADAS - ENERGIA NORMAL - SOLOS</t>
  </si>
  <si>
    <t>74022/011</t>
  </si>
  <si>
    <t>ENSAIO DE COMPACTACAO - AMOSTRAS NAO TRABALHADAS - ENERGIA INTERMEDIARIA - SOLOS</t>
  </si>
  <si>
    <t>74022/012</t>
  </si>
  <si>
    <t>ENSAIO DE COMPACTACAO - AMOSTRAS NAO TRABALHADAS - ENERGIA MODIFICADA - SOLOS</t>
  </si>
  <si>
    <t>74022/013</t>
  </si>
  <si>
    <t>74022/014</t>
  </si>
  <si>
    <t>74022/015</t>
  </si>
  <si>
    <t>ENSAIO DE MASSA ESPECIFICA - IN SITU - METODO BALAO DE BORRACHA - SOLOS</t>
  </si>
  <si>
    <t>74022/016</t>
  </si>
  <si>
    <t>74022/017</t>
  </si>
  <si>
    <t>74022/018</t>
  </si>
  <si>
    <t>74022/019</t>
  </si>
  <si>
    <t>ENSAIO DE INDICE DE SUPORTE CALIFORNIA - AMOSTRAS NAO TRABALHADAS - ENERGIA NORMAL - SOLOS</t>
  </si>
  <si>
    <t>74022/020</t>
  </si>
  <si>
    <t>ENSAIO DE INDICE DE SUPORTE CALIFORNIA - AMOSTRAS NAO TRABALHADAS - ENERGIA INTERMEDIARIA - SOLOS</t>
  </si>
  <si>
    <t>74022/021</t>
  </si>
  <si>
    <t>ENSAIO DE INDICE DE SUPORTE CALIFORNIA- AMOSTRAS NAO TRABALHADAS - ENERGIA MODIFICADA- SOLOS</t>
  </si>
  <si>
    <t>74022/022</t>
  </si>
  <si>
    <t>74022/023</t>
  </si>
  <si>
    <t>ENSAIO DE TEOR DE UMIDADE - PROCESSO SPEEDY - SOLOS E AGREGADOS MIUDOS</t>
  </si>
  <si>
    <t>74022/024</t>
  </si>
  <si>
    <t>74022/025</t>
  </si>
  <si>
    <t>74022/026</t>
  </si>
  <si>
    <t>74022/027</t>
  </si>
  <si>
    <t>74022/028</t>
  </si>
  <si>
    <t>ENSAIO DE SUSCEPTIBILIDADE TERMICA - INDICE PFEIFFER - MATERIAL ASFALTICO</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</si>
  <si>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</si>
  <si>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</si>
  <si>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</si>
  <si>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</si>
  <si>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</si>
  <si>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</si>
  <si>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</si>
  <si>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</si>
  <si>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</si>
  <si>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</si>
  <si>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</si>
  <si>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</si>
  <si>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</si>
  <si>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</si>
  <si>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</si>
  <si>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</si>
  <si>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</si>
  <si>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</si>
  <si>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</si>
  <si>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</si>
  <si>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</si>
  <si>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</si>
  <si>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</si>
  <si>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</si>
  <si>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</si>
  <si>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</si>
  <si>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</si>
  <si>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</si>
  <si>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</si>
  <si>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SONDAGENS</t>
  </si>
  <si>
    <t>LOCACAO</t>
  </si>
  <si>
    <t>M,M</t>
  </si>
  <si>
    <t>LOCACAO DE OBRA</t>
  </si>
  <si>
    <t>73992/001</t>
  </si>
  <si>
    <t>LOCACAO CONVENCIONAL DE OBRA, ATRAVÉS DE GABARITO DE TABUAS CORRIDAS ONTALETADAS A CADA 1,50M, SEM REAPROVEITAMENTO</t>
  </si>
  <si>
    <t>LOCACAO OBRA C/PECA DE PINHO / REAPROVEITAMENTO</t>
  </si>
  <si>
    <t>74077/001</t>
  </si>
  <si>
    <t>LOCACAO CONVENCIONAL DE OBRA, ATRAVÉS DE GABARITO DE TABUAS CORRIDAS ONTALETADAS, SEM REAPROVEITAMENTO</t>
  </si>
  <si>
    <t>74077/002</t>
  </si>
  <si>
    <t>LOCACAO CONVENCIONAL DE OBRA, ATRAVÉS DE GABARITO DE TABUAS CORRIDAS ONTALETADAS, COM REAPROVEITAMENTO DE 10 VEZES.</t>
  </si>
  <si>
    <t>74077/003</t>
  </si>
  <si>
    <t>LOCACAO CONVENCIONAL DE OBRA, ATRAVÉS DE GABARITO DE TABUAS CORRIDAS ONTALETADAS, COM REAPROVEITAMENTO DE 3 VEZES.</t>
  </si>
  <si>
    <t>LEVANTAMENTO CADASTRAL</t>
  </si>
  <si>
    <t>LEVANT SECAO TRANSV C/NIVEL P/M LINEAR SECAO</t>
  </si>
  <si>
    <t>73758/001</t>
  </si>
  <si>
    <t>LEVANTAMENTO SECAO TRANSVERSAL C/NIVEL TERRENO NAO ACIDENTADO VEGETAÇO DENSA INCLUSIVE DESENHO ESC 1:200 EM PAPEL VEGETAL MILIMETRADO (MEDIDO P/M SECAO), INCLUSIVE NIVELADOR, AUXILIAR DE CALCULO TOPOGRAFICO EDESENHISTA.</t>
  </si>
  <si>
    <t>SERVICOS TOPOGRAFICOS PARA PAVIMENTACAO, INCLUSIVE NOTA DE SERVICOS, ACOMPANHAMENTO E GREIDEURBANIZACAO</t>
  </si>
  <si>
    <t>CERCA/PROTETORES</t>
  </si>
  <si>
    <t>PORTÃO PARA CERCA</t>
  </si>
  <si>
    <t>74038/001</t>
  </si>
  <si>
    <t>CERCA COM MOURÕES DE MADEIRA</t>
  </si>
  <si>
    <t>74039/001</t>
  </si>
  <si>
    <t>CERCA VIVA - MMA</t>
  </si>
  <si>
    <t>74118/001</t>
  </si>
  <si>
    <t>CERCA COM MOUROES - MMA</t>
  </si>
  <si>
    <t>74142/001</t>
  </si>
  <si>
    <t>74142/002</t>
  </si>
  <si>
    <t>74142/003</t>
  </si>
  <si>
    <t>74142/004</t>
  </si>
  <si>
    <t>CERCA DE ARAME LISO</t>
  </si>
  <si>
    <t>74143/001</t>
  </si>
  <si>
    <t>74143/002</t>
  </si>
  <si>
    <t>ALAMBRADO</t>
  </si>
  <si>
    <t>73787/001</t>
  </si>
  <si>
    <t>ALAMBRADO PARA QUADRA POLIESPORTIVA</t>
  </si>
  <si>
    <t>74244/001</t>
  </si>
  <si>
    <t>ARBORIZACAO, INCLUSIVE PREPARO DO SOLO</t>
  </si>
  <si>
    <t>PLANTIO DE ARVORES E ARBUSTOS</t>
  </si>
  <si>
    <t>73788/002</t>
  </si>
  <si>
    <t>PLANTIO DE ARBUSTOS E ARVORES</t>
  </si>
  <si>
    <t>73967/001</t>
  </si>
  <si>
    <t>73967/002</t>
  </si>
  <si>
    <t>73967/004</t>
  </si>
  <si>
    <t>GRAMA, INCLUSIVE PREPARO DO SOLO</t>
  </si>
  <si>
    <t>74236/001</t>
  </si>
  <si>
    <t>L</t>
  </si>
  <si>
    <t>ACIDO MURIATICO (SOLUCAO ACIDA)</t>
  </si>
  <si>
    <t>ADESIVO PARA ISOPOR</t>
  </si>
  <si>
    <t>JG</t>
  </si>
  <si>
    <t>AGREGADO LEVE PARA PROTECAO TERMICA (PEROLAS DE ISOPOR)</t>
  </si>
  <si>
    <t>AJUDANTE DE ARMADOR</t>
  </si>
  <si>
    <t>AJUDANTE DE PEDREIRO</t>
  </si>
  <si>
    <t>ALMOXARIFE</t>
  </si>
  <si>
    <t>ALUMINIO ANODIZADO</t>
  </si>
  <si>
    <t>AMONIA</t>
  </si>
  <si>
    <t>M2/MES</t>
  </si>
  <si>
    <t>ANTRACITO</t>
  </si>
  <si>
    <t>APARELHO APOIO ESTRUTURAL DE NEOPRENE FRETADO</t>
  </si>
  <si>
    <t>APARELHO APOIO ESTRUTURAL DE NEOPRENE NAO FRETADO</t>
  </si>
  <si>
    <t>APARELHO MISTURADOR CROMADO P/ BIDE C/ DUCHA</t>
  </si>
  <si>
    <t>APARELHO SINALIZADOR DE SAIDA DE GARAGEM COMPLETO C/ CELULA FOTOELETRICA E BRACADEIRA</t>
  </si>
  <si>
    <t>APONTADOR OU APROPRIADOR</t>
  </si>
  <si>
    <t>ARANDELA C/ BASE EM CHAPA DE ACO PINTADA E GLOBO DE VIDRO LEITOSO - BOCA 10CM DIAM 20CM</t>
  </si>
  <si>
    <t>ARANDELA 45 GRAUS PROVA DE TEMPO, GASES E VAPORES</t>
  </si>
  <si>
    <t>ARGAMASSA PRONTA PARA REVESTIMENTO EXTERNO EM PAREDES</t>
  </si>
  <si>
    <t>ARGAMASSA PRONTA PARA REVESTIMENTO INTERNO EM PAREDES</t>
  </si>
  <si>
    <t>ARMADOR</t>
  </si>
  <si>
    <t>ASSENTAMENTO DE CARPETE - SOMENTE MAO DE OBRA</t>
  </si>
  <si>
    <t>ASSENTAMENTO DE FORMICA - SOMENTE MAO DE OBRA</t>
  </si>
  <si>
    <t>ASSENTAMENTO DE PISO VINILICO EM PLACAS - SOMENTE MAO DE OBRA</t>
  </si>
  <si>
    <t>ASSENTAMENTO DE RODAPE VINILICO - SOMENTE MAO DE OBRA</t>
  </si>
  <si>
    <t>AUXILIAR DE DESENHISTA</t>
  </si>
  <si>
    <t>AUXILIAR DE ELETRICISTA</t>
  </si>
  <si>
    <t>AUXILIAR DE ENCANADOR OU BOMBEIRO HIDRAULICO</t>
  </si>
  <si>
    <t>AUXILIAR DE ESCRITORIO</t>
  </si>
  <si>
    <t>AUXILIAR DE LABORATORIO</t>
  </si>
  <si>
    <t>AUXILIAR DE MECANICO</t>
  </si>
  <si>
    <t>AZULEJISTA OU LADRILHISTA</t>
  </si>
  <si>
    <t>BANDEIRA P/ PORTA/ JAN MAD REGIONAL 1A P/ VIDRO</t>
  </si>
  <si>
    <t>BANDEIRA P/ PORTA/ JAN MAD REGIONAL 2A P/ VIDRO</t>
  </si>
  <si>
    <t>BANDEIRA P/ PORTA/ JAN MAD REGIONAL 3A P/ VIDRO</t>
  </si>
  <si>
    <t>BASCULANTE ALUMINIO 80 X 60CM - SERIE 25</t>
  </si>
  <si>
    <t>BASCULANTE MAD REGIONAL 3A</t>
  </si>
  <si>
    <t>BASE P/ FUSIVEIS NH TAMANHO 00, DE 6 A 160A, TIPO 3 NH 3 030-Z DA SIEMENS OU EQUIV</t>
  </si>
  <si>
    <t>BASE P/ FUSIVEIS NH TAMANHO 01, DE 40 A 250A, TIPO 3 NH 3 230-Z DA SIEMENS OU EQUIV</t>
  </si>
  <si>
    <t>BATE ESTACA-MARTELO ATE 3,0T DIESEL 160 HP TORRE 15 M MAGAN IM 1520 BS</t>
  </si>
  <si>
    <t>MIL</t>
  </si>
  <si>
    <t>DIA</t>
  </si>
  <si>
    <t>PAR</t>
  </si>
  <si>
    <t>BORBOLETA LATAO FUNDIDO CROMADO P/ JANELA MADEIRA TP GUILHOTINA</t>
  </si>
  <si>
    <t>BRACO OU HASTE C/CANOPLA METAL CROMADO 1/2" P/ CHUVEIRO SIMPLES</t>
  </si>
  <si>
    <t>BRACO P/ LUMINARIA PUBLICA 1 X 1,50M ROMAGNOLE OU EQUIV</t>
  </si>
  <si>
    <t>BRACO RETO P/ LUMINARIA PUBLICA - FERRO GALV C/ PARAF - 3/4" X 1,5M</t>
  </si>
  <si>
    <t>BUCHA NYLON S-10</t>
  </si>
  <si>
    <t>BUCHA NYLON S-10 C/ PARAFUSO ACO ZINC ROSCA SOBERBA CAB CHATA 5,5 X 65MM</t>
  </si>
  <si>
    <t>BUCHA NYLON S-4</t>
  </si>
  <si>
    <t>BUCHA NYLON S-5</t>
  </si>
  <si>
    <t>BUCHA NYLON S-8 C/ PARAFUSO ACO ZINC CAB CHATA ROSCA SOBERBA 4,8 X 50MM</t>
  </si>
  <si>
    <t>CABO DE COBRE EXTRA FLEXIVEL, ISOLACAO EM PVC, 16MM2 (P/ MAQUINA DE SOLDA)</t>
  </si>
  <si>
    <t>CABO DE COBRE EXTRA FLEXIVEL, ISOLACAO EM PVC, 25MM2 (P/ MAQUINA DE SOLDA)</t>
  </si>
  <si>
    <t>CABO DE COBRE EXTRA FLEXIVEL, ISOLACAO EM PVC, 35MM2 (P/ MAQUINA DE SOLDA)</t>
  </si>
  <si>
    <t>CABO DE COBRE EXTRA FLEXIVEL, ISOLACAO EM PVC, 70MM2 (P/ MAQUINA DE SOLDA)</t>
  </si>
  <si>
    <t>CABO DE COBRE FLEXÍVEL DE 16 MM2, COM ISOLAMENTO ANTI-CHAMA 450/750 V</t>
  </si>
  <si>
    <t>CABO DE COBRE ISOLAMENTO ANTI-CHAMA 0,6/1KV 1,5MM2 (1 CONDUTOR) TP SINTENAX PIRELLI OU EQUIV</t>
  </si>
  <si>
    <t>CABO DE COBRE ISOLAMENTO ANTI-CHAMA 0,6/1KV 10MM2 (1 CONDUTOR) TP SINTENAX PIRELLI OU EQUIV</t>
  </si>
  <si>
    <t>CABO DE COBRE ISOLAMENTO ANTI-CHAMA 0,6/1KV 120MM2 (1 CONDUTOR) TP SINTENAX PIRELLI OU EQUIV</t>
  </si>
  <si>
    <t>CABO DE COBRE ISOLAMENTO ANTI-CHAMA 0,6/1KV 16MM2 (1 CONDUTOR) TP SINTENAX PIRELLI OU EQUIV</t>
  </si>
  <si>
    <t>CABO DE COBRE ISOLAMENTO ANTI-CHAMA 0,6/1KV 185MM2 (1 CONDUTOR)TP SINTENAX PIRELLI OU EQUIV</t>
  </si>
  <si>
    <t>CABO DE COBRE ISOLAMENTO ANTI-CHAMA 0,6/1KV 25MM2 (1 CONDUTOR) TP SINTENAX PIRELLI OU EQUIV</t>
  </si>
  <si>
    <t>CABO DE COBRE ISOLAMENTO ANTI-CHAMA 0,6/1KV 300MM2 (1 CONDUTOR) TP SINTENAX PIRELLI OU EQUIV</t>
  </si>
  <si>
    <t>CABO DE COBRE ISOLAMENTO ANTI-CHAMA 0,6/1KV 35MM2 (1 CONDUTOR) TP SINTENAX PIRELLI OU EQUIV</t>
  </si>
  <si>
    <t>CABO DE COBRE ISOLAMENTO ANTI-CHAMA 0,6/1KV 4MM2 (1 CONDUTOR) TP SINTENAX PIRELLI OU EQUIV</t>
  </si>
  <si>
    <t>CABO DE COBRE ISOLAMENTO ANTI-CHAMA 0,6/1KV 6MM2 (1 CONDUTOR) TP SINTENAX PIRELLI OU EQUIV</t>
  </si>
  <si>
    <t>CABO DE COBRE ISOLAMENTO ANTI-CHAMA 0,6/1KV 70MM2 (1 CONDUTOR) TP SINTENAX PIRELLI OU EQUIV</t>
  </si>
  <si>
    <t>CABO DE COBRE ISOLAMENTO ANTI-CHAMA 20/35KV 120MM2 TP EPROTENAX FX3 PIRELLI OU EQUIV</t>
  </si>
  <si>
    <t>CABO DE COBRE ISOLAMENTO ANTI-CHAMA 20/35KV 150MM2 TP EPROTENAX FX3 PIRELLI OU EQUIV</t>
  </si>
  <si>
    <t>CABO DE COBRE ISOLAMENTO ANTI-CHAMA 20/35KV 185MM2 TP EPROTENAX FX3 PIRELLI OU EQUIV</t>
  </si>
  <si>
    <t>CABO DE COBRE ISOLAMENTO ANTI-CHAMA 20/35KV 240MM2 TP EPROTENAX FX3 PIRELLI OU EQUIV</t>
  </si>
  <si>
    <t>CABO DE COBRE ISOLAMENTO ANTI-CHAMA 20/35KV 50MM2 TP EPROTENAX FX3 PIRELLI OU EQUIV</t>
  </si>
  <si>
    <t>CABO DE COBRE ISOLAMENTO ANTI-CHAMA 20/35KV 500MM2 TP EPROTENAX FX3 PIRELLI OU EQUIV</t>
  </si>
  <si>
    <t>CABO DE COBRE ISOLAMENTO ANTI-CHAMA 20/35KV 95MM2 TP EPROTENAX FX3 PIRELLI OU EQUIV</t>
  </si>
  <si>
    <t>CABO DE COBRE ISOLAMENTO ANTI-CHAMA 450/750V 0,75MM2, FLEXIVEL, TP FORESPLAST ALCOA OU EQUIV</t>
  </si>
  <si>
    <t>CABO DE COBRE ISOLAMENTO ANTI-CHAMA 450/750V 1,5MM2, FLEXIVEL, TP FORESPLAST ALCOA OU EQUIV</t>
  </si>
  <si>
    <t>CABO DE COBRE ISOLAMENTO ANTI-CHAMA 450/750V 10MM2, FLEXIVEL, TP FORESPLAST ALCOA OU EQUIV</t>
  </si>
  <si>
    <t>CABO DE COBRE ISOLAMENTO ANTI-CHAMA 450/750V 10MM2, TP PIRASTIC PIRELLI OU EQUIV</t>
  </si>
  <si>
    <t>CABO DE COBRE ISOLAMENTO ANTI-CHAMA 450/750V 120MM2, TP PIRASTIC PIRELLI OU EQUIV</t>
  </si>
  <si>
    <t>CABO DE COBRE ISOLAMENTO ANTI-CHAMA 450/750V 150MM2, TP PIRASTIC PIRELLI OU EQUIV</t>
  </si>
  <si>
    <t>CABO DE COBRE ISOLAMENTO ANTI-CHAMA 450/750V 16MM2, FLEXIVEL, TP FORESPLAST ALCOA OU EQUIV</t>
  </si>
  <si>
    <t>CABO DE COBRE ISOLAMENTO ANTI-CHAMA 450/750V 185MM2, TP PIRASTIC PIRELLI OU EQUIV</t>
  </si>
  <si>
    <t>CABO DE COBRE ISOLAMENTO ANTI-CHAMA 450/750V 2,5MM2, TP PIRASTIC PIRELLI OU EQUIV</t>
  </si>
  <si>
    <t>CABO DE COBRE ISOLAMENTO ANTI-CHAMA 450/750V 240MM2, TP PIRASTIC PIRELLI OU EQUIV</t>
  </si>
  <si>
    <t>CABO DE COBRE ISOLAMENTO ANTI-CHAMA 450/750V 25MM2, TP PIRASTIC PIRELLI OU EQUIV</t>
  </si>
  <si>
    <t>CABO DE COBRE ISOLAMENTO ANTI-CHAMA 450/750V 3 X 10MM2, TP FICAP OU EQUIV</t>
  </si>
  <si>
    <t>CABO DE COBRE ISOLAMENTO ANTI-CHAMA 450/750V 3 X 16MM2, TP FICAP OU EQUIV</t>
  </si>
  <si>
    <t>CABO DE COBRE ISOLAMENTO ANTI-CHAMA 450/750V 3 X 25MM2, TP FICAP OU EQUIV</t>
  </si>
  <si>
    <t>CABO DE COBRE ISOLAMENTO ANTI-CHAMA 450/750V 300MM2, TP PIRASTIC PIRELLI OU EQUIV</t>
  </si>
  <si>
    <t>CABO DE COBRE ISOLAMENTO ANTI-CHAMA 450/750V 35MM2, TP PIRASTIC PIRELLI OU EQUIV</t>
  </si>
  <si>
    <t>CABO DE COBRE ISOLAMENTO ANTI-CHAMA 450/750V 4MM2, FLEXIVEL, TP FORESPLAST ALCOA OU EQUIV</t>
  </si>
  <si>
    <t>CABO DE COBRE ISOLAMENTO ANTI-CHAMA 450/750V 4MM2, TP PIRASTIC PIRELLI OU EQUIV</t>
  </si>
  <si>
    <t>CABO DE COBRE ISOLAMENTO ANTI-CHAMA 450/750V 400MM2 TP PIRASTIC PIRELLI OU EQUIV</t>
  </si>
  <si>
    <t>CABO DE COBRE ISOLAMENTO ANTI-CHAMA 450/750V 50MM2, TP PIRASTIC PIRELLI OU EQUIV</t>
  </si>
  <si>
    <t>CABO DE COBRE ISOLAMENTO ANTI-CHAMA 450/750V 6MM2, FLEXIVEL, TP FORESPLAST ALCOA OU EQUIV</t>
  </si>
  <si>
    <t>CABO DE COBRE ISOLAMENTO ANTI-CHAMA 450/750V 70MM2, TP PIRASTIC PIRELLI OU SIMILAR</t>
  </si>
  <si>
    <t>CABO DE COBRE ISOLAMENTO ANTI-CHAMA 450/750V 95MM2, TP PIRASTIC PIRELLI OU EQUIV</t>
  </si>
  <si>
    <t>CADEADO ACO GRAFITADO OXIDADO ENVERNIZADO 45MM</t>
  </si>
  <si>
    <t>CADERNETA DE TOPOGRAFO</t>
  </si>
  <si>
    <t>CAIXA DE PASSAGEM N 1 PADRAO TELEBRAS DIM 10 X10 X 5CM EM CHAPA DE ACO GALV</t>
  </si>
  <si>
    <t>CAIXA DE PASSAGEM N 3 PADRAO TELEBRAS DIM 40 X 40 X 12CM EM CHAPA DE ACO GALV</t>
  </si>
  <si>
    <t>CAIXA DE PASSAGEM N 5 PADRAO TELEBRAS DIM 80 X 80 X 12CM EM CHAPA DE ACO GALV</t>
  </si>
  <si>
    <t>CAIXA DE PASSAGEM N 6 PADRAO TELEBRAS DIM 120 X 120 X 12CM EM CHAPA DE ACO GALV</t>
  </si>
  <si>
    <t>CAIXA DE PASSAGEM P/ TELEFONE EM CHAPA DE ACO GALV 150 X 150 X 15CM</t>
  </si>
  <si>
    <t>CAIXA DE PASSAGEM P/ TELEFONE EM CHAPA DE ACO GALV 200 X 200 X 15CM</t>
  </si>
  <si>
    <t>CAIXA DE PASSAGEM P/ TELEFONE EM CHAPA DE ACO GALV 200 X 200 X 21,8CM</t>
  </si>
  <si>
    <t>CAIXA DE PASSAGEM P/ TELEFONE EM CHAPA DE ACO GALV 60 X 60 X 15CM</t>
  </si>
  <si>
    <t>CAIXA DE PASSAGEM P/ TELEFONE EM CHAPA DE ACO GALV 80 X 80 X 15CM</t>
  </si>
  <si>
    <t>CAIXA DE PASSAGEM PADRAO TELESP/TELEBRAS DIM 50 X 50 X 12CM EM CHAPA DE ACO GALV</t>
  </si>
  <si>
    <t>CAIXA DE PASSAGEM 3" X 3" SEXTAVADA EM FERRO GALV"</t>
  </si>
  <si>
    <t>CAIXA DE PASSAGEM 4" X 2" EM FERRO GALV"</t>
  </si>
  <si>
    <t>CAIXA DE PASSAGEM 4" X 4" EM FERRO GALV"</t>
  </si>
  <si>
    <t>CAIXA DE PROTECAO P/ MEDIDOR HORO-SAZONAL EM CHAPA DE ALUMINIO DE 3MM</t>
  </si>
  <si>
    <t>CAIXA DE PROTECAO P/ MEDIDOR MONOFASICO E DISJUNTOR EM CHAPA ALUMINIO 3MM</t>
  </si>
  <si>
    <t>CAIXA DE PROTECAO P/ MEDIDOR MONOFASICO E DISJUNTOR EM CHAPA DE FERRO GALV</t>
  </si>
  <si>
    <t>CAIXA DE PROTECAO P/ TRANSFORMADOR DE CORRENTE EM CHAPA DE ALUMINIO DE 3MM</t>
  </si>
  <si>
    <t>CAIXA P/ MEDICAO MONOF 30 X 33 X 15CM EM CHAPA 18 C/ VISOR/PORTA/CX MUFLA USO EXTERNO COR CINZA</t>
  </si>
  <si>
    <t>CAIXA P/ MEDICAO MONOF 30 X 33 X 15CM EM CHAPA 18 C/ VISOR/PORTA/CX MUFLA USO INTERNO COR CINZA</t>
  </si>
  <si>
    <t>CAIXA PARA HIDROMETRO CONCRETO PRE MOLDADO</t>
  </si>
  <si>
    <t>CAIXA PASSAGEM EM CHAPA 18 DE FERRO GALV 5" X 10" X 3" (125 X 250 X 80MM) COM TAMPA E PARAFUSO."</t>
  </si>
  <si>
    <t>CAIXA PASSAGEM METALICA 15 X 15 X 10CM P/ INST ELETRICA</t>
  </si>
  <si>
    <t>CAIXA PASSAGEM METALICA 25 X 25 X 10CM P/ INST ELETRICA</t>
  </si>
  <si>
    <t>CAIXA PASSAGEM METALICA 35 X 35 X 12CM P/ INST ELETRICA</t>
  </si>
  <si>
    <t>CAIXA PVC OCTOGONAL - 4"</t>
  </si>
  <si>
    <t>CAIXA PVC OCTOGONAL 3" X 3"</t>
  </si>
  <si>
    <t>CAIXA PVC 4" X 2" P/ ELETRODUTO "</t>
  </si>
  <si>
    <t>CAIXA PVC 4" X 4" P/ ELETRODUTO "</t>
  </si>
  <si>
    <t>CAIXA TP "L" OU EQUIV CONCESSIONARIA LOCAL"</t>
  </si>
  <si>
    <t>CAIXA 20 X 26CM PADRAO LIGHT T-1 PAINEL</t>
  </si>
  <si>
    <t>CALAFETADOR/CALAFATE</t>
  </si>
  <si>
    <t>CALCO/PRENDEDOR LATAO CROMADO P/ PORTA</t>
  </si>
  <si>
    <t>CAMINHÃO BASCULANTE 8,0M3/16T DIESEL TIPO MERCEDES 170HP LK-1418 OU EQUIV (INCL MANUT/OPERACAO)</t>
  </si>
  <si>
    <t>CAMINHAO PIPA 10.000L C/ BARRA ESPARGIDORA (INCL MANUT/OPERACAO)</t>
  </si>
  <si>
    <t>CAMINHONETE DE CARGA ATE 1,2 T C/ MOTOR DIESEL TIPO GM D-10 OU EQUIV (INCL MANUT/OPERACAO)</t>
  </si>
  <si>
    <t>CAMPAINHA ALTA POTENCIA 110V REF. 41418 - PIAL</t>
  </si>
  <si>
    <t>CANALETA ALUMINIO 1 X 1CM P/ PORTA /JANELA CORRER</t>
  </si>
  <si>
    <t>CAP PVC C/ROSCA P/AGUA FRIA PREDIAL 1/2"</t>
  </si>
  <si>
    <t>CAP PVC C/ROSCA P/AGUA FRIA PREDIAL 1"</t>
  </si>
  <si>
    <t>CAP PVC C/ROSCA P/AGUA FRIA PREDIAL 3/4"</t>
  </si>
  <si>
    <t>CAP PVC SERIE R P/ ESG PREDIAL DN 100 MM</t>
  </si>
  <si>
    <t>CAP PVC SERIE R P/ ESG PREDIAL DN 150 MM</t>
  </si>
  <si>
    <t>CAP PVC SERIE R P/ ESG PREDIAL DN 75 MM</t>
  </si>
  <si>
    <t>CAP PVC SOLD P/ AGUA FRIA PREDIAL 20 MM</t>
  </si>
  <si>
    <t>CAP PVC SOLD P/ AGUA FRIA PREDIAL 25 MM</t>
  </si>
  <si>
    <t>CAP PVC SOLD P/ AGUA FRIA PREDIAL 32 MM</t>
  </si>
  <si>
    <t>CAP PVC SOLD P/ AGUA FRIA PREDIAL 40 MM</t>
  </si>
  <si>
    <t>CAP PVC SOLD P/ AGUA FRIA PREDIAL 50 MM</t>
  </si>
  <si>
    <t>CAP PVC SOLD P/ AGUA FRIA PREDIAL 60 MM</t>
  </si>
  <si>
    <t>CAP PVC SOLD P/ AGUA FRIA PREDIAL 75 MM</t>
  </si>
  <si>
    <t>CAP PVC SOLD P/ AGUA FRIA PREDIAL 85 MM</t>
  </si>
  <si>
    <t>CAP PVC SOLD P/ ESG PREDIAL DN 100 MM</t>
  </si>
  <si>
    <t>CAP PVC SOLD P/ ESG PREDIAL DN 50 MM</t>
  </si>
  <si>
    <t>CAP PVC SOLD P/ ESG PREDIAL DN 75 MM</t>
  </si>
  <si>
    <t>CAP PVC SOLD P/ TUBO LEVE DN 200 MM</t>
  </si>
  <si>
    <t>CARPINTEIRO DE FORMAS</t>
  </si>
  <si>
    <t>CARRANCA FERRO CROMADO 40MM</t>
  </si>
  <si>
    <t>CARRO-DE-MAO CACAMBA METALICA E PNEU MACICO</t>
  </si>
  <si>
    <t>CASCALHO DE CAVA</t>
  </si>
  <si>
    <t>CASCALHO DE RIO</t>
  </si>
  <si>
    <t>CASCALHO LAVADO</t>
  </si>
  <si>
    <t>CAVOUQUEIRO OU OPERADOR PERFURATRIZ/ROMPEDOR</t>
  </si>
  <si>
    <t>CHAPA ACO GROSSA PRETA 1"(25,40MM) 199,87KG/M2</t>
  </si>
  <si>
    <t>CHAPA GALV PLANA 30GSG 0,399MM 3,204KG/M2</t>
  </si>
  <si>
    <t>CHAPA RIGIDA FIBRAS MAD PRENSADA A QUENTE TIPO EUCADUR LISA 1,22 X 2,44M ESP=2,5MM</t>
  </si>
  <si>
    <t>CHAVE COMPENSADORA TRIFASICA P/ MOTOR 15CV (380V) C/ FUSIVEL DIAZED 50A</t>
  </si>
  <si>
    <t>CHAVE COMPENSADORA TRIFASICA P/ MOTOR 150CV (380V) C/ FUSIVEL NH 315A</t>
  </si>
  <si>
    <t>CHAVE COMPENSADORA TRIFASICA P/ MOTOR 40CV (380V) C/ FUSIVEL NH 100A</t>
  </si>
  <si>
    <t>CHAVE COMPENSADORA TRIFASICA P/ MOTOR 75CV (380V) C/ FUSIVEL NH 160A</t>
  </si>
  <si>
    <t>CHAVE COMUTADORA REFORCADA TIPO FACA C/ BASE DE MARMORE 1 X 30A/250V (1 POLO)</t>
  </si>
  <si>
    <t>CHAVE COMUTADORA REFORCADA TIPO FACA C/ BASE DE MARMORE 2 X 30A/250V (2 POLOS)</t>
  </si>
  <si>
    <t>CHAVE COMUTADORA REFORCADA TIPO FACA C/ BASE DE MARMORE 2 X 60A/250V (2 POLOS)</t>
  </si>
  <si>
    <t>CHAVE COMUTADORA REFORCADA TIPO FACA C/ BASE DE MARMORE 3 X 60A/250V (3 POLOS)</t>
  </si>
  <si>
    <t>CHAVE ESTRELA TRIANGULO TRIFASICA P/ MOTOR 15CV (380V) P/ FUSIVEL DIAZED 35A</t>
  </si>
  <si>
    <t>CHAVE FACA BIPOLAR C/ BASE DE ARDOSIA P/ FUSIVEIS CARTUCHO 60A/250V</t>
  </si>
  <si>
    <t>CHAVE FACA TRIPOLAR BLINDADA 100A/250V, TIPO F-323 SPF DA MAR-GIRIUS CONTINENTAL OU EQUIV</t>
  </si>
  <si>
    <t>CHAVE FACA TRIPOLAR BLINDADA 60A/250V, TIPO F-322 SPF DA MAR-GIRIUS CONTINENTAL OU EQUIV</t>
  </si>
  <si>
    <t>CHAVE FACA TRIPOLAR C/BASE DE ARDOSIA/MARMORE 100A/250V</t>
  </si>
  <si>
    <t>CHAVE FACA TRIPOLAR C/BASE DE ARDOSIA/MARMORE 100A/500V</t>
  </si>
  <si>
    <t>CHAVE FACA TRIPOLAR C/BASE DE ARDOSIA/MARMORE 60A/250V</t>
  </si>
  <si>
    <t>CHAVE FACA TRIPOLAR C/BASE DE ARDOSIA/MARMORE 60A/500V</t>
  </si>
  <si>
    <t>CHAVE FUSIVEL DE DISTRIBUICAO 15,0KV/100A</t>
  </si>
  <si>
    <t>CHAVE FUSIVEL DE DISTRIBUICAO 34,5KV/100A</t>
  </si>
  <si>
    <t>CHAVE P/ TAMPAO PVC EB- 644 3/8"</t>
  </si>
  <si>
    <t>CHAVE PARTIDA DIRETA TRIFASICA P/ MOTOR 30CV-220V C/ FUSIVEL NH 160A</t>
  </si>
  <si>
    <t>CHAVE PARTIDA DIRETA TRIFASICA P/ MOTOR 5CV-220V C/ FUSIVEL DIAZED 35A</t>
  </si>
  <si>
    <t>CHAVE PARTIDA DIRETA TRIFASICA P/ MOTOR 5CV-380V C/ FUSIVEL DIAZED 20A</t>
  </si>
  <si>
    <t>CHAVE REVERSORA BLINDADA 30A/500V ELETROMAR OU EQUIV</t>
  </si>
  <si>
    <t>CHAVE REVERSORA TRIFASICA BLINDADA 30A, 250V</t>
  </si>
  <si>
    <t>CHAVE SECCIONADORA TRIPOLAR 250A, 600V C/ FUSIVEIS NH 200A EM CAIXA BLINDADA EM ACO</t>
  </si>
  <si>
    <t>CHAVE SECCIONADORA TRIPOLAR 400A, 600V C/ FUSIVEIS NH 400A EM CAIXA BLINDADA EM ACO</t>
  </si>
  <si>
    <t>CHAVE SECCIONADORA TRIPOLAR, ABERTURA EM CARGA 15KV, 400A , C/ PUNHO</t>
  </si>
  <si>
    <t>CHAVE SECCIONADORA UNIPOLAR, ABERTURA EM CARGA C/ VARA, 15KV, 400A USO INTERNO</t>
  </si>
  <si>
    <t>CHUMBADOR DE ACO 5/8" X 200MM C/ ROSCA E PORCA</t>
  </si>
  <si>
    <t>CHUMBADOR OMEGA C/PARAFUSO OM1404 1/4"</t>
  </si>
  <si>
    <t>CIGARRA DE EMBUTIR 110/220V TIPO SILENTOQUE PIAL OU EQUIV</t>
  </si>
  <si>
    <t>50KG</t>
  </si>
  <si>
    <t>CIMENTO PORTLAND ESTRUTURAL BRANCO CPB-32</t>
  </si>
  <si>
    <t>CIMENTO PORTLAND POZOLANICO CP IV- 32</t>
  </si>
  <si>
    <t>CLORO</t>
  </si>
  <si>
    <t>COBRE ELETROLITICO EM BARRA OU CHAPA</t>
  </si>
  <si>
    <t>COLA BRANCA</t>
  </si>
  <si>
    <t>COLAR TOMADA PVC C/ TRAVAS SAIDA ROSCA DE 110 MM X 3/4" LIGACAO PREDIAL</t>
  </si>
  <si>
    <t>COLAR TOMADA PVC C/ TRAVAS SAIDA ROSCA DE 32 MM X 3/4" P/ LIGACAO PREDIAL</t>
  </si>
  <si>
    <t>COLAR TOMADA PVC C/ TRAVAS SAIDA ROSCA DE 40 MM X 1/2" P/ LIGACAO PREDIAL</t>
  </si>
  <si>
    <t>COLAR TOMADA PVC C/ TRAVAS SAIDA ROSCA DE 40 MM X 3/4" P/ LIGACAO PREDIAL</t>
  </si>
  <si>
    <t>COLAR TOMADA PVC C/ TRAVAS SAIDA ROSCA DE 50 MM X 1/2" P/ LIGACAO PREDIAL</t>
  </si>
  <si>
    <t>COLAR TOMADA PVC C/ TRAVAS SAIDA ROSCA DE 50 MM X 3/4" P/ LIGACAO PREDIAL</t>
  </si>
  <si>
    <t>COLAR TOMADA PVC C/ TRAVAS SAIDA ROSCA DE 60 MM X 1/2" P/ LIGACAO PREDIAL</t>
  </si>
  <si>
    <t>COLAR TOMADA PVC C/ TRAVAS SAIDA ROSCA DE 75 MM X 3/4" P/ LIGACAO PREDIAL</t>
  </si>
  <si>
    <t>COLAR TOMADA PVC C/ TRAVAS SAIDA ROSCA DE 85 MM X 3/4" P/ LIGACAO PREDIAL</t>
  </si>
  <si>
    <t>COLAR TOMADA PVC C/ TRAVAS SAIDA ROSCAVEL C/ BUCHA DE LATAO DE 60MM X 1/2'' P/ LIGACAO PREDIAL</t>
  </si>
  <si>
    <t>COLAR TOMADA PVC C/ TRAVAS SAIDA ROSCAVEL C/ BUCHA DE LATAO DE 60MM X 3/4'' P/ LIGACAO PREDIAL</t>
  </si>
  <si>
    <t>COLAR TOMADA PVC C/ TRAVAS SAIDA ROSCAVEL C/ BUCHA DE LATAO DE 75MM X 1/2'' P/ LIGACAO PREDIAL</t>
  </si>
  <si>
    <t>COLAR TOMADA PVC C/ TRAVAS SAIDA ROSCAVEL C/ BUCHA DE LATAO DE 75MM X 3/4'' P/ LIGACAO PREDIAL</t>
  </si>
  <si>
    <t>COLAR TOMADA PVC C/ TRAVAS SAIDA ROSCAVEL C/ BUCHA DE LATAO DE 85MM X 1/2" P/ LIGACAO PREDIAL</t>
  </si>
  <si>
    <t>COLAR TOMADA PVC C/ TRAVAS SAIDA ROSCAVEL C/ BUCHA DE LATAO DE 85MM X 3/4'' P/ LIGACAO PREDIAL</t>
  </si>
  <si>
    <t>COLAR TOMADA PVC C/ TRAVAS,SAIDA ROSCAVEL C/ BUCHA DE LATAO DE 110MM X 3/4"</t>
  </si>
  <si>
    <t>COLAR TOMADA PVC DE 32 MM X 1/2 COM TRAVAS SAÍDA ROSCA PARA LIGAÇÃO PREDIAL</t>
  </si>
  <si>
    <t>COMPACTADOR SOLOS PNEUMÁTICO TIPO SAPO ATE 35KG TIPO CLOZIRONE OU EQUIV</t>
  </si>
  <si>
    <t>COMPRESSOR DE AR DIESEL REBOCAVEL 125 A 134PCM</t>
  </si>
  <si>
    <t>COMPRESSOR DE AR DIESEL REBOCAVEL 160 A 170PCM C/ 1 MARTELETE ROMPEDOR</t>
  </si>
  <si>
    <t>COMPRESSOR DE AR DIESEL REBOCAVEL 160PCM</t>
  </si>
  <si>
    <t>COMPRESSOR DE AR DIESEL REBOCAVEL 250 A 275PCM</t>
  </si>
  <si>
    <t>COMPRESSOR DE AR DIESEL REBOCAVEL 365PCM</t>
  </si>
  <si>
    <t>COMPRESSOR DE AR DIESEL REBOCAVEL 600PCM</t>
  </si>
  <si>
    <t>COMPRESSOR DE AR REBOCÁVEL COM MOTOR DIESEL, 250 PCM - (LOCAÇÃO)</t>
  </si>
  <si>
    <t>CONDULETE PVC TIPO "B" D = 1/2" S/TAMPA"</t>
  </si>
  <si>
    <t>CONDULETE PVC TIPO "B" D = 3/4" S/TAMPA"</t>
  </si>
  <si>
    <t>CONDULETE PVC TIPO "LB" D = 1/2" S/TAMPA"</t>
  </si>
  <si>
    <t>CONDULETE PVC TIPO "LB" D = 1" S/TAMPA"</t>
  </si>
  <si>
    <t>CONDULETE PVC TIPO "LB" D = 3/4" S/TAMPA"</t>
  </si>
  <si>
    <t>CONDULETE PVC TIPO "LL" D = 1/2" S/TAMPA"</t>
  </si>
  <si>
    <t>CONDULETE PVC TIPO "LL" D = 1" S/TAMPA"</t>
  </si>
  <si>
    <t>CONDULETE PVC TIPO "TA" D = 3/4" S/TAMPA"</t>
  </si>
  <si>
    <t>CONDULETE PVC TIPO "TB" D = 3/4" S/TAMPA"</t>
  </si>
  <si>
    <t>CONDULETE PVC TIPO "XA" D = 3/4" S/TAMPA"</t>
  </si>
  <si>
    <t>CONJUNTO ARSTOP P/ AR CONDICIONADO C/ DISJUNTOR 20A</t>
  </si>
  <si>
    <t>CONJUNTO ARSTOP P/ AR CONDICIONADO C/ DISJUNTOR 25A</t>
  </si>
  <si>
    <t>CONJUNTO CONDULETE PVC TIPO "C" C/ 1 INTERRUPTOR BIPOLAR + TAMPA"</t>
  </si>
  <si>
    <t>CONJUNTO CONDULETE PVC TIPO "C" C/ 1 INTERRUPTOR SIMPLES CONJUGADO C/ 1 TOMADA + TAMPA"</t>
  </si>
  <si>
    <t>CONJUNTO CONDULETE PVC TIPO "C" C/ 2 TOMADAS UNIVERSAL 2P + TAMPA"</t>
  </si>
  <si>
    <t>CONJUNTO EMBUTIR 3 INTERRUPTORES PARALELOS 10A/250V C/ PLACA TP SILENTOQUE PIAL OU EQUIV</t>
  </si>
  <si>
    <t>CONTRA PORCA SEXTAVADA H = 35MM</t>
  </si>
  <si>
    <t>COPIA HELIOGRAFICA</t>
  </si>
  <si>
    <t>CORRENTE DE FERRO E = 1/2''</t>
  </si>
  <si>
    <t>CREMONA LATAO CROMADO OU POLIDO - COMPLETA C/ VARA H =1,20M</t>
  </si>
  <si>
    <t>CREMONA LATAO CROMADO OU POLIDO - COMPLETA C/ VARA H =1,50M</t>
  </si>
  <si>
    <t>CRIVO FOFO FLANGE PN-10 DN 80</t>
  </si>
  <si>
    <t>CRIVO FOFO FLANGE PN-10 DN 150</t>
  </si>
  <si>
    <t>CRIVO FOFO FLANGE PN-10 DN 200</t>
  </si>
  <si>
    <t>CRIVO FOFO FLANGE PN-10 DN 250</t>
  </si>
  <si>
    <t>CRIVO FOFO FLANGE PN-10 DN 350</t>
  </si>
  <si>
    <t>CRIVO FOFO FLANGE PN-10 DN 400</t>
  </si>
  <si>
    <t>CRIVO FOFO FLANGE PN-10 DN 450</t>
  </si>
  <si>
    <t>CRIVO FOFO FLANGE PN-10 DN 500</t>
  </si>
  <si>
    <t>CRIVO FOFO FLANGE PN-10 DN 600</t>
  </si>
  <si>
    <t>CRUZETA DE MADEIRA DE LEI, COMPRIM= 2,4M SECAO TRANSVERSAL 90 X 115MM</t>
  </si>
  <si>
    <t>CURVA FERRO GALVANIZADO 90G ROSCA FEMEA REF. 1 1/2"</t>
  </si>
  <si>
    <t>CURVA PVC 135G 1 1/2" P/ ELETRODUTO ROSCAVEL</t>
  </si>
  <si>
    <t>CURVA PVC 135G 1 1/4" P/ ELETRODUTO ROSCAVEL</t>
  </si>
  <si>
    <t>CURVA PVC 135G 1/2" P/ ELETRODUTO ROSCAVEL</t>
  </si>
  <si>
    <t>CURVA PVC 135G 1" P/ ELETRODUTO ROSCAVEL</t>
  </si>
  <si>
    <t>CURVA PVC 135G 2 1/2" P/ ELETRODUTO ROSCAVEL</t>
  </si>
  <si>
    <t>CURVA PVC 135G 2" P/ ELETRODUTO ROSCAVEL</t>
  </si>
  <si>
    <t>CURVA PVC 135G 3" P/ ELETRODUTO ROSCAVEL</t>
  </si>
  <si>
    <t>CURVA PVC 135G 4" P/ ELETRODUTO ROSCAVEL</t>
  </si>
  <si>
    <t>CURVA PVC 180G 1.1/2" P/ ELETRODUTO ROSCAVEL</t>
  </si>
  <si>
    <t>CURVA PVC 180G 3/4" P/ ELETRODUTO ROSCAVEL</t>
  </si>
  <si>
    <t>CURVA PVC 90G P/ ELETRODUTO ROSCAVEL 1 1/2"</t>
  </si>
  <si>
    <t>CURVA PVC 90G P/ ELETRODUTO ROSCAVEL 1 1/4"</t>
  </si>
  <si>
    <t>CURVA PVC 90G P/ ELETRODUTO ROSCAVEL 2 1/2"</t>
  </si>
  <si>
    <t>CURVA PVC 90G P/ ELETRODUTO ROSCAVEL 3/4"</t>
  </si>
  <si>
    <t>CURVA PVC 90G P/ ELETRODUTO ROSCAVEL 3"</t>
  </si>
  <si>
    <t>CURVA PVC 90G P/ ELETRODUTO ROSCAVEL 4"</t>
  </si>
  <si>
    <t>CURVA 135G FERRO GALV ELETROLITICO 1 1/2" P/ ELETRODUTO</t>
  </si>
  <si>
    <t>CURVA 135G FERRO GALV ELETROLITICO 1 1/4" P/ ELETRODUTO</t>
  </si>
  <si>
    <t>CURVA 135G FERRO GALV ELETROLITICO 1/2" P/ ELETRODUTO</t>
  </si>
  <si>
    <t>CURVA 135G FERRO GALV ELETROLITICO 1" P/ ELETRODUTO</t>
  </si>
  <si>
    <t>CURVA 135G FERRO GALV ELETROLITICO 2 1/2" P/ ELETRODUTO</t>
  </si>
  <si>
    <t>CURVA 135G FERRO GALV ELETROLITICO 2" P/ ELETRODUTO</t>
  </si>
  <si>
    <t>CURVA 135G FERRO GALV ELETROLITICO 3/4" P/ ELETRODUTO</t>
  </si>
  <si>
    <t>CURVA 135G FERRO GALV ELETROLITICO 3" P/ ELETRODUTO</t>
  </si>
  <si>
    <t>CURVA 135G FERRO GALV ELETROLITICO 4" P/ ELETRODUTO</t>
  </si>
  <si>
    <t>CURVA 45G FERRO GALV ELETROLITICO 1 1/2" P/ ELETRODUTO</t>
  </si>
  <si>
    <t>CURVA 45G FERRO GALV ELETROLITICO 1/2" P/ ELETRODUTO</t>
  </si>
  <si>
    <t>CURVA 45G FERRO GALV ELETROLITICO 1" P/ ELETRODUTO</t>
  </si>
  <si>
    <t>CURVA 45G FERRO GALV ELETROLITICO 2 1/2" P/ ELETRODUTO</t>
  </si>
  <si>
    <t>CURVA 45G FERRO GALV ELETROLITICO 2" P/ ELETRODUTO</t>
  </si>
  <si>
    <t>CURVA 45G FERRO GALV ELETROLITICO 3/4" P/ ELETRODUTO</t>
  </si>
  <si>
    <t>CURVA 45G FERRO GALV ELETROLITICO 3" P/ ELETRODUTO</t>
  </si>
  <si>
    <t>CURVA 45G FERRO GALV ELETROLITICO 4" PARA ELETRODUTO</t>
  </si>
  <si>
    <t>CURVA 90G FERRO GALV ELETROLITICO 1 1/2" P/ ELETRODUTO</t>
  </si>
  <si>
    <t>CURVA 90G FERRO GALV ELETROLITICO 1 1/4" P/ ELETRODUTO</t>
  </si>
  <si>
    <t>CURVA 90G FERRO GALV ELETROLITICO 1/2" P/ ELETRODUTO</t>
  </si>
  <si>
    <t>CURVA 90G FERRO GALV ELETROLITICO 2 1/2" P/ ELETRODUTO</t>
  </si>
  <si>
    <t>CURVA 90G FERRO GALV ELETROLITICO 3" P/ ELETRODUTO</t>
  </si>
  <si>
    <t>CURVA 90G FERRO GALV ELETROLITICO 4" P/ ELETRODUTO</t>
  </si>
  <si>
    <t>CURVA 90G FERRO GALV ELETROTILICO 3/4" P/ ELETRODUTO</t>
  </si>
  <si>
    <t>DESENHISTA COPISTA</t>
  </si>
  <si>
    <t>DILUENTE EPOXI</t>
  </si>
  <si>
    <t>DISJUNTOR MONOFASICO 10A, 2KA (220V)</t>
  </si>
  <si>
    <t>DISJUNTOR MONOFASICO 15A, 2KA (220V)</t>
  </si>
  <si>
    <t>DISJUNTOR MONOFASICO 20A, 2KA (220V)</t>
  </si>
  <si>
    <t>DISJUNTOR MONOFASICO 25A, 2KA (220V)</t>
  </si>
  <si>
    <t>DISJUNTOR MONOFASICO 30A, 2KA (220V)</t>
  </si>
  <si>
    <t>DISJUNTOR MONOFASICO 40A, 2KA (220V)</t>
  </si>
  <si>
    <t>DISJUNTOR MONOFASICO 50A, 2KA (220V)</t>
  </si>
  <si>
    <t>DISJUNTOR MONOFASICO 60A, 2KA (220V)</t>
  </si>
  <si>
    <t>DISJUNTOR MONOFASICO 70A, 2KA (220V)</t>
  </si>
  <si>
    <t>DISJUNTOR TERMOMAGNETICO TRIPOLAR 125A</t>
  </si>
  <si>
    <t>DISJUNTOR TRIFASICO 70A, 10KA (220V)</t>
  </si>
  <si>
    <t>DIVISORIA (N2) PAINEL/VIDRO - PAINEL MSO/COMEIA E=35MM - PERFIS SIMPLES ALUMINIO ANOD NAT - COLOCADA</t>
  </si>
  <si>
    <t>DIVISORIA (N3) PAINEL/VIDRO/PAINEL MSO/COMEIA E=35MM - PERFIS SIMPLES ACO GALV PINTADO - COLOCADA</t>
  </si>
  <si>
    <t>DIVISORIA (N3) PAINEL/VIDRO/PAINEL MSO/COMEIA E=35MM - PERFIS SIMPLES ALUMINIO ANOD NAT - COLOCADA</t>
  </si>
  <si>
    <t>DIVISORIA CEGA (N1) - PAINEL MSO/COMEIA E=35MM - PERFIS SIMPLES ACO GALV PINTADO - COLOCADA</t>
  </si>
  <si>
    <t>DIVISORIA CEGA (N1) - PAINEL MSO/COMEIA E=35MM - PERFIS SIMPLES ALUMINIO ANOD NAT - COLOCADA</t>
  </si>
  <si>
    <t>DIVISORIA CEGA (N1) - PAINEL VERMICULITA E=35MM - PERFIS SIMPLES ALUMINIO ANOD NATURAL - COLOCADA</t>
  </si>
  <si>
    <t>DIVISORIA EM GRANITO BRANCO ESP=3CM COM DUAS FACES POLIDAS LEVIGADO</t>
  </si>
  <si>
    <t>ELETRODUTO FERRO GALV OU ZINCADO ELETROLIT LEVE PAREDE 0,90MM - 1" NBR 13057</t>
  </si>
  <si>
    <t>ELETRODUTO FERRO GALV OU ZINCADO ELETROLIT LEVE PAREDE 0,90MM - 3/4" NBR 13057</t>
  </si>
  <si>
    <t>ELETRODUTO FERRO GALV OU ZINCADO ELETROLIT SEMI-PESADO PAREDE 1,20MM - 1.1/2" NBR 13057</t>
  </si>
  <si>
    <t>ELETRODUTO FERRO GALV OU ZINCADO ELETROLIT SEMI-PESADO PAREDE 1,20MM - 2" NBR 13057</t>
  </si>
  <si>
    <t>ELETRODUTO FERRO GALV OU ZINCADO ELETROLIT SEMI-PESADO PAREDE 1,52MM - 2.1/2" NBR 13057</t>
  </si>
  <si>
    <t>ELETRODUTO FERRO GALV OU ZINCADO ELETROLIT SEMI-PESADO PAREDE 1,52MM - 3" NBR 13057</t>
  </si>
  <si>
    <t>ELETRODUTO METALICO FLEXIVEL REV EXT PVC PRETO 15MM TIPO COPEX OU EQUIV</t>
  </si>
  <si>
    <t>ELETRODUTO METALICO FLEXIVEL REV EXT PVC PRETO 25MM TIPO COPEX OU EQUIV</t>
  </si>
  <si>
    <t>ELETRODUTO METALICO FLEXIVEL REV EXT PVC PRETO 32MM TIPO COPEX OU EQUIV</t>
  </si>
  <si>
    <t>ELETRODUTO METALICO FLEXIVEL REV EXT PVC PRETO 40MM TIPO COPEX OU EQUIV</t>
  </si>
  <si>
    <t>ELETRODUTO METALICO FLEXIVEL REV EXT PVC PRETO 50MM TIPO COPEX OU EQUIV</t>
  </si>
  <si>
    <t>ELETRODUTO METALICO FLEXIVEL REV EXT PVC PRETO 75MM TIPO COPEX OU EQUIV</t>
  </si>
  <si>
    <t>ELETRODUTO METALICO FLEXIVEL TIPO CONDUITE D = 1 1/2"</t>
  </si>
  <si>
    <t>ELETRODUTO METALICO FLEXIVEL TIPO CONDUITE D = 1 1/4"</t>
  </si>
  <si>
    <t>ELETRODUTO METALICO FLEXIVEL TIPO CONDUITE D = 1/2"</t>
  </si>
  <si>
    <t>ELETRODUTO METALICO FLEXIVEL TIPO CONDUITE D = 1"</t>
  </si>
  <si>
    <t>ELETRODUTO METALICO FLEXIVEL TIPO CONDUITE D = 2 1/2"</t>
  </si>
  <si>
    <t>ELETRODUTO METALICO FLEXIVEL TIPO CONDUITE D = 2"</t>
  </si>
  <si>
    <t>ELETRODUTO METALICO FLEXIVEL TIPO CONDUITE D = 3"</t>
  </si>
  <si>
    <t>ELETRODUTO METALICO FLEXIVEL 1/2" C/ REVESTIMENTO PVC TIPO SEALTUBO OU EQUIV</t>
  </si>
  <si>
    <t>ELETRODUTO PVC FLEXIVEL CORRUGADO 16MM TIPO TIGREFLEX OU EQUIV</t>
  </si>
  <si>
    <t>ELETRODUTO PVC FLEXIVEL CORRUGADO 20MM TIPO TIGREFLEX OU EQUIV</t>
  </si>
  <si>
    <t>ELETRODUTO PVC FLEXIVEL CORRUGADO 25MM TIPO TIGREFLEX OU EQUIV</t>
  </si>
  <si>
    <t>ELETRODUTO PVC SOLDAVEL NBR-6150 CL B - 20MM</t>
  </si>
  <si>
    <t>ELETRODUTO PVC SOLDAVEL NBR-6150 CL B - 25MM</t>
  </si>
  <si>
    <t>ELETRODUTO PVC SOLDAVEL NBR-6150 CL B - 32MM</t>
  </si>
  <si>
    <t>ELETRODUTO PVC SOLDAVEL NBR-6150 CL B - 50MM</t>
  </si>
  <si>
    <t>ELETRODUTO 2" TIPO KANALEX OU EQUIV</t>
  </si>
  <si>
    <t>ELETRODUTO 3" TIPO KANALEX OU EQUIV</t>
  </si>
  <si>
    <t>ELETROTECNICO</t>
  </si>
  <si>
    <t>ENCANADOR OU BOMBEIRO HIDRAULICO</t>
  </si>
  <si>
    <t>ENERGIA ELETRICA ATE 2000 KWH INDUSTRIAL, SEM DEMANDA</t>
  </si>
  <si>
    <t>KW/H</t>
  </si>
  <si>
    <t>ENTRADA LATAO CROMADO TIPO 303 LA FONTE P/ FECHADURA PORTA INTERNA</t>
  </si>
  <si>
    <t>ESMERILHADEIRA ELETRICA INDUSTRIAL PORTATIL</t>
  </si>
  <si>
    <t>ESPELHO P/ FECHADURA EXTERNA EMBUTIR - ACAB PADRAO MEDIO</t>
  </si>
  <si>
    <t>ESPELHO P/ FECHADURA EXTERNA EMBUTIR - LINHA POPULAR</t>
  </si>
  <si>
    <t>ESPUMA DE POLIURETANO E=20 A 25MM TEMP DE TRABALHO -50 A +100 GC DENS 29 A 35KG/M3</t>
  </si>
  <si>
    <t>ESTACA 'H' - 6" X 6", INCLUSIVE CRAVACAO</t>
  </si>
  <si>
    <t>ESTACA "I" - 10" X 4 5/8" SIMPLES - 37.80KG, INCLUSIVE CRAVACAO</t>
  </si>
  <si>
    <t>ESTACA "I" - 12" X 5 1/4" SIMPLES, INCLUSIVE CRAVACAO</t>
  </si>
  <si>
    <t>ESTOPA</t>
  </si>
  <si>
    <t>ESTOPIM SIMPLES</t>
  </si>
  <si>
    <t>ESTUCADOR</t>
  </si>
  <si>
    <t>EXTENSOR/HASTE DE COMANDO 25MM ALUMINIO</t>
  </si>
  <si>
    <t>FECHADURA BICO PAPAGAIO C/ CILINDRO P/ PORTA CORRER EXTERNA INCL CONCHAS - ACAB PADRAO MEDIO</t>
  </si>
  <si>
    <t>FECHADURA BICO PAPAGAIO P/ PORTA CORRER INTERNA CHAVE BIPARTIDA - ACAB PADRAO MEDIO</t>
  </si>
  <si>
    <t>FECHADURA C/ CILINDRO ACABAMENTO POLIDO OU CROMADO P/ MOVEIS</t>
  </si>
  <si>
    <t>FECHADURA C/ CILINDRO LATAO CROMADO P/ PORTA VIDRO TP AROUCA 2171-L OU EQUIV</t>
  </si>
  <si>
    <t>FECHADURA EMBUTIR EXTERNA (C/ CILINDRO) COMPLETA - ACAB PADRAO MEDIO</t>
  </si>
  <si>
    <t>FECHADURA EMBUTIR P/ PORTA DE BANHEIRO, COMPLETA - ACAB PADRAO MEDIO</t>
  </si>
  <si>
    <t>FECHADURA EMBUTIR P/ PORTA DE BANHEIRO, COMPLETA - LINHA POPULAR</t>
  </si>
  <si>
    <t>FECHADURA EMBUTIR TIPO GORGES LA FONTE 1010 OU EQUIV CROMADA P/ ARMARIO</t>
  </si>
  <si>
    <t>FECHADURA EMBUTIR TIPO LA FONTE 119 CILINDRO CROMADA C/ LINGUETA P/ ARMARIO</t>
  </si>
  <si>
    <t>FECHADURA SOBREPOR C/ CILINDRO LATAO CROMADO OU POLIDO</t>
  </si>
  <si>
    <t>FECHADURA SOBREPOR FERRO PINTADO C/ MACANETA, CHAVE GRANDE TP HAGA 1137 OU EQUIV</t>
  </si>
  <si>
    <t>FECHADURA SOBREPOR FERRO PINTADO CHAVE GRANDE</t>
  </si>
  <si>
    <t>FECHADURA TIPO LA FONTE 218 CILINDRO CROMADA P/ ARMARIO E GAVETA ESP ATE 20MM</t>
  </si>
  <si>
    <t>FECHADURA TUBULAR CILINDRO CENTRAL 70MM COMPLETA - TP LA FONTE 30 CR OU EQUIV</t>
  </si>
  <si>
    <t>FECHO CHATO SOBREPOR FERRO ZINCADO/NIQUEL/GALV OU POLIDO - 5"</t>
  </si>
  <si>
    <t>FECHO CHATO SOBREPOR FERRO ZINCADO/NIQUEL/GALV OU POLIDO - 8"</t>
  </si>
  <si>
    <t>FECHO DE EMBUTIR (TP UNHA) C/ ALAVANCA FERRO OU ACO CROMADO - 22CM</t>
  </si>
  <si>
    <t>FECHO DE EMBUTIR (TP UNHA) C/ ALAVANCA LATAO CROMADO - 22CM</t>
  </si>
  <si>
    <t>FECHO DE EMBUTIR (TP UNHA) C/ ALAVANCA LATAO CROMADO - 40CM</t>
  </si>
  <si>
    <t>FECHO SEGURANCA TP BATOM LATAO CROMADO P/ PORTA EXT</t>
  </si>
  <si>
    <t>FERROLHO/FECHO/TARJETA OU TRINCO PINO REDONDO 2" SOBREPOR FERRO ZINC/GALV OU POLIDO</t>
  </si>
  <si>
    <t>FERROLHO/FECHO/TARJETA OU TRINCO PINO REDONDO 4" SOBREPOR FERRO ZINC/GALV OU POLIDO</t>
  </si>
  <si>
    <t>FERROLHO/FECHO/TARJETA OU TRINCO PINO REDONDO 5" SOBREPOR FERRO ZINC/GALV OU POLIDO</t>
  </si>
  <si>
    <t>FERTILIZANTE NPK - 10:10:10</t>
  </si>
  <si>
    <t>FERTILIZANTE NPK - 4: 14: 8</t>
  </si>
  <si>
    <t>CENTO</t>
  </si>
  <si>
    <t>FIO P/ TELEFONE DE COBRE BITOLA 0,6MM ISOLACAO EM PVC, POLIPROPILENO, 2 CONDUTORES</t>
  </si>
  <si>
    <t>FIO P/ TELEFONE DE COBRE BITOLA 1MM ISOLACAO EM PVC, POLIPROPILENO, 2 CONDUTORES</t>
  </si>
  <si>
    <t>FIO RIGIDO, ISOLACAO EM PVC 450/750V 0,75MM2</t>
  </si>
  <si>
    <t>FIO RIGIDO, ISOLACAO EM PVC 450/750V 1,5MM2</t>
  </si>
  <si>
    <t>FIO RIGIDO, ISOLACAO EM PVC 450/750V 1MM2</t>
  </si>
  <si>
    <t>FIO RIGIDO, ISOLACAO EM PVC 450/750V 10MM2</t>
  </si>
  <si>
    <t>FIO RIGIDO, ISOLACAO EM PVC 450/750V 2,5MM2</t>
  </si>
  <si>
    <t>FIO RIGIDO, ISOLACAO EM PVC 450/750V 4,0MM2</t>
  </si>
  <si>
    <t>FIO RIGIDO, ISOLACAO EM PVC 450/750V 6MM2</t>
  </si>
  <si>
    <t>FIO/CORDAO COBRE ISOLADO PARALELO OU TORCIDO 2 X 1,5MM2, TIPO PLASTIFLEX PIRELLI OU EQUIV</t>
  </si>
  <si>
    <t>FIO/CORDAO COBRE ISOLADO PARALELO OU TORCIDO 2 X 2,5MM2, TIPO PLASTIFLEX PIRELLI OU EQUIV</t>
  </si>
  <si>
    <t>FIO/CORDAO COBRE ISOLADO PARALELO OU TORCIDO 2 X 4MM2, TIPO PLASTIFLEX PIRELLI OU EQUIV</t>
  </si>
  <si>
    <t>FITA CREPE EM ROLOS 25MMX50M</t>
  </si>
  <si>
    <t>FORMICIDA GRANULADA</t>
  </si>
  <si>
    <t>FUNDO ANTICORROSIVO TIPO ZARCAO OU EQUIV</t>
  </si>
  <si>
    <t>GL</t>
  </si>
  <si>
    <t>FUNDO SINTETICO NIVELADOR BRANCO FOSCO PARA MADEIRA</t>
  </si>
  <si>
    <t>GAS DE COZINHA - GLP</t>
  </si>
  <si>
    <t>GASOLINA COMUM</t>
  </si>
  <si>
    <t>GEOTEXTIL NAO TECIDO AGULHADO DE FILAMENTOS CONTINUOS 100% POLIESTER RT 21 TIPO BIDIM OU EQUIV</t>
  </si>
  <si>
    <t>GEOTEXTIL NAO TECIDO AGULHADO DE FILAMENTOS CONTINUOS 100% POLIESTER RT 26 TIPO BIDIM OU EQUIV</t>
  </si>
  <si>
    <t>GEOTEXTIL NAO TECIDO AGULHADO DE FILAMENTOS CONTINUOS 100% POLIESTER RT 31 TIPO BIDIM OU EQUIV</t>
  </si>
  <si>
    <t>GESSO</t>
  </si>
  <si>
    <t>SC25KG</t>
  </si>
  <si>
    <t>GRANITO AMENDOA E = 2 CM ,POLIDO E LUSTRADO, PARA PISO</t>
  </si>
  <si>
    <t>GRANITO CINZA POLIDO P/BANCADA E=2,5 CM</t>
  </si>
  <si>
    <t>GRANITO CINZA POLIDO PARA PISO E = 2 CM</t>
  </si>
  <si>
    <t>GRANITO PRETO TIJUCA E = 2 CM PARA PISO</t>
  </si>
  <si>
    <t>GUIA LATAO CROMADO 3/4'' P/ PORTA/JAN CORRER</t>
  </si>
  <si>
    <t>GUINCHO MANUAL DE ARRASTE CAP. * 3T * C/ 20M DE CABO DE ACO, TIPO TIRFOR OU EQUIV</t>
  </si>
  <si>
    <t>GUINCHO MANUAL DE ARRASTE CAPACIDADE DE 2 T COM 20 M DE CABO DE AÇO - (LOCAÇÃO)</t>
  </si>
  <si>
    <t>GUINCHO TIPO MUNCK CAP * 6T * MONTADO EM CAMINHAO CARROCERIA, OU EQUIV</t>
  </si>
  <si>
    <t>GUINDASTE TIPO MUNCK CAP * 2T * MONTADO EM CAMINHAO CARROCERIA OU EQUIV</t>
  </si>
  <si>
    <t>GUINDASTE TIPO MUNCK CAP * 8T * MONTADO EM CAMINHAO CARROCERIA OU EQUIV</t>
  </si>
  <si>
    <t>HERBICIDA ROUND UP</t>
  </si>
  <si>
    <t>HERBICIDA SELETIVO TORDON 2,4D DOWAGROSCIENCES</t>
  </si>
  <si>
    <t>HEXAMETAFOSFATO DE SODIO</t>
  </si>
  <si>
    <t>HIDROMETRO W 12,5 L/S=45 M3/H</t>
  </si>
  <si>
    <t>HIDROMETRO W 20,8 L/S=75 M3/H</t>
  </si>
  <si>
    <t>HIDROMETRO 1,5 M3/H</t>
  </si>
  <si>
    <t>HIDROMETRO 10,0 M3/H DN 1"</t>
  </si>
  <si>
    <t>HIDROMETRO 2,0 M3/H</t>
  </si>
  <si>
    <t>HIDROMETRO 20,0 M3/H DN 1 1/2"</t>
  </si>
  <si>
    <t>HIDROMETRO 3,0 M3/H DN 1/2" MONOJATO</t>
  </si>
  <si>
    <t>HIDROMETRO 5 M3/H DN 3/4"</t>
  </si>
  <si>
    <t>HIDROMETRO 7,0 M3</t>
  </si>
  <si>
    <t>INSETICIDA RESIDUAL DIMECRON 500 DA CIBA</t>
  </si>
  <si>
    <t>INTERRUPTOR BIPOLAR (TECLA DUPLA) EMBUTIR 20A/250V C/ PLACA, TIPO SILENTOQUE PIAL OU EQUIV</t>
  </si>
  <si>
    <t>INTERRUPTOR PULSADOR P/ CAMPAINHA EMBUTIR 2A/250V C/ PLACA, TIPO SILENTOQUE PIAL OU EQUIV</t>
  </si>
  <si>
    <t>INTERRUPTOR SOBREPOR 1 TECLA SIMPLES, TIPO SILENTOQUE PIAL OU EQUIV</t>
  </si>
  <si>
    <t>ISOPOR E = 1CM - PLACA 100X50CM P/ JUNTA DILATACAO</t>
  </si>
  <si>
    <t>ISOPOR E = 5CM</t>
  </si>
  <si>
    <t>JANELA ALUMINIO MAXIM AR, SERIE 25, 90 X 110CM (INCLUSO GUARNIÇÃO E VIDRO FANTASIA)</t>
  </si>
  <si>
    <t>JANELA DE ABRIR, TIPO VENEZIANA, EM MADEIRA DE 1A. QUALIDADE (SEM VIDRO)</t>
  </si>
  <si>
    <t>JANELA MADEIRA REGIONAL 1A ABRIR TP ALMOFADA C/ GUARNICAO 150 X 150CM</t>
  </si>
  <si>
    <t>JANELA MADEIRA REGIONAL 1A ABRIR TP ALMOFADA C/ GUARNICAO 200 X 150CM</t>
  </si>
  <si>
    <t>JANELA MADEIRA REGIONAL 1A ABRIR TP VENEZIANA / VIDRO</t>
  </si>
  <si>
    <t>JANELA MADEIRA REGIONAL 2A DUPLA C/ GUILHOTINA E ABRIR VENEZIANA 1,20 X 1,20M / GUARNICAO</t>
  </si>
  <si>
    <t>JANELA MADEIRA REGIONAL 2A TP GUILHOTINA C/ GUARNICAO</t>
  </si>
  <si>
    <t>JANELA MADEIRA REGIONAL 3A ABRIR TP VENEZIANA</t>
  </si>
  <si>
    <t>JANELA MADEIRA REGIONAL 3A ABRIR TP VENEZIANA / VIDRO</t>
  </si>
  <si>
    <t>JANELA MADEIRA TP MAXIM AIR C/ GUARNICAO</t>
  </si>
  <si>
    <t>JARDINEIRO</t>
  </si>
  <si>
    <t>JOELHO CPVC (AQUATHERM) 90 SOLDAVEL 15 MM</t>
  </si>
  <si>
    <t>JOELHO PVC C/ BOLSA E ANEL P/ ESG PREDIAL 90G DN 40MM X 1.1/2"</t>
  </si>
  <si>
    <t>JOELHO PVC C/ VISITA P/ ESG PREDIAL 90G DN 100 X 50MM</t>
  </si>
  <si>
    <t>JOELHO PVC C/ROSCA 45G P/ AGUA FRIA PREDIAL 1"</t>
  </si>
  <si>
    <t>JOELHO PVC C/ROSCA 90G P/ AGUA FRIA PREDIAL 1"</t>
  </si>
  <si>
    <t>JOELHO PVC LEVE 45G DN 200MM</t>
  </si>
  <si>
    <t>JOELHO PVC LEVE 90G DN 150MM</t>
  </si>
  <si>
    <t>JOELHO PVC LEVE 90G DN 200MM</t>
  </si>
  <si>
    <t>JOELHO PVC SERIE R P/ ESG PREDIAL 45G DN 100MM</t>
  </si>
  <si>
    <t>JOELHO PVC SERIE R P/ ESG PREDIAL 45G DN 150MM</t>
  </si>
  <si>
    <t>JOELHO PVC SERIE R P/ ESG PREDIAL 45G DN 40MM</t>
  </si>
  <si>
    <t>JOELHO PVC SERIE R P/ ESG PREDIAL 45G DN 50MM</t>
  </si>
  <si>
    <t>JOELHO PVC SERIE R P/ ESG PREDIAL 45G DN 75MMJOELHO PVC SERIE R P/ ESG PREDIAL 90G C/ VISITA 100 X 75M</t>
  </si>
  <si>
    <t>JOELHO PVC SERIE R P/ ESG PREDIAL 90G DN 100 MM</t>
  </si>
  <si>
    <t>JOELHO PVC SERIE R P/ ESG PREDIAL 90G DN 150 MM</t>
  </si>
  <si>
    <t>JOELHO PVC SERIE R P/ ESG PREDIAL 90G DN 40MM</t>
  </si>
  <si>
    <t>JOELHO PVC SERIE R P/ ESG PREDIAL 90G DN 50MM</t>
  </si>
  <si>
    <t>JOELHO PVC SERIE R P/ ESG PREDIAL 90G DN 75MM</t>
  </si>
  <si>
    <t>JOELHO PVC SOLD 45G P/ AGUA FRIA PRED 110 MM</t>
  </si>
  <si>
    <t>JOELHO PVC SOLD 45G P/ AGUA FRIA PRED 20 MM</t>
  </si>
  <si>
    <t>JOELHO PVC SOLD 45G P/ AGUA FRIA PRED 25 MM</t>
  </si>
  <si>
    <t>JOELHO PVC SOLD 45G P/ AGUA FRIA PRED 32 MM</t>
  </si>
  <si>
    <t>JOELHO PVC SOLD 45G P/ AGUA FRIA PRED 40 MM</t>
  </si>
  <si>
    <t>JOELHO PVC SOLD 45G P/ AGUA FRIA PRED 50 MM</t>
  </si>
  <si>
    <t>JOELHO PVC SOLD 45G P/ AGUA FRIA PRED 60 MM</t>
  </si>
  <si>
    <t>JOELHO PVC SOLD 45G P/ AGUA FRIA PRED 75 MM</t>
  </si>
  <si>
    <t>JOELHO PVC SOLD 45G P/AGUA FRIA PRED 85 MM</t>
  </si>
  <si>
    <t>JOELHO PVC SOLD 45G PB P/ ESG PREDIAL DN 100MM</t>
  </si>
  <si>
    <t>JOELHO PVC SOLD 45G PB P/ ESG PREDIAL DN 50MM</t>
  </si>
  <si>
    <t>JOELHO PVC SOLD 45G PB P/ ESG PREDIAL DN 75MM</t>
  </si>
  <si>
    <t>JOELHO PVC SOLD 90G C/BUCHA DE LATAO 25MM X 3/4"</t>
  </si>
  <si>
    <t>JOELHO PVC SOLD 90G P/ AGUA FRIA PREDIAL 110 MM</t>
  </si>
  <si>
    <t>JOELHO PVC SOLD 90G P/ AGUA FRIA PREDIAL 25 MM</t>
  </si>
  <si>
    <t>JOELHO PVC SOLD 90G P/ AGUA FRIA PREDIAL 75 MM</t>
  </si>
  <si>
    <t>JOELHO PVC SOLD 90G P/ AGUA FRIA PREDIAL 85 MM</t>
  </si>
  <si>
    <t>JOELHO PVC SOLD 90G P/AGUA FRIA PREDIAL 32 MM</t>
  </si>
  <si>
    <t>JOELHO PVC SOLD 90G P/AGUA FRIA PREDIAL 50 MM</t>
  </si>
  <si>
    <t>JOELHO PVC SOLD 90G P/AGUA FRIA PREDIAL 60 MM</t>
  </si>
  <si>
    <t>JOELHO PVC SOLD 90G PB P/ ESG PREDIAL DN 100MM</t>
  </si>
  <si>
    <t>JOELHO PVC SOLD 90G PB P/ ESG PREDIAL DN 50MM</t>
  </si>
  <si>
    <t>JOELHO PVC SOLD 90G PB P/ ESG PREDIAL DN 75MM</t>
  </si>
  <si>
    <t>JOELHO PVC SOLD/ROSCA 90G P/AGUA FRIA PRED 25MM X 3/4"</t>
  </si>
  <si>
    <t>JOELHO REDUCAO 90G PVC C/ ROSCA P/AGUA FRIA PREDIAL 1"X3/4"</t>
  </si>
  <si>
    <t>JOELHO REDUCAO 90G PVC C/ ROSCA P/AGUA FRIA PREDIAL 3/4"X1/2"</t>
  </si>
  <si>
    <t>JOELHO REDUCAO 90G PVC SOLD C/ BUCHA DE LATAO 25MM X 1/2"</t>
  </si>
  <si>
    <t>JOELHO REDUCAO 90G PVC SOLD C/ BUCHA DE LATAO 32MM X 3/4"</t>
  </si>
  <si>
    <t>JOELHO REDUCAO 90G PVC SOLD P/AGUA FRIA PREDIAL 25 MM X 20 MM</t>
  </si>
  <si>
    <t>JOELHO 90 PVC C/ROSCA E BUCHA LATAO 3/4"</t>
  </si>
  <si>
    <t>JOGO DE FERRAGEM P/ BASCULANTE DE MADEIRA - GONZOS, TRANQ., CORRENTES</t>
  </si>
  <si>
    <t>JOGO DE FERRAGEM P/ JANELA CORRER EM FERRO CROMADO - TRILHO, RODIZIO, TRINCOS</t>
  </si>
  <si>
    <t>JOGO DE FERRAGEM P/ JANELA CORRER EM FERRO NIQUELADO - TRILHO, RODIZIO, TRINCOS</t>
  </si>
  <si>
    <t>JOGO DE FERRAGEM P/ JANELA CORRER EM LATAO CROMADO- TRILHO, RODIZIO, TRINCOS</t>
  </si>
  <si>
    <t>JOGO TRANQUETA LATAO CROMADO TIPO 203 LA FONTE P/ FECHADURA PORTA BANHEIRO</t>
  </si>
  <si>
    <t>JOGO TRANQUETA LATAO CROMADO TIPO 303 LA FONTE P/ FECHADURA PORTA BANHEIRO</t>
  </si>
  <si>
    <t>JUNCAO DUPLA PVC SERIE R P/ ESG PREDIAL DN 100MM</t>
  </si>
  <si>
    <t>JUNCAO DUPLA PVC SOLD P/ ESG PREDIAL DN 100MM</t>
  </si>
  <si>
    <t>JUNCAO DUPLA PVC SOLD P/ ESG PREDIAL DN 75MM</t>
  </si>
  <si>
    <t>JUNCAO FOFO 45 GR C/FLANGES PN 10/16/25 DN 50X50</t>
  </si>
  <si>
    <t>JUNCAO FOFO 45 GR C/FLANGES PN-10 DN 400X400</t>
  </si>
  <si>
    <t>JUNCAO FOFO 45 GR C/FLANGES PN-10/16 DN 100X 80</t>
  </si>
  <si>
    <t>JUNCAO FOFO 45 GR C/FLANGES PN-10/16 DN 150X100</t>
  </si>
  <si>
    <t>JUNCAO FOFO 45 GR C/FLANGES PN-10/16 DN 150X150</t>
  </si>
  <si>
    <t>JUNCAO FOFO 45 GR C/FLANGES PN-10/16 DN 200X100</t>
  </si>
  <si>
    <t>JUNCAO FOFO 45 GR C/FLANGES PN-10/16 DN 200X200</t>
  </si>
  <si>
    <t>JUNCAO FOFO 45 GR C/FLANGES PN-10/16 DN 250X150</t>
  </si>
  <si>
    <t>JUNCAO FOFO 45 GR C/FLANGES PN-10/16 DN 250X200</t>
  </si>
  <si>
    <t>JUNCAO FOFO 45 GR C/FLANGES PN-10/16 DN 250X250</t>
  </si>
  <si>
    <t>JUNCAO FOFO 45 GR C/FLANGES PN-10/16 DN 300X200</t>
  </si>
  <si>
    <t>JUNCAO FOFO 45 GR C/FLANGES PN-10/16 DN 300X300</t>
  </si>
  <si>
    <t>JUNCAO FOFO 45 GR C/FLANGES PN-16 DN 200X100</t>
  </si>
  <si>
    <t>JUNCAO FOFO 45 GR C/FLANGES PN-16 DN 200X150</t>
  </si>
  <si>
    <t>JUNCAO FOFO 45 GR C/FLANGES PN-16 DN 200X200</t>
  </si>
  <si>
    <t>JUNCAO FOFO 45 GR C/FLANGES PN-16 DN 250X150</t>
  </si>
  <si>
    <t>JUNCAO FOFO 45 GR C/FLANGES PN-16 DN 300X200</t>
  </si>
  <si>
    <t>JUNCAO FOFO 45 GR C/FLANGES PN-16 DN 300X300</t>
  </si>
  <si>
    <t>JUNCAO FOFO 45 GR C/FLANGES PN-16 DN 400X300</t>
  </si>
  <si>
    <t>JUNCAO FOFO 45 GR C/FLANGES PN-16 DN 400X400</t>
  </si>
  <si>
    <t>JUNCAO FOFO 45 GR C/FLANGES PN-25 DN 100X100</t>
  </si>
  <si>
    <t>JUNCAO FOFO 45 GR C/FLANGES PN-25 DN 150X100</t>
  </si>
  <si>
    <t>JUNCAO FOFO 45 GR C/FLANGES PN-25 DN 150X150</t>
  </si>
  <si>
    <t>JUNCAO FOFO 45 GR C/FLANGES PN-25 DN 200X100</t>
  </si>
  <si>
    <t>JUNCAO FOFO 45 GR C/FLANGES PN-25 DN 200X200</t>
  </si>
  <si>
    <t>JUNCAO FOFO 45 GR C/FLANGES PN-25 DN 250X150</t>
  </si>
  <si>
    <t>JUNCAO FOFO 45 GR C/FLANGES PN-25 DN 250X200</t>
  </si>
  <si>
    <t>JUNCAO FOFO 45 GR C/FLANGES PN-25 DN 250X250</t>
  </si>
  <si>
    <t>JUNCAO FOFO 45 GR C/FLANGES PN-25 DN 300X300</t>
  </si>
  <si>
    <t>JUNCAO FOFO 45 GR C/FLANGES PN-25 DN 400X300</t>
  </si>
  <si>
    <t>JUNCAO INVERTIDA PVC SOLD P/ ESG PREDIAL REDUCAO 100 X 50MM</t>
  </si>
  <si>
    <t>JUNCAO INVERTIDA PVC SOLD P/ ESG PREDIAL REDUCAO 100 X 75MM</t>
  </si>
  <si>
    <t>JUNCAO INVERTIDA PVC SOLD P/ ESG PREDIAL REDUCAO 75 X 50MM</t>
  </si>
  <si>
    <t>JUNCAO INVERTIDA PVC SOLD P/ ESG PREDIAL 75MM</t>
  </si>
  <si>
    <t>JUNCAO PVC PBA NBR 10251 P/ REDE AGUA BBB DN 50/DE 60 MM</t>
  </si>
  <si>
    <t>JUNCAO SIMPLES PVC LEVE 150MM</t>
  </si>
  <si>
    <t>JUNCAO SIMPLES PVC P/ ESG PREDIAL DN 100X100MM</t>
  </si>
  <si>
    <t>JUNCAO SIMPLES PVC P/ ESG PREDIAL DN 100X50MM</t>
  </si>
  <si>
    <t>JUNCAO SIMPLES PVC P/ ESG PREDIAL DN 100X75MM</t>
  </si>
  <si>
    <t>JUNCAO SIMPLES PVC P/ ESG PREDIAL DN 50X50MM</t>
  </si>
  <si>
    <t>JUNCAO SIMPLES PVC P/ ESG PREDIAL DN 75X50MM</t>
  </si>
  <si>
    <t>JUNCAO SIMPLES PVC SERIE R P/ESG PREDIAL DN 100 X 100MM</t>
  </si>
  <si>
    <t>JUNCAO SIMPLES PVC SERIE R P/ESG PREDIAL DN 100 X 75MM</t>
  </si>
  <si>
    <t>JUNCAO SIMPLES PVC SERIE R P/ESG PREDIAL DN 150 X 100MM</t>
  </si>
  <si>
    <t>JUNCAO SIMPLES PVC SERIE R P/ESG PREDIAL DN 150 X 150MM</t>
  </si>
  <si>
    <t>JUNCAO SIMPLES PVC SERIE R P/ESG PREDIAL DN 40MM</t>
  </si>
  <si>
    <t>JUNCAO SIMPLES PVC SERIE R P/ESG PREDIAL DN 50MM</t>
  </si>
  <si>
    <t>JUNCAO SIMPLES PVC SERIE R P/ESG PREDIAL DN 75 X 75MM</t>
  </si>
  <si>
    <t>JUNCAO SIMPLES REDUCAO PVC LEVE C/ BOLSA P/ ANEL 150 X 75MM</t>
  </si>
  <si>
    <t>JUNCAO 45G PVC C/ ROSCA 3/4"</t>
  </si>
  <si>
    <t>JUNTA GIBAULT FOFO DN 100</t>
  </si>
  <si>
    <t>JUNTA GIBAULT FOFO DN 150</t>
  </si>
  <si>
    <t>JUNTA GIBAULT FOFO DN 200</t>
  </si>
  <si>
    <t>JUNTA GIBAULT FOFO DN 250</t>
  </si>
  <si>
    <t>JUNTA GIBAULT FOFO DN 300</t>
  </si>
  <si>
    <t>JUNTA GIBAULT FOFO DN 350</t>
  </si>
  <si>
    <t>JUNTA GIBAULT FOFO DN 500</t>
  </si>
  <si>
    <t>JUNTA GIBAULT FOFO DN 600</t>
  </si>
  <si>
    <t>JUNTA LATAO P/ PISO H =15MM E=3MM</t>
  </si>
  <si>
    <t>KIT-EMENDA C1 2" P/ DUTOS TIPO KANAFLEX</t>
  </si>
  <si>
    <t>KIT-EMENDA C1 4" P/ DUTOS TIPO KANAFLEX</t>
  </si>
  <si>
    <t>KIT-EMENDA C1 6" P/ DUTOS TIPO KANAFLEX</t>
  </si>
  <si>
    <t>KIT-EMENDA C2 2" P/ DUTOS TIPO KANAFLEX</t>
  </si>
  <si>
    <t>KIT-EMENDA C2 4" P/ DUTOS TIPO KANAFLEX</t>
  </si>
  <si>
    <t>KIT-EMENDA C2 5" P/ DUTOS TIPO KANAFLEX</t>
  </si>
  <si>
    <t>KIT-EMENDA C2 6" P/ DUTOS TIPO KANAFLEX</t>
  </si>
  <si>
    <t>LA DE VIDRO E = 2,5CM - PLACA 120 X 60CM</t>
  </si>
  <si>
    <t>LAJE CONCR ARMAD PREMOLD CIRCULAR P/TAMPA POCO VISITA DN 700 MM, ESP =10 CM</t>
  </si>
  <si>
    <t>LAJE EXCENTRICA CONC ARM PRE-MOLDADO DN 1,00M FURO=0,53M E=12CM</t>
  </si>
  <si>
    <t>LAJE EXCENTRICA CONC ARM PRE-MOLDADO DN 1,10M FURO=0,60M E=12CM</t>
  </si>
  <si>
    <t>LAJE EXCENTRICA CONC ARM PRE-MOLDADO DN 1,20M FURO=0,53M E=12CM</t>
  </si>
  <si>
    <t>LAJE EXCENTRICA CONC ARM PRE-MOLDADO DN 1,50M FURO=0,53M E=15CM</t>
  </si>
  <si>
    <t>LAJE PRE-MOLDADA DE FORRO CONVENCIONAL SOBRECARGA 100KG/M2 VAO ATE 4,50M</t>
  </si>
  <si>
    <t>LAJE PRE-MOLDADA DE FORRO TRELICADA SOBRECARGA 100KG/M2 VAO ATE 6,00M</t>
  </si>
  <si>
    <t>LAJE PRE-MOLDADA DE PISO CONVENCIONAL SOBRECARGA 200KG/M2 VAO ATE 3,50M</t>
  </si>
  <si>
    <t>LAJE PRE-MOLDADA DE PISO CONVENCIONAL SOBRECARGA 200KG/M2 VAO ATE 4,50M</t>
  </si>
  <si>
    <t>LAJE PRE-MOLDADA DE PISO CONVENCIONAL SOBRECARGA 200KG/M2 VAO ATE 5,00M</t>
  </si>
  <si>
    <t>LAJE PRE-MOLDADA DE PISO CONVENCIONAL SOBRECARGA 350KG/M2 VAO ATE 5,00M</t>
  </si>
  <si>
    <t>LAJE PRE-MOLDADA DE PISO TRELICADA SOBRECARGA 100KG/M2 VAO ATE 7,00M</t>
  </si>
  <si>
    <t>LAJE PRE-MOLDADA DE PISO TRELICADA SOBRECARGA 200KG/M2 VAO ATE 7,00M</t>
  </si>
  <si>
    <t>LAJE TRELICADA P/ FORRO ,H=10CM P/ APOIO SIMPLES , VAO LIVRE DE 4,00M</t>
  </si>
  <si>
    <t>LAMPADA FLUORESCENTE 20W</t>
  </si>
  <si>
    <t>LEVANTADOR LATAO FUNDIDO CROMADO PESO MINIMO 35G P/ JAN GUILHOTINA</t>
  </si>
  <si>
    <t>LIQUIDO P/ BRILHO BASE PVA (INTERIORES/EXTERIORES)</t>
  </si>
  <si>
    <t>LIXADEIRA ELETRICA INDUSTRIAL P/ CORTE OU DESGASTE DIAM 7" PORTATIL</t>
  </si>
  <si>
    <t>LUMINARIA ABERTA P/ ILUMINACAO PUBLICA, TIPO X-57 PETERCO OU EQUIV</t>
  </si>
  <si>
    <t>LUMINARIA AQUATIC PIAL REF. 60456 BRANCA</t>
  </si>
  <si>
    <t>LUMINARIA CALHA SOBREPOR EM CHAPA ACO P/ 1 LAMPADA FLUORESCENTE 40W (NAO INCLUI REATOR E LAMP)</t>
  </si>
  <si>
    <t>LUMINARIA DUPLA P/SINALIZACAO, TIPO WETZEL AS-2/110 OU EQUIV</t>
  </si>
  <si>
    <t>LUMINARIA EMBUTIDA WETZEL REF. IPT 31/1</t>
  </si>
  <si>
    <t>LUMINARIA ESMALTADA COR ALUMINIO PETERCO Y.25/1</t>
  </si>
  <si>
    <t>LUMINARIA PHILLIPS PARA LAMPADA DE 400 W MODELO HDK 47240064 OU EQUIVALENTE</t>
  </si>
  <si>
    <t>LUMINARIA PHILLIPS TIPO SPOT</t>
  </si>
  <si>
    <t>LUMINARIA PROVA DE TEMPO PETERCO Y.31/1</t>
  </si>
  <si>
    <t>LUVA CORRER PVC SERIE R P/ ESG PREDIAL 100MM</t>
  </si>
  <si>
    <t>LUVA CORRER PVC SERIE R P/ ESG PREDIAL 150MM</t>
  </si>
  <si>
    <t>LUVA CORRER PVC SERIE R P/ ESG PREDIAL 75MM</t>
  </si>
  <si>
    <t>LUVA DE TRANSICAO CPVC (AQUATHERM) SOLDAVEL 15MM X 1/2"</t>
  </si>
  <si>
    <t>LUVA FERRO GALV ELETROLITICO 1.1/2" P/ ELETRODUTO</t>
  </si>
  <si>
    <t>LUVA FERRO GALV ELETROLITICO 1.1/4" P/ ELETRODUTO</t>
  </si>
  <si>
    <t>LUVA FERRO GALV ELETROLITICO 1/2" P/ ELETRODUTO</t>
  </si>
  <si>
    <t>LUVA FERRO GALV ELETROLITICO 2.1/2" P/ ELETRODUTO</t>
  </si>
  <si>
    <t>LUVA FERRO GALV ELETROLITICO 3/4" P/ ELETRODUTO</t>
  </si>
  <si>
    <t>LUVA FERRO GALV ELETROLITICO 3" P/ ELETRODUTO</t>
  </si>
  <si>
    <t>LUVA FERRO GALV ELETROLITICO 4" P/ ELETRODUTO</t>
  </si>
  <si>
    <t>LUVA FERRO GALV ELETROTILICO 2" P/ ELETRODUTO</t>
  </si>
  <si>
    <t>LUVA PVC DE PRESSAO P/ ELETRODUTO TIGREFLEX 16</t>
  </si>
  <si>
    <t>LUVA PVC DE PRESSAO P/ ELETRODUTO TIGREFLEX 20</t>
  </si>
  <si>
    <t>LUVA PVC DE PRESSAO P/ ELETRODUTO TIGREFLEX 25</t>
  </si>
  <si>
    <t>LUVA PVC DE PRESSAO P/ ELETRODUTO TIGREFLEX 32</t>
  </si>
  <si>
    <t>LUVA PVC ROSCAVEL P/ ELETRODUTO 1.1/2"</t>
  </si>
  <si>
    <t>LUVA PVC ROSCAVEL P/ ELETRODUTO 1.1/4"</t>
  </si>
  <si>
    <t>LUVA PVC ROSCAVEL P/ ELETRODUTO 1/2"</t>
  </si>
  <si>
    <t>LUVA PVC ROSCAVEL P/ ELETRODUTO 3/4"</t>
  </si>
  <si>
    <t>LUVA PVC ROSCAVEL P/ ELETRODUTO 3''</t>
  </si>
  <si>
    <t>LUVA PVC ROSCAVEL P/ ELETRODUTO 4''</t>
  </si>
  <si>
    <t>LUVA SIMPLES PVC SERIE R P/ESG PREDIAL 100MM</t>
  </si>
  <si>
    <t>LUVA SIMPLES PVC SERIE R P/ESG PREDIAL 40MM</t>
  </si>
  <si>
    <t>LUVA SIMPLES PVC SERIE R P/ESG PREDIAL 50MM</t>
  </si>
  <si>
    <t>LUVA SIMPLES PVC SERIE R P/ESG PREDIAL 75MM</t>
  </si>
  <si>
    <t>MACACO PARA PROTENSÃO DE UMA CORDOALHA DE ATÉ 31,5 - LOCAÇÃO</t>
  </si>
  <si>
    <t>MACANETA ALAVANCA - ACAB PADRAO MEDIO</t>
  </si>
  <si>
    <t>MACANETA ALAVANCA - LINHA POPULAR</t>
  </si>
  <si>
    <t>MACARIQUEIRO</t>
  </si>
  <si>
    <t>MANGUEIRA P/ GAS 1/2" C/ 1M</t>
  </si>
  <si>
    <t>MAQUINA DE CORTAR ACO TIPO SOGEMAT OU EQUIV (MANUAL)</t>
  </si>
  <si>
    <t>MAQUINA ELETRICA P/ POLIMENTO DE PISO</t>
  </si>
  <si>
    <t>MAQUINA JATO DE AREIA PNEUMATICA CAMARA DUPLA 1 SAIDA</t>
  </si>
  <si>
    <t>MAQUINA JATO DE AREIA PNEUMATICA CAMARA DUPLA 2 SAIDA</t>
  </si>
  <si>
    <t>MAQUINA P/ SOLDA ELETRICA TIPO BAMBINA TIG 30 AC/DC DA BAMBOZZI OU EQUIV</t>
  </si>
  <si>
    <t>MARCENEIRO</t>
  </si>
  <si>
    <t>MARMORISTA/GRANITEIRO</t>
  </si>
  <si>
    <t>MARTELETE OU ROMPEDOR PNEUMATICO TIPO ATLAS COPCO TEX-32 32,6 KG OU EQUIV</t>
  </si>
  <si>
    <t>MARTELETE OU ROMPEDOR PNEUMATICO TIPO ATLAS COPCO TEX-43,36 A 44 KG OU EQUIV</t>
  </si>
  <si>
    <t>18L</t>
  </si>
  <si>
    <t>MASSA ACRILICA</t>
  </si>
  <si>
    <t>MASSA PARA VIDRO</t>
  </si>
  <si>
    <t>310ML</t>
  </si>
  <si>
    <t>MEDIDOR D = 2"</t>
  </si>
  <si>
    <t>MEDIDOR D = 3"</t>
  </si>
  <si>
    <t>MEDIDOR D = 4"</t>
  </si>
  <si>
    <t>MOLA FECHA PORTA P/ PORTA C/ LARGURA ATE 90CM</t>
  </si>
  <si>
    <t>MOLA FECHA PORTA P/ PORTA C/ LARGURA MAIOR QUE 100CM</t>
  </si>
  <si>
    <t>MOLA FECHA PORTA P/ PORTA C/ LARGURA 91 A 100CM</t>
  </si>
  <si>
    <t>MONTADOR (TUBO ACO/EQUIPAMENTOS)</t>
  </si>
  <si>
    <t>MONTADOR ELETROMECANICO</t>
  </si>
  <si>
    <t>MOTONIVELADORA ATE 130HP (INCL MANUT/OPERACAO)</t>
  </si>
  <si>
    <t>MOTONIVELADORA 185 A 200HP (INCL MANUT/OPERACAO)</t>
  </si>
  <si>
    <t>MOTORISTA DE CAMINHAO</t>
  </si>
  <si>
    <t>MOTORISTA DE CAMINHAO E CARRETA</t>
  </si>
  <si>
    <t>MOTORISTA DE VEICULO LEVE</t>
  </si>
  <si>
    <t>MOTORISTA DE VEICULO PESADO</t>
  </si>
  <si>
    <t>MOTORISTA OPERADOR DE MUNCK</t>
  </si>
  <si>
    <t>MOTOSSERRA A GASOLINA PORTATIL TIPO HUSQVARNA MOD. 61 OU SIMILAR</t>
  </si>
  <si>
    <t>MUFLA TERMINAL PRIMARIA UNIPOLAR USO EXTERNO PARA CABO 50/185MM2 ISOL. 20/35KV EM EPR</t>
  </si>
  <si>
    <t>NIPLE FERRO GALV P/ ELETRODUTO 1"</t>
  </si>
  <si>
    <t>NIPLE LONGO FERRO GALV P/ ELETRODUTO TAMANHO 150MM X DN 1"</t>
  </si>
  <si>
    <t>NIVEL OTICO C/ PRECISAO +/- 0,7MM TIPO WILD NA-2 OU EQUIV</t>
  </si>
  <si>
    <t>NIVELADOR</t>
  </si>
  <si>
    <t>OLEO COMBUSTIVEL BPF A GRANEL</t>
  </si>
  <si>
    <t>OLEO DE LINHACA</t>
  </si>
  <si>
    <t>OLEO DIESEL COMBUSTIVEL COMUM</t>
  </si>
  <si>
    <t>OPERADOR DE ESCAVADEIRA</t>
  </si>
  <si>
    <t>OPERADOR DE GUINCHO</t>
  </si>
  <si>
    <t>OPERADOR DE GUINDASTE</t>
  </si>
  <si>
    <t>OPERADOR DE MAQUINAS E EQUIPAMENTOS</t>
  </si>
  <si>
    <t>OPERADOR DE PA CARREGADEIRA</t>
  </si>
  <si>
    <t>OPERADOR DE PAVIMENTADORA</t>
  </si>
  <si>
    <t>OPERADOR DE ROLO COMPACTADOR</t>
  </si>
  <si>
    <t>OPERADOR DE USINA DE ASFALTO, DE SOLOS OU DE CONCRETO</t>
  </si>
  <si>
    <t>OPERADOR JATO DE AREIA OU JATISTA</t>
  </si>
  <si>
    <t>OPERADOR PARA BATE ESTACAS</t>
  </si>
  <si>
    <t>PADRAO POLIFASICO COMPLETO EM POSTE GALV DE 3" X 5,0M</t>
  </si>
  <si>
    <t>PAPEL MANTEIGA (FOLHA 66 X 96CM)</t>
  </si>
  <si>
    <t>PAPEL MILIMETRADO TRANSPARENTE - ROLO DE 1,05 X 10M</t>
  </si>
  <si>
    <t>10M</t>
  </si>
  <si>
    <t>FL</t>
  </si>
  <si>
    <t>PAPEL VEGETAL 100G/M2 - 0,80M DE LARGURA</t>
  </si>
  <si>
    <t>PAPEL VEGETAL 65G/M2 - 0,80M DE LARGURA</t>
  </si>
  <si>
    <t>PAPEL VEGETAL 90G/M2 - 0,8M DE LARGURA</t>
  </si>
  <si>
    <t>PARAFUSO NIQUELADO P/ FIXAR PECA SANITARIA - INCL PORCA CEGA, ARRUELA E BUCHA DE NYLON S-8</t>
  </si>
  <si>
    <t>PARAFUSO SEXTAVADO ZINCADO GRAU 5 ROSCA INTEIRA 1.1/2" X 4" "</t>
  </si>
  <si>
    <t>PEDREIRO</t>
  </si>
  <si>
    <t>PERFURATRIZ PNEUMATICA P/ ROCHA TIPO ATLAS COPCO RH-658 - 24,0KG OU EQUIV</t>
  </si>
  <si>
    <t>PINTOR</t>
  </si>
  <si>
    <t>PINTOR PARA TINTA EPOXI</t>
  </si>
  <si>
    <t>PISO BORRACHA 500 X 500 X 3,5 MM CANELADO P/ COLA G.25 PLURIGOMA PRETO</t>
  </si>
  <si>
    <t>PISO BORRACHA 500 X 500 X 3,5 MM PASTILHADO P/ COLA G.15 PLURIGOMA PRETO</t>
  </si>
  <si>
    <t>PISO BORRACHA 500 X 500 X 7 MM FRISADO P/ ARGAMASSA A.45 PLURIGOMA PRETO</t>
  </si>
  <si>
    <t>PISO BORRACHA 500 X 500 X 7 MM PASTILHADO P/ ARGAMASSA A.15 PLURIGOMA PRETO</t>
  </si>
  <si>
    <t>PISO DE BORRACHA DE 500 X 500 X 14 MM SPORTGOMA P/ ARGAMASSA PRETO PLURIGOMA</t>
  </si>
  <si>
    <t>PISO DE BORRACHA 500 X 500 X 15 MM PASTILHADO P/ ARGAMASSA AI.15 PLURIGOMA PRETO</t>
  </si>
  <si>
    <t>PISO EM GRANITO BRANCO QUARTZ E=2CM LEVIGADO</t>
  </si>
  <si>
    <t>PISO EM GRANITO BRANCO QUARTZ 30X30CM E=2CM LEVIGADO</t>
  </si>
  <si>
    <t>PLACA CEGA METALICA REDONDA P/ TOMADA DE PISO 3 X 3"</t>
  </si>
  <si>
    <t>PLACA CEGA REDONDA 3'' EM TERMOPLASTICO, TIPO SILENTOQUE PIAL OU EQUIV</t>
  </si>
  <si>
    <t>PLACA CEGA 4 X 2'' EM TERMOPLASTICO, TIPO SILENTOQUE PIAL OU EQUIV</t>
  </si>
  <si>
    <t>PLACA CEGA 4 X 4'' EM TERMOPLASTICO, TIPO SILENTOQUE PIAL OU EQUIV</t>
  </si>
  <si>
    <t>PLUG OU BUJAO FERRO GALV 1 1/2"</t>
  </si>
  <si>
    <t>PLUG OU BUJAO FERRO GALV 1 1/4"</t>
  </si>
  <si>
    <t>PLUG OU BUJAO FERRO GALV 1/2"</t>
  </si>
  <si>
    <t>PLUG OU BUJAO FERRO GALV 2 1/2"</t>
  </si>
  <si>
    <t>PLUG OU BUJAO FERRO GALV 2"</t>
  </si>
  <si>
    <t>PLUG OU BUJAO FERRO GALV 3/4"</t>
  </si>
  <si>
    <t>PLUG OU BUJAO FERRO GALV 3"</t>
  </si>
  <si>
    <t>PLUG OU BUJAO FERRO GALV 4"</t>
  </si>
  <si>
    <t>PLUG PVC P/ ESG PREDIAL 75MM</t>
  </si>
  <si>
    <t>PLUG PVC P/ ESG PREDIAL 100MM</t>
  </si>
  <si>
    <t>PLUG PVC P/ ESG PREDIAL 50MM</t>
  </si>
  <si>
    <t>POLVORA NEGRA</t>
  </si>
  <si>
    <t>PORTA CADEADO ZINCADO OXIDADO PRETO</t>
  </si>
  <si>
    <t>PORTA EUCAPLAC CHAPA PINTADA COR 80X210CM E=35MM - EUCATEX</t>
  </si>
  <si>
    <t>PORTA EUCATEX EUCADUR PRONTA PARA PINTURA 60 X 210 X 3,5CM</t>
  </si>
  <si>
    <t>PORTA EUCATEX EUCADUR PRONTA PARA PINTURA 70 X 210 X 3,5CM</t>
  </si>
  <si>
    <t>PORTA EUCATEX EUCADUR PRONTA PARA PINTURA 80 X 210 X 3,5CM</t>
  </si>
  <si>
    <t>PORTA MADEIRA COMPENSADA LISA PARA CERA OU VERNIZ 80 X 210 X 3,5CM</t>
  </si>
  <si>
    <t>PORTA MADEIRA REGIONAL 1A VENEZIANA 80 X 210 X 3CM</t>
  </si>
  <si>
    <t>PORTA MADEIRA REGIONAL 3A CORRER P/ VIDRO E = 3CM</t>
  </si>
  <si>
    <t>PORTA MADEIRA SEMI-OCA ALMOFADADA REGIONAL 1A 70 X 210 X 3CM</t>
  </si>
  <si>
    <t>PORTA MADEIRA SEMI-OCA ALMOFADADA REGIONAL 1A 60 X 210 X 3CM</t>
  </si>
  <si>
    <t>PREGO DE ACO 15 X 15 C/ CABECA</t>
  </si>
  <si>
    <t>PUXADOR CONCHA LATAO CROMADO OU POLIDO P/ PORTA/JAN CORRER - 3 X 9CM</t>
  </si>
  <si>
    <t>PUXADOR CONCHA LATAO CROMADO OU POLIDO P/ PORTA/JAN CORRER C/ FURO P/ CHAVE - 4 X 10CM</t>
  </si>
  <si>
    <t>PUXADOR TUBULAR DE CENTRO P/ JANELAS - LATAO CROMADO</t>
  </si>
  <si>
    <t>PUXADOR ZAMAK CENTRAL P/ ESQUADRIA ALUMINIO</t>
  </si>
  <si>
    <t>QUADRO EM CHAPA ACO GALVANIZADO 18 USG, 40X60CM P/ INSTALACAO DE PONTO DE FORCA PARA ELEVADOR</t>
  </si>
  <si>
    <t>QUADRO 160 X 66CM PADRAO LIGHT TR-4</t>
  </si>
  <si>
    <t>QUEROSENE</t>
  </si>
  <si>
    <t>RASTELEIRO</t>
  </si>
  <si>
    <t>REATOR P/ LAMPADA VAPOR DE SODIO 250W USO EXT</t>
  </si>
  <si>
    <t>REATOR P/ 1 LAMPADA VAPOR DE MERCURIO 125W USO EXT</t>
  </si>
  <si>
    <t>REATOR P/ 1 LAMPADA VAPOR DE MERCURIO 250W USO EXT</t>
  </si>
  <si>
    <t>REATOR P/ 1 LAMPADA VAPOR DE MERCURIO 400W USO EXT</t>
  </si>
  <si>
    <t>REATOR PARTIDA RAPIDA P/ 1 LAMPADA FLUORESCENTE 110W/220V</t>
  </si>
  <si>
    <t>REATOR PARTIDA RAPIDA P/ 1 LAMPADA FLUORESCENTE 20W/127V</t>
  </si>
  <si>
    <t>REATOR PARTIDA RAPIDA P/ 1 LAMPADA FLUORESCENTE 40W/127V</t>
  </si>
  <si>
    <t>REATOR PARTIDA RAPIDA P/ 2 LAMPADAS FLUORESCENTES 20W/127V</t>
  </si>
  <si>
    <t>REATOR PARTIDA RAPIDA P/ 2 LAMPADAS FLUORESCENTES 40W/127V</t>
  </si>
  <si>
    <t>REDUCAO EXCENTRICA PVC LEVE DN 200 X 150MM</t>
  </si>
  <si>
    <t>REDUCAO EXCENTRICA PVC NBR 10569 P/REDE COLET ESG PB JE 150 X 100MM</t>
  </si>
  <si>
    <t>REDUCAO EXCENTRICA PVC NBR 10569 P/REDE COLET ESG PB JE 150 X 125MM</t>
  </si>
  <si>
    <t>REDUCAO EXCENTRICA PVC NBR 10569 P/REDE COLET ESG PB JE 300 X 250MM</t>
  </si>
  <si>
    <t>REDUCAO EXCENTRICA PVC NBR 10569 P/REDE COLET ESG PB JE 350 X 300MM</t>
  </si>
  <si>
    <t>REDUCAO EXCENTRICA PVC NBR 10569 P/REDE COLET ESG PB JE 400 X 350MM</t>
  </si>
  <si>
    <t>REDUCAO EXCENTRICA PVC P/ ESG PREDIAL DN 100 X 75MM</t>
  </si>
  <si>
    <t>REDUCAO EXCENTRICA PVC P/ ESG PREDIAL DN 75 X 50MM</t>
  </si>
  <si>
    <t>REDUCAO EXCENTRICA PVC SERIE R P/ESG PREDIAL DN 100 X 75MM</t>
  </si>
  <si>
    <t>REDUCAO EXCENTRICA PVC SERIE R P/ESG PREDIAL DN 150 X 100MM</t>
  </si>
  <si>
    <t>REFLETOR ABERTO TIPO BEDO ( PRATO), DIAM 12" (310MM), SOQUETE E-27"</t>
  </si>
  <si>
    <t>RELE FOTOELETRICO 1000W/220V</t>
  </si>
  <si>
    <t>REMOVEDOR DE TINTA OLEO/ESMALTE VERNIZ</t>
  </si>
  <si>
    <t>RETARDO PARA CORDEL DETONANTE</t>
  </si>
  <si>
    <t>RODAPE BORRACHA LISO H = 7CM P/ ARGAMASSA RCI.70 ESP = 2,0MM</t>
  </si>
  <si>
    <t>RODAPE GRANITO 10 X 2CM</t>
  </si>
  <si>
    <t>RODAPE VINILICO 5CM E = 1MM</t>
  </si>
  <si>
    <t>RODIZIO LATAO 6MM C/ ROLAMENTO SKF</t>
  </si>
  <si>
    <t>ROLDANA LATAO P/ JANELA GUILHOTINA</t>
  </si>
  <si>
    <t>ROSETA LATAO CROMADO TIPO 203 LA FONTE P/ FECHADURA PORTA</t>
  </si>
  <si>
    <t>ROSETA LATAO CROMADO TIPO 303 LA FONTE P/ FECHADURA PORTA</t>
  </si>
  <si>
    <t>SABAO</t>
  </si>
  <si>
    <t>SAIDA EM T FLANGE EM PE FERRO GALV 2 1/2" (COMBATE INCENDIO)</t>
  </si>
  <si>
    <t>SAPATA DE PVC ADITIVADO NERVURADO D = 6"</t>
  </si>
  <si>
    <t>SELADOR ACRILICO</t>
  </si>
  <si>
    <t>SELADOR LATEX PVA</t>
  </si>
  <si>
    <t>6KG</t>
  </si>
  <si>
    <t>SELIM PVC 90G C/ TRAVAS NBR 10569 P/ REDE COLET ESG DN 125X100MM</t>
  </si>
  <si>
    <t>SELIM PVC 90G C/ TRAVAS NBR 10569 P/ REDE COLET ESG DN 150X100MM</t>
  </si>
  <si>
    <t>SELIM PVC 90G ELASTICO NBR 10569 P/ REDE COLET ESG DN 200X100MM</t>
  </si>
  <si>
    <t>SELIM PVC 90G ELASTICO NBR 10569 P/ REDE COLET ESG DN 250X100MM</t>
  </si>
  <si>
    <t>SELIM PVC 90G ELASTICO NBR 10569 P/ REDE COLET ESG DN 300X100MM</t>
  </si>
  <si>
    <t>SERRA COPO P/ CANALETA ENTRADA P/ TIL PVC EB-644 DN 100/DE 101,6 MM</t>
  </si>
  <si>
    <t>SERRA COPO P/ CANALETA ENTRADA P/ TIL PVC EB-644 DN 125/DE 125,0 MM</t>
  </si>
  <si>
    <t>SERRA COPO P/ CANALETA ENTRADA P/ TIL PVC EB-644 DN 150/DE 160,0 MM</t>
  </si>
  <si>
    <t>SERRA COPO P/ SELIM PVC EB-644 DN 100</t>
  </si>
  <si>
    <t>SERRALHEIRO</t>
  </si>
  <si>
    <t>SERVENTE</t>
  </si>
  <si>
    <t>SODA CAUSTICA</t>
  </si>
  <si>
    <t>SOLDA 50/50</t>
  </si>
  <si>
    <t>SOLDADOR</t>
  </si>
  <si>
    <t>SOLEIRA GRANITO 15 X 3CM</t>
  </si>
  <si>
    <t>SOLVENTE DILUENTE A BASE DE AGUARRAS</t>
  </si>
  <si>
    <t>STARTER S- 10 (P/ LAMPADA 30/40/65W)</t>
  </si>
  <si>
    <t>STARTER S- 2 (P/ LAMPADA 15/20W)</t>
  </si>
  <si>
    <t>200KG</t>
  </si>
  <si>
    <t>TABUA MADEIRA 2A QUALIDADE 2,5 X 20,0CM (1 X 8") NAO APARELHADA</t>
  </si>
  <si>
    <t>TABUA MADEIRA 2A QUALIDADE 2,5 X 30,0CM (1 X 12") NAO APARELHADA</t>
  </si>
  <si>
    <t>TAMPA CEGA EM LATAO POLIDO PARA CONDULETE EM LIGA DE ALUMINIO 4 X 4"</t>
  </si>
  <si>
    <t>TAMPA CEGA EM PVC P/CONDULETE 4 X 2"</t>
  </si>
  <si>
    <t>TAMPA CONCRETO P/PV E/OU CX. INSPECAO 60 X 60 X 8CM</t>
  </si>
  <si>
    <t>TAMPAO/TERMINAL 1 1/4" P/ DUTOS TP KANAFLEX</t>
  </si>
  <si>
    <t>TAMPAO/TERMINAL 2" P/ DUTOS TP KANAFLEX</t>
  </si>
  <si>
    <t>TAMPAO/TERMINAL 3" P/ DUTOS TP KANAFLEX</t>
  </si>
  <si>
    <t>TAMPAO/TERMINAL 4" P/ DUTOS TP KANAFLEX</t>
  </si>
  <si>
    <t>TAMPAO/TERMINAL 5" P/ DUTOS TP KANAFLEX</t>
  </si>
  <si>
    <t>TAMPAO/TERMINAL 6" P/ DUTOS TP KANAFLEX</t>
  </si>
  <si>
    <t>TARIFA "A" ENTRE 0 E 20M3 FORNECIMENTO D'AGUA</t>
  </si>
  <si>
    <t>TARJETA TIPO LIVRE/OCUPADO P/ PORTA BANHEIRO</t>
  </si>
  <si>
    <t>TE COBRE S/ANEL DE SOLDA REF. 611 104MM</t>
  </si>
  <si>
    <t>TE FERRO GALVANIZADO 45G 1.1/2"</t>
  </si>
  <si>
    <t>TE FERRO GALVANIZADO 45G 1.1/4"</t>
  </si>
  <si>
    <t>TE FERRO GALVANIZADO 45G 1/2"</t>
  </si>
  <si>
    <t>TE FERRO GALVANIZADO 45G 2"</t>
  </si>
  <si>
    <t>TE FERRO GALVANIZADO 45G 3/4"</t>
  </si>
  <si>
    <t>TE FERRO GALVANIZADO 45G 3"</t>
  </si>
  <si>
    <t>TE FERRO GALVANIZADO 45G 4"</t>
  </si>
  <si>
    <t>TE FERRO GALVANIZADO 90G 1.1/2"</t>
  </si>
  <si>
    <t>TE FERRO GALVANIZADO 90G 1.1/4"</t>
  </si>
  <si>
    <t>TE FERRO GALVANIZADO 90G 1/2"</t>
  </si>
  <si>
    <t>TE FERRO GALVANIZADO 90G 1"</t>
  </si>
  <si>
    <t>TE FERRO GALVANIZADO 90G 3"</t>
  </si>
  <si>
    <t>TE FERRO GALVANIZADO 90G 4"</t>
  </si>
  <si>
    <t>TE FERRO GALVANIZADO 90G 6"</t>
  </si>
  <si>
    <t>TE INSPECAO PVC SERIE R P/ESG PREDIAL 100 X 75MM</t>
  </si>
  <si>
    <t>TE INSPECAO PVC SERIE R P/ESG PREDIAL 75 X 75MM</t>
  </si>
  <si>
    <t>TE PVC SERIE R P/ ESG PREDIAL 100 X 100MM</t>
  </si>
  <si>
    <t>TE PVC SERIE R P/ ESG PREDIAL 100 X 75MM</t>
  </si>
  <si>
    <t>TE PVC SERIE R P/ ESG PREDIAL 150 X 100MM</t>
  </si>
  <si>
    <t>TE PVC SERIE R P/ ESG PREDIAL 150 X 150MM</t>
  </si>
  <si>
    <t>TE PVC SERIE R P/ ESG PREDIAL 75 X 75MM</t>
  </si>
  <si>
    <t>TELA ARAME GALV FIO 10 BWG (3,4MM) MALHA 2" (5 X 5CM) QUADRADA OU LOSANGO H= 2,0M</t>
  </si>
  <si>
    <t>TELA ARAME GALV FIO 12 BWG (2,77MM) MALHA 4" (10 X 10CM) QUADRADA OU LOSANGO H=2,0M</t>
  </si>
  <si>
    <t>TELA ARAME GALV FIO 12 BWG (2,77MM) MALHA 8 X 8CM QUADRADA OU LOSANGO H = 2,0M</t>
  </si>
  <si>
    <t>TELA ARAME GALV FIO 14 BWG (2,11MM) MALHA 2" (5x5cm) QUADRADA OU LOSANGO H = 2,0M</t>
  </si>
  <si>
    <t>TELA ARAME GALV FIO 14 BWG (2,11MM) MALHA 8 X 8CM QUADRADA OU LOSANGO H=2,0M</t>
  </si>
  <si>
    <t>TELA ARAME GALV FIO 18 BWG (1,24MM) MALHA 2 X 2CM QUADRADA OU LOSANGO</t>
  </si>
  <si>
    <t>TELA ARAME GALV FIO 24 BWG MALHA 1/2" P/ VIVEIROS</t>
  </si>
  <si>
    <t>TELA ARAME GALV PRENSADO FIO 12 (2,77MM) MALHA 2" (5 X 5CM)</t>
  </si>
  <si>
    <t>TELA ARAME GALV REVESTIDO C/ PVC FIO 12 BWG (2,77MM) MALHA 3" (7,5 X 7,5CM)</t>
  </si>
  <si>
    <t>TELA METAL EXPANDIDO DEPLOYE MALHA LOSANGO 3/4" CORDAO 0,9MM ESP 0,6MM</t>
  </si>
  <si>
    <t>TELA METAL REFORCADA FIO 12 BWG (2,77MM) MALHA QUADRADA 3 X 3CM</t>
  </si>
  <si>
    <t>TELHADISTA</t>
  </si>
  <si>
    <t>TERMINAL P/ ACABAMENTO NA PAREDE CAIXA KANAFLEX 3"</t>
  </si>
  <si>
    <t>TERRA VEGETAL</t>
  </si>
  <si>
    <t>TESTEIRA VINILICA - PECA 5M</t>
  </si>
  <si>
    <t>TIL PVC PASSAGEM NBR 10569 P/REDE COLET ESG JE BBB DN 100X100MM</t>
  </si>
  <si>
    <t>TIL PVC PASSAGEM NBR 10569 P/REDE COLET ESG JE BBB DN 150X150MM</t>
  </si>
  <si>
    <t>TIL PVC PASSAGEM NBR 10569 P/REDE COLET ESG JE BBB DN 200X150MM</t>
  </si>
  <si>
    <t>TIL PVC RADIAL NBR 10569 P/REDE COLET ESG JE BBB DN 150X200MM</t>
  </si>
  <si>
    <t>TIL PVC RADIAL NBR 10569 P/REDE COLET ESG JE BBB DN 300X200MM</t>
  </si>
  <si>
    <t>TIL TUBO QUEDA PVC NBR 10569 P/ REDE COLET ESG BBB JE DN 100 X 100MM</t>
  </si>
  <si>
    <t>TIL TUBO QUEDA PVC NBR 10569 P/ REDE COLET ESG BBB JE DN 150 X 150MM</t>
  </si>
  <si>
    <t>TIL TUBO QUEDA PVC NBR 10569 P/ REDE COLET ESG BBB JE DN 200 X 150MM</t>
  </si>
  <si>
    <t>TIL TUBO QUEDA PVC NBR 10569 P/ REDE COLET ESG BBB JE DN 250 X 150MM</t>
  </si>
  <si>
    <t>TIL TUBO QUEDA PVC NBR 10569 P/ REDE COLET ESG BBB JE DN 300 X 150MM</t>
  </si>
  <si>
    <t>TINTA À BASE DE BORRACHA CLORADA - CORES</t>
  </si>
  <si>
    <t>TINTA ESMALTE SINTETICO ALTO BRILHO</t>
  </si>
  <si>
    <t>TINTA ESMALTE SINTETICO FOSCO</t>
  </si>
  <si>
    <t>TOMADA COMPLETA P/ RADIO E TV</t>
  </si>
  <si>
    <t>TOMADA EMBUTIR 3P + T 30A/440V REF 56403 USO INDUSTRIAL SEM PLACA, PIAL OU EQUIV</t>
  </si>
  <si>
    <t>TOMADA EMBUTIR 3P + T 30A/440V REF 56404 USO INDUSTRIAL C/ PLACA, PIAL OU EQUIV</t>
  </si>
  <si>
    <t>TOMADA ESPECIAL C/ PINO 15A, REVESTIMENTO EM BORRACHA, TIPO SAVEL OU EQUIV</t>
  </si>
  <si>
    <t>TOMADA SOBREPOR P/ TELEFONE PADRAO TELEBRAS, TIPO SILENTOQUE PIAL OU EQUIV</t>
  </si>
  <si>
    <t>TOPOGRAFO</t>
  </si>
  <si>
    <t>TORNEIRA DE BOIA REAL 1/2" C/ BALAO METALICO</t>
  </si>
  <si>
    <t>TORNEIRA DE BOIA REAL 2" C/ BALAO PLASTICO</t>
  </si>
  <si>
    <t>TORNEIRA DE BOIA REAL 3/4" C/ BALAO METALICO</t>
  </si>
  <si>
    <t>TORNEIRA DE BOIA VAZAO TOTAL 1/2" C/ BALAO PLASTICO OU METALICO</t>
  </si>
  <si>
    <t>TORNEIRA DE BOIA VAZAO TOTAL 1" C/ BALAO PLASTICO OU METALICO</t>
  </si>
  <si>
    <t>TRATOR DE ESTEIRAS 110 A 160HP C/ LAMINA PESO OPERACIONAL * 13T * (INCL MANUT/OPERACAO)</t>
  </si>
  <si>
    <t>TRATOR DE ESTEIRAS 160 A 300HP C/ LAMINA PESO OPERACIONAL * 16T * (INCL MANUT/OPERACAO)</t>
  </si>
  <si>
    <t>TRATOR DE PNEUS ATE 75HP (INCL MANUT/OPERACAO)</t>
  </si>
  <si>
    <t>TRENA EM FIBRA DE VIDRO L = 30M</t>
  </si>
  <si>
    <t>TRILHO "U" ALUMINIO 40 X 40MM P/ ROLDANA</t>
  </si>
  <si>
    <t>TRILHO QUADRADO ALUMINIO 1/4'' P/ RODIZIOS</t>
  </si>
  <si>
    <t>TUBO ACO GALV C/ COSTURA DIN 2440/NBR 5580 CLASSE MEDIA DN 1.1/2" (40MM) E=3,25MM - 3,61KG/M</t>
  </si>
  <si>
    <t>TUBO ACO GALV C/ COSTURA DIN 2440/NBR 5580 CLASSE MEDIA DN 1.1/4" (32MM) E=3,25MM - 3,14KG/M</t>
  </si>
  <si>
    <t>TUBO ACO GALV C/ COSTURA DIN 2440/NBR 5580 CLASSE MEDIA DN 1/2" (15MM) E = 2,65MM - 1,22KG/M</t>
  </si>
  <si>
    <t>TUBO ACO GALV C/ COSTURA DIN 2440/NBR 5580 CLASSE MEDIA DN 2.1/2" (65MM) E=3,65MM - 6,51KG/M</t>
  </si>
  <si>
    <t>TUBO ACO GALV C/ COSTURA DIN 2440/NBR 5580 CLASSE MEDIA DN 2" (50MM) E=3,65MM - 5,10KG/M</t>
  </si>
  <si>
    <t>TUBO ACO GALV C/ COSTURA DIN 2440/NBR 5580 CLASSE MEDIA DN 3/4" (20MM) E = 2,65MM - 1,58KG/M</t>
  </si>
  <si>
    <t>TUBO ACO GALV C/ COSTURA DIN 2440/NBR 5580 CLASSE MEDIA DN 3" (80MM) E = 4,05MM - 8,47KG/M</t>
  </si>
  <si>
    <t>TUBO ACO GALV C/ COSTURA DIN 2440/NBR 5580 CLASSE MEDIA DN 4" (100MM) E = 4,50MM - 12,10KG/M</t>
  </si>
  <si>
    <t>TUBO ACO GALV C/ COSTURA DIN 2440/NBR 5580 CLASSE MEDIA DN 5" (125MM) E=5,40MM - 17,80KG/M</t>
  </si>
  <si>
    <t>TUBO CHAPA PRETA E = 1/4" - 30" - 175KG</t>
  </si>
  <si>
    <t>TUBO CHAPA PRETA E = 3/16" - 26" - 147KG</t>
  </si>
  <si>
    <t>TUBO CHAPA PRETA E = 3/8" - 30" -177KG</t>
  </si>
  <si>
    <t>TUBO CONCRETO SIMPLES POROSO DN 300 MM</t>
  </si>
  <si>
    <t>TUBO PVC EB 644 P/ REDE COLET ESG JE DN 200MM</t>
  </si>
  <si>
    <t>TUBO PVC EB-644 P/ REDE COLET ESG JE DN 100MM</t>
  </si>
  <si>
    <t>TUBO PVC EB-644 P/ REDE COLET ESG JE DN 125MM</t>
  </si>
  <si>
    <t>TUBO PVC EB-644 P/ REDE COLET ESG JE DN 150MM</t>
  </si>
  <si>
    <t>TUBO PVC EB-644 P/ REDE COLET ESG JE DN 300MM</t>
  </si>
  <si>
    <t>TUBO PVC EB-644 P/ REDE COLET ESG JE DN 400MM</t>
  </si>
  <si>
    <t>TUBO PVC TIPO LEVE PBL DN 250MM PARA VENTILAÇÃO / EXAUSTÃO</t>
  </si>
  <si>
    <t>TUBO PVC TIPO LEVE PBL DN 400MM PARA VENTILAÇÃO / EXAUSTÃO</t>
  </si>
  <si>
    <t>UNIAO FERRO GALV C/ASSENTO CONICO BRONZE 2 1/2"</t>
  </si>
  <si>
    <t>UNIAO FERRO GALV C/ASSENTO CONICO BRONZE 2"</t>
  </si>
  <si>
    <t>UNIAO FERRO GALV C/ASSENTO CONICO BRONZE 3/4"</t>
  </si>
  <si>
    <t>UNIAO FERRO GALV C/ASSENTO CONICO BRONZE 3"</t>
  </si>
  <si>
    <t>UNIAO FERRO GALV C/ASSENTO CONICO FERRO LONGO 1 1/2"</t>
  </si>
  <si>
    <t>UNIAO FERRO GALV C/ASSENTO CONICO FERRO LONGO 1/2"</t>
  </si>
  <si>
    <t>UNIAO FERRO GALV C/ASSENTO CONICO FERRO LONGO 1"</t>
  </si>
  <si>
    <t>UNIAO FERRO GALV C/ASSENTO CONICO FERRO LONGO 2"</t>
  </si>
  <si>
    <t>UNIAO FERRO GALV C/ASSENTO CONICO FERRO LONGO 3/4"</t>
  </si>
  <si>
    <t>UNIAO FERRO GALV C/ASSENTO CONICO FERRO LONGO 3"</t>
  </si>
  <si>
    <t>UNIAO FERRO GALV C/ASSENTO CONICO FERRO LONGO 4"</t>
  </si>
  <si>
    <t>UNIAO FERRO GALV C/ASSENTO PLANO C/JUNTA NITRIPACK 1 1/4"</t>
  </si>
  <si>
    <t>VARA FERRO CROMADO P/ CREMONA H = 120CM</t>
  </si>
  <si>
    <t>VARA FERRO CROMADO P/ CREMONA H = 150CM</t>
  </si>
  <si>
    <t>VEDANTE ACRILICO PARA TRINCAS</t>
  </si>
  <si>
    <t>VENTOSA SIMPLES FOFO C/ROSCA PN-25 DN 1</t>
  </si>
  <si>
    <t>VENTOSA SIMPLES FOFO C/ROSCA PN-25 DN 1 1/4</t>
  </si>
  <si>
    <t>VENTOSA SIMPLES FOFO C/ROSCA PN-25 DN 2</t>
  </si>
  <si>
    <t>VENTOSA SIMPLES FOFO C/ROSCA PN-25 DN 3/4</t>
  </si>
  <si>
    <t>VENTOSA TRIPLICE FUNCAO FOFO C/ FLANGES PN-10 DN 200</t>
  </si>
  <si>
    <t>VENTOSA TRIPLICE FUNCAO FOFO C/ FLANGES PN-10/16 DN 100</t>
  </si>
  <si>
    <t>VENTOSA TRIPLICE FUNCAO FOFO C/ FLANGES PN-10/16 DN 150</t>
  </si>
  <si>
    <t>VENTOSA TRIPLICE FUNCAO FOFO C/ FLANGES PN-10/16/25 DN 50</t>
  </si>
  <si>
    <t>VENTOSA TRIPLICE FUNCAO FOFO C/ FLANGES PN-16 DN 200</t>
  </si>
  <si>
    <t>VENTOSA TRIPLICE FUNCAO FOFO C/ FLANGES PN-25 DN 100</t>
  </si>
  <si>
    <t>VENTOSA TRIPLICE FUNCAO FOFO C/ FLANGES PN-25 DN 150</t>
  </si>
  <si>
    <t>VENTOSA TRIPLICE FUNCAO FOFO C/ FLANGES PN-25 DN 200</t>
  </si>
  <si>
    <t>VERNIZ COPAL</t>
  </si>
  <si>
    <t>VERNIZ POLIURETANO BRILHANTE</t>
  </si>
  <si>
    <t>VERNIZ SINTETICO BRILHANTE</t>
  </si>
  <si>
    <t>VEU FIBRA DE VIDRO AEROGLASS/RHODIA OU SIMILAR 0,04 KG/M2</t>
  </si>
  <si>
    <t>VEU POLIESTER</t>
  </si>
  <si>
    <t>VIBRADOR DE IMERSAO C/ MOTOR DIESEL 4,5HP DIAM 48MM C/ MANGOTE</t>
  </si>
  <si>
    <t>VIDRACEIRO</t>
  </si>
  <si>
    <t>VIDRO CANELADO 4 MM - SEM COLOCACAO</t>
  </si>
  <si>
    <t>VIDRO LISO FUME E = 4MM - SEM COLOCACAO</t>
  </si>
  <si>
    <t>VIDRO LISO FUME E = 6MM - SEM COLOCACAO</t>
  </si>
  <si>
    <t>VIDRO LISO INCOLOR 5MM - SEM COLOCACAO</t>
  </si>
  <si>
    <t>VIDRO MARTELADO 4 MM - SEM COLOCACAO</t>
  </si>
  <si>
    <t>VIDRO PLANO ARMADO E = 7MM - SEM COLOCACAO</t>
  </si>
  <si>
    <t>VIGIA NOTURNO</t>
  </si>
  <si>
    <t>VIGOTA CONCRETO ARMADO PRE-MOLDADO 0,10X0,10X1,00M</t>
  </si>
  <si>
    <t>CAIXA DE INSPEÇÃO p/ tubos de Ø30 a Ø60</t>
  </si>
  <si>
    <t>Pavimentacao em blocos intertravados de concreto (PAVER CINZA), espessura 6,0 cm, FCK 35mpa, assentados sobre colchao de areia de 8cm</t>
  </si>
  <si>
    <t>Pavimentacao em blocos intertravados de concreto (PAVER VERMELHO PODOTATIL), espessura 6,0 cm, FCK 35mpa, assentados sobre colchao de areia de 8cm, para alerta e direcional</t>
  </si>
  <si>
    <t>Codigo</t>
  </si>
  <si>
    <t>Descricao</t>
  </si>
  <si>
    <t>Unidade</t>
  </si>
  <si>
    <t>Preço Unitário</t>
  </si>
  <si>
    <t>BOMBA HIDRAULICA ALTA PRESSÃO (UNIDADE MOTRIZ), VAZÃO DE 3,0L/MIN, ATINGINDO PRESSÕES MANOMÉTRICAS DE ATÉ 100KGF/CM2 - LOCAÇÃO</t>
  </si>
  <si>
    <t>CAIXA METALICA P/ MEDICAO MONOFASICA CHAPA 18 (300 X 300 X 145MM) P/ USO EXTERNO C/ PORTA E CX. DE MUFLA, COR CINZA, SEM TRANSFORMADOR, PADRAO CELPE, MODELO D</t>
  </si>
  <si>
    <t>CAIXA METALICA P/ MEDICAO MONOFASICA CHAPA 18 (300 X 330 X 145MM) P/ USO INTERNO C/ PORTA E CX. DE MUFLA, COR CINZA, SEM TRANSFORMADOR, PADRAO CELPE, MODELO D</t>
  </si>
  <si>
    <t>CAIXA METALICA P/ MEDICAO TRIFASICA CHAPA 18 P/ USO EXTERNO C/ PORTA E CX. DE MUFLA, COR CINZA, SEM TRANSFORMADOR PADRAO CELPE, MODELO D</t>
  </si>
  <si>
    <t>CAIXA P/ MEDICAO DE DEMANDA E ENERGIA REATIVA EM CHAPA 18 ESTAMPADA , PADRAO DE CONCESSIONARIA LOCAL</t>
  </si>
  <si>
    <t>CHAVE FACA TRIPOLAR BLINDADA 150A/500V, C/BASE P/FUSIVEIS NH DE 125A, TIPO F-824 DA MAR-GIRIUS CONTINENTAL OU EQUIV</t>
  </si>
  <si>
    <t>CHAVE MAGNETICA 2 X 30A P/ COMANDO ILUMINACAO PUBLICA, ACIONADA POR RELE FOTOELETRICO NA 220V/60HZ, TIPO LUX CONTROL MODELO CIP-I/70 OU EQUIV</t>
  </si>
  <si>
    <t>CHAVE PARTIDA DIRETA P/MOTOR TRIFASICO 7,50CV/380V, C/FUSIVEIS DIAZED E BOTAO LIGA-DESLIGA TIPO GPS SIEMENS OU EQUIV</t>
  </si>
  <si>
    <t>CHAVE SECCIONADORA FUSIVEL TRIPOLAR, MANOBRA C/ CARGA, 250A/500V P/ FUSIVEIS NH TAMANHO 1 CORRENTE NOMINAL ATE 250A, TIPO 3 NN 2200 DA SIEMENS OU EQUIV</t>
  </si>
  <si>
    <t>CHAVE SECCIONADORA TRIPOLAR C/ PORTA FUSIVEIS NH, MANOBRA C/ CARGA, 125A/500V, TIPO S37 SIEMENS OU EQUIV</t>
  </si>
  <si>
    <t>CHAVE SECCIONADORA TRIPOLAR C/ PORTA FUSIVEIS NH, MANOBRA C/ CARGA, 400A/500V, TIPO S37 SIEMENS OU EQUIV</t>
  </si>
  <si>
    <t>COMPACTADOR SOLOS C/ PLACA VIBRATÓRIA MOTOR DIESEL/GASOLINA * 5HP * NÃO REVERSÍVEL TIPO CLARIDOM CS-15 OU EQUIV</t>
  </si>
  <si>
    <t>COMPACTADOR SOLOS TIPO SAPO C/ MOTOR DIESEL/GASOLINA *3HP* NÃO REVERSÍVEL PADRAO DYNAPAL LC -7 I R OU EQUIV</t>
  </si>
  <si>
    <t>CONJUNTO EMBUTIR 1 INTERRUPTOR PARALELO 1 TOMADA 2P UNIVERSAL 10A/250V S/ PLACA, TP SILENTOQUE PIAL OU EQUIV</t>
  </si>
  <si>
    <t>CONJUNTO EMBUTIR 2 INTERRUPTORES PARALELOS 1 TOMADA 2P UNIVERSAL 10A/250V, S/ PLACA, TP SILENTOQUE PIAL OU EQUIV</t>
  </si>
  <si>
    <t>CONJUNTO PARA REBAIXAMENTO DE LENÇOL FREÁTICO: BOMBA ELÉTRICA A VÁCUO COM 8 PONTEIRAS (LOCAÇÃO)</t>
  </si>
  <si>
    <t>DIVISORIA (N2) PAINEL/VIDRO - PAINEL C/ MSO/COMEIA E=35MM - MONTANTE/RODAPE DUPLO ACO GALV PINTADO - COLOCADA</t>
  </si>
  <si>
    <t>DIVISORIA (N2) PAINEL/VIDRO - PAINEL C/ MSO/COMEIA E=35MM - PERFIS SIMPLES ACO GALV PINTADO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</si>
  <si>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</si>
  <si>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</si>
  <si>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</si>
  <si>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</si>
  <si>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</si>
  <si>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</si>
  <si>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</si>
  <si>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FECHADURA BICO PAPAGAIO C/ CILINDRO P/ PORTA CORRER EXTERNA INCL CONCHAS - ACAB SUPERIOR (LINHA LUXO)</t>
  </si>
  <si>
    <t>FECHADURA EMBUTIR REFORCADA (DE SEGURANCA) C/ CILINDRO P/ PORTA EXT, COMPLETA - ACAB PADRAO MEDI O</t>
  </si>
  <si>
    <t>FECHADURA LA FONTE 330-ST-55MM C/ CILINDRO P/ PORTA EXT (SOMENTE A MAQUINA, SEM ESPELHO E SEM MACANETA)</t>
  </si>
  <si>
    <t>FECHADURA LA FONTE 330-ST2-40MM C/ CILINDRO P/ PORTA EXT (SOMENTE A MAQUINA, SEM ESPELHO E SEM MACANETA)</t>
  </si>
  <si>
    <t>FORRO C/ PLACAS LA-DE-VIDRO REVESTIDO FACE APARENTE C/ FILME PLASTICO GRAVADO, COR BRANCA TIPO SHEDISOL - 1,20 X 0,60M E = 15MM OU SANTA MARINA - 1,24 X 0,62 E=20MM (COLOCADO)</t>
  </si>
  <si>
    <t>GEOTEXTIL NAO TECIDO AGULHADO DE FILAMENTOS CONTINUOS 100% POLIESTER RT 09 P/ DRENAGEM TIPO BIDIM OU EQUIV</t>
  </si>
  <si>
    <t>GEOTEXTIL NAO TECIDO AGULHADO DE FILAMENTOS CONTINUOS 100% POLIESTER RT 14 P/ DRENAGEM TIPO BIDIM OU EQUIV</t>
  </si>
  <si>
    <t>GUINDASTE AUTO-PROPELIDO, SOBRE PNEUS, C/ LANCA TELESCOPICA CAP * 15T * (INCL MANUTENCAO/OPERACAO)</t>
  </si>
  <si>
    <t>GUINDASTE AUTO-PROPELIDO, SOBRE PNEUS, C/ LANCA TELESCOPICA CAP * 35T * (INCL MANUTENCAO/OPERACAO)</t>
  </si>
  <si>
    <t>GUINDASTE TIPO MUNCK CAP * 5T * MONTADO EM CAMINHAO CARROCERIA ( LOCAÇÃO COM OPERADOR,COMBUSTIVEL E MANUTENÇÃO).</t>
  </si>
  <si>
    <t>JOGO DE FERRAGENS CROMADAS P/ PORTA DE VIDRO TEMPERADO, UMA FOLHA COMPOSTA: DOBRADICA SUPERIOR (101) E INFERIOR (103),TRINCO (502), FECHADURA (520),CONTRA FECHADURA (531),COM CAPUCHINHO</t>
  </si>
  <si>
    <t>LAJE PRE MOLDADA TRELICADA P/ PISO , H=12CM , P/ APOIO SIMPLES , SOBRECARGA DE 200 KG/M2 , VAO LIVRE MAXIMO DE 5,70M</t>
  </si>
  <si>
    <t>LAJE PRE-MOLDADA DE PISO TRELICADA C/ H=16CM P/ APOIO SIMPLES SOBRECARGA 200KG/M2 VAO LIVRE ATE 6,00M</t>
  </si>
  <si>
    <t>LAJE TRELICADA P/ PISO , H=20CM , P/ APOIO SIMPLES , SOBRECARGA DE 200 KG/M2 , VAO LIVRE MAXIMO DE 9,50M</t>
  </si>
  <si>
    <t>LAJE TRELICADA P/ PISO , H=25CM , P/ APOIO SIMPLES , SOBRECARGA DE 200 KG/M2 , VAO LIVRE MAXIMO DE 8,30M</t>
  </si>
  <si>
    <t>LAJE TRELICADA P/ PISO , H=30CM , P/ APOIO SIMPLES , SOBRECARGA DE 200 KG/M2 , VAO LIVRE MAXIMO DE 12,65M</t>
  </si>
  <si>
    <t>LUMINARIA ABERTA P/ ILUMINACAO PUBLICA, CORPO REFLETOR EM ALUMINIO FUNDIDO, PORTA LAMPADA E27 COM BRACO METALICO DE 1,50M</t>
  </si>
  <si>
    <t>LUMINARIA CALHA EM CHAPA ACO SOBREPOR C/ 1 LAMPADA FLUORESCENTE 40W (COMPLETA, INCL. REATOR AFP PARTIDA RAPIDA 127V E LAMPADA)</t>
  </si>
  <si>
    <t>LUMINARIA CALHA SOBREPOR CHAPA DE ACO P/ 4 LAMPADAS FLUORESCENTES 4OW (NAO INCLUI REATOR E LAMP)</t>
  </si>
  <si>
    <t>LUMINARIA CALHA SOBREPOR EM CHAPA ACO C/ 1 LAMPADA FLUORESCENTE 20W (COMPLETA, INCL. REATOR PART RAPIDA E LAMPADA)</t>
  </si>
  <si>
    <t>LUMINARIA CALHA SOBREPOR EM CHAPA ACO C/ 2 LAMPADAS FLUORESCENTES 20W TIPO TMS 500 PHILIPS OU EQUIV (COMPLETA, INCL. REAT PART RAP+LAMP+SUP)</t>
  </si>
  <si>
    <t>LUMINARIA CALHA SOBREPOR EM CHAPA ACO C/ 2 LAMPADAS FLUORESCENTES 40W (COMPLETA, INCL REATOR PART RAPIDA E LAMPADAS)</t>
  </si>
  <si>
    <t>LUMINARIA CALHA SOBREPOR EM CHAPA ACO P/ 1 LAMPADA FLUORESCENTE 20W (NAO INCLUI REATOR E LAMPADA)</t>
  </si>
  <si>
    <t>LUMINARIA CALHA SOBREPOR EM CHAPA ACO P/ 2 LAMPADAS FLUORESCENTES 2OW (NAO INCLUI REATOR E LAMPADAS)</t>
  </si>
  <si>
    <t>LUMINARIA CALHA SOBREPOR EM CHAPA ACO P/ 2 LAMPADAS FLUORESCENTES 40W (NAO INCLUI REATOR E LAMP)</t>
  </si>
  <si>
    <t>LUMINARIA CALHA SOBREPOR EM CHAPA ACO P/ 3 LAMPADAS FLUORESCENTES 40W (NAO INCLUI REATOR E LAMP)</t>
  </si>
  <si>
    <t>LUMINARIA CALHA SOBREPOR EM CHAPA ACO P/ 4 LAMPADAS FLUORESCENTES 20W (NAO INCLUI REATOR E LAMP)</t>
  </si>
  <si>
    <t>LUMINARIA FECHADA P/ ILUMINACAO PUBLICA, TIPO ABL 50/F OU EQUIV, P/ LAMPADA A VAPOR DE MERCURIO 400W</t>
  </si>
  <si>
    <t>LUMINARIA FECHADA P/ ILUMINACAO PUBLICA, TIPO X-35 PETERCO OU EQUIV, (COMPLETA, INCL. LAMPADA VAPOR MERCURIO 400W)</t>
  </si>
  <si>
    <t>LUMINARIA PLAFONIER SOBREPOR ARO/BASE METALICA C/ GLOBO ESFERICO VIDRO LEITOSO BOCA 10CM DIAM 20CM P/ 1 LAMP INCAND, INCL SOQUETE PORCELANA</t>
  </si>
  <si>
    <t>MANOMETRO 0 A 200PSI (0 A 14KGF/CM2) D=50MM - CONEXAO 1/4" BSP, RETO, CAIXA E ANEL EM ACO ESTAMPADO 1020, ACABAMENTO EM PINTURA ELETROSTATICA EM EPOXI PRETO</t>
  </si>
  <si>
    <t>MANTA IMPERMEABILIZANTE A BASE DE ASFALTO MODIFICADO C/ ELASTOMEROS DESBS TIPO TORODIM ALUMINIO E = 3MM VIAPOL OU EQUIV</t>
  </si>
  <si>
    <t>MANTA IMPERMEABILIZANTE A BASE DE ASFALTO MODIFICADO C/ POLIMEROS DE APP TIPO TORODIM APP 3MM VIAPOL OU EQUIV</t>
  </si>
  <si>
    <t>MAQUINA (PRENSA HIDRAULICA) PMT-1000 P/ FABRICACAO DE TUBOS DE CONCRETO SIMPLES DN200 A DN600 X 1000 A 1500MM DE COMPR - MENEGOTTI</t>
  </si>
  <si>
    <t>MUFLA TERMINAL PRIMARIA UNIPOLAR USO EXTERNO PARA CABO 25/70MM2 ISOL, 3,6/6KV EM EPR - BORRACHA DE SILICONE</t>
  </si>
  <si>
    <t>MUFLA TERMINAL PRIMARIA UNIPOLAR USO EXTERNO PARA CABO 35/70MM2 ISOL. 20/35KV EM EPR - BORRACHA DE SILICONE</t>
  </si>
  <si>
    <t>MUFLA TERMINAL PRIMARIA UNIPOLAR USO INTERNO PARA CABO 35/120MM2 ISOLACAO 15/25KV EM EPR - BORRACHA DE SILICONE</t>
  </si>
  <si>
    <t>PA CARREGADEIRA SOBRE PNEUS * 170 HP * CAP. * 3 M 3 * PESO OPERACIONAL * 16 T * TIPO CATERPILAR 950 - F II NACIONAL OU EQUIV (INCL MANUTENCAO/OPERACAO)</t>
  </si>
  <si>
    <t>QUADRO DE DISTRIBUICAO DE EMBUTIR C/ BARRAMENTO MONOFASICO P/ 6 DISJUNTORES UNIPOLARES EM CHAPA DE ACO GALV</t>
  </si>
  <si>
    <t>QUADRO DE DISTRIBUICAO DE EMBUTIR C/ BARRAMENTO MONOFASICO P/ 8 DISJUNTORES UNIPOLARES EM CHAPA DE ACO GALV</t>
  </si>
  <si>
    <t>QUADRO DE DISTRIBUICAO DE EMBUTIR C/ BARRAMENTO NEUTRO P/ 18 DISJUNTORES UNIPOLARES EM CHAPA DE ACO GALV</t>
  </si>
  <si>
    <t>QUADRO DE DISTRIBUICAO DE EMBUTIR C/ BARRAMENTO TRIFASICO P/ 12 DISJUNTORES UNIPOLARES EM CHAPA DE ACO GALV</t>
  </si>
  <si>
    <t>QUADRO DE DISTRIBUICAO DE EMBUTIR C/ BARRAMENTO TRIFASICO P/ 15 DISJUNTORES UNIPOLARES EM CHAPA DE ACO GALV</t>
  </si>
  <si>
    <t>QUADRO DE DISTRIBUICAO DE EMBUTIR C/ BARRAMENTO TRIFASICO P/ 18 DISJUNTORES UNIPOLARES EM CHAPA DE ACO GALV</t>
  </si>
  <si>
    <t>QUADRO DE DISTRIBUICAO DE EMBUTIR C/ BARRAMENTO TRIFASICO P/ 24 DISJUNTORES UNIPOLARES EM CHAPA DE ACO GALV</t>
  </si>
  <si>
    <t>QUADRO DE DISTRIBUICAO DE EMBUTIR C/ BARRAMENTO TRIFASICO P/ 27 DISJUNTORES UNIPOLARES EM CHAPA DE ACO GALV</t>
  </si>
  <si>
    <t>QUADRO DE DISTRIBUICAO DE EMBUTIR C/ BARRAMENTO TRIFASICO P/ 30 DISJUNTORES UNIPOLARES EM CHAPA DE ACO GALV</t>
  </si>
  <si>
    <t>QUADRO DE DISTRIBUICAO DE EMBUTIR C/ BARRAMENTO TRIFASICO P/ 32 DISJUNTORES UNIPOLARES EM CHAPA DE ACO GALV</t>
  </si>
  <si>
    <t>QUADRO DE DISTRIBUICAO DE EMBUTIR C/ BARRAMENTO TRIFASICO P/ 40 DISJUNTORES UNIPOLARES EM CHAPA DE ACO GALV COM CHAVE GERAL TRIFASICA</t>
  </si>
  <si>
    <t>QUADRO DE DISTRIBUICAO DE EMBUTIR C/ BARRAMENTO TRIFASICO P/ 40 DISJUNTORES UNIPOLARES EM CHAPA DE FERRO GALV</t>
  </si>
  <si>
    <t>QUADRO DE DISTRIBUICAO DE EMBUTIR C/ BARRAMENTO TRIFASICO P/ 50 DISJUNTORES UNIPOLARES EM CHAPA DE ACO GALV</t>
  </si>
  <si>
    <t>QUADRO DE DISTRIBUICAO DE EMBUTIR C/ BARRAMENTO TRIFASICO P/ 60 DISJUNTORES UNIPOLARES EM CHAPA DE ACO GALV</t>
  </si>
  <si>
    <t>QUADRO DE DISTRIBUICAO DE EMBUTIR SEM BARRAMENTO P/ 3 DISJUNTORES UNIPOLARES, COM PORTA EM CHAPA DE ACO GALV</t>
  </si>
  <si>
    <t>QUADRO DE DISTRIBUICAO DE EMBUTIR SEM BARRAMENTO P/ 6 DISJUNTORES UNIPOLARES, S/ PORTA, EM CHAPA DE ACO GALV,</t>
  </si>
  <si>
    <t>QUADRO DE DISTRIBUICAO DE EMBUTIR SEM BARRAMENTO, P/12 DISJUNTORES UNIPOLARES, S/ PORTA EM CHAPA DE ACO GALV</t>
  </si>
  <si>
    <t>QUADRO DE DISTRIBUICAO DE EMBUTIR SEM BARRAMENTO, SEM PORTA, P/4 DISJUNTORES UNIPOLARES EM CHAPA DE ACO GALV</t>
  </si>
  <si>
    <t>QUADRO DE DISTRIBUICAO DE SOBREPOR C/ BARRAMENTO TRIFASICO P/ 18 DISJUNTORES UNIPOLARES, EM CHAPA DE ACO GALV</t>
  </si>
  <si>
    <t>REFLETOR REDONDO EM ALUMINIO ANODIZADO PARA LAMPADA VAPOR DE MERCURIO/SODIO, CORPO EM ALUMINIO COM PINTURA EPOXI, PARA LAMPADA E-27 DE 300 W, COM SUPORTE REDONDO E ALCA REGULAVEL PARA FIXACAO.</t>
  </si>
  <si>
    <t>RETROESCAVADEIRA C/ CARREGADEIRA SOBRE PNEUS 75HP C/CONVERSOR DE TORQUE (INCL MANUTENCAO/OPERACAO E COMBUSTÍVEL)</t>
  </si>
  <si>
    <t>RETROESCAVADEIRA C/ CARREGADEIRA SOBRE PNEUS 76HP TRANSMISSAO MECANICA (INCL MANUTENCAO/OPERACAO E COMBUSTÍVEL )</t>
  </si>
  <si>
    <t>ROLO COMPACTADOR DE PNEUS, PRESSAO VARIAVEL, AUTOPROPELIDO 145HP, PESO VAZIO/C/ LASTRO 9,8/27 T, P/ SELAGEM ASFALTICA, TIPO DYNAPAC CP-27 OU EQUIV (INCL MANUTENCAO/OPERACAO)</t>
  </si>
  <si>
    <t>ROLO COMPACTADOR DE PNEUS, PRESSAO VARIAVEL, AUTOPROPELIDO 94HP, PESO VAZIO/C/ LASTRO 7,6/22 T P/ SELAGEM ASFALTICA TIPO DYNAPAC CP - 22 OU EQUIV (INCL MANUTENCAO/OPERACAO)</t>
  </si>
  <si>
    <t>ROLO COMPACTADOR ESTATICO LISO AUTOPROPELIDO 58,5HP, FORCA IMPACTO 6 A 9T, TIPO MULLER RT-82H OU EQUIV (INCL MANUTENCAO/OPERACAO)</t>
  </si>
  <si>
    <t>ROLO COMPACTADOR LISO VIBRATORIO REBOCAVEL PESO 5T, FORCA IMPACTO 15,4T TIPO DYNAPAC CH-44 OU EQUIV</t>
  </si>
  <si>
    <t>ROLO COMPACTADOR LISO VIBRATORIO REBOCAVEL PESO 6,7T, FORCA IMPACTO 20,7T TIPO DYNAPAC CFB-66 OU EQUIV</t>
  </si>
  <si>
    <t>ROLO COMPACTADOR PE DE CARNEIRO VIBRATORIO REBOCAVEL PESO 6,7T, FORCA IMPACTO 20,7T TIPO DYNAPAC CF B-66 OU EQUIV</t>
  </si>
  <si>
    <t>ROLO COMPACTADOR TANDEM VIBRATÓRIO CILINDROS LISO DE AÇO, DYNAPAC, MODELO CC-422, POTÊNCIA 125HP - PESO MÁXIMO OPERACIONAL 11,2T</t>
  </si>
  <si>
    <t>ROLO COMPACTADOR VIBRATORIO LISO AUTOPROPELIDO 101HP P/ ASFALTO, PESO 7,5T, FORCA IMPACTO 13 A 19,2 T TIPO DYNAPAC CA-15A OU EQUIV (INCL MANUTENCAO/OPERACAO)</t>
  </si>
  <si>
    <t>ROLO COMPACTADOR VIBRATORIO LISO AUTOPROPELIDO 65HP, FORCA IMPACTO 18T, TIPO MULLER VAP-70 L OU EQUIV (INCL MANUTENCAO/OPERACAO)</t>
  </si>
  <si>
    <t>ROLO COMPACTADOR VIBRATORIO LISO AUTOPROPELIDO 76HP, FORCA IMPACTO 11T, TIPO MULLER VAP-SSA OU EQUIV (INCL MANUTENCAO/OPERACAO)</t>
  </si>
  <si>
    <t>ROLO COMPACTADOR VIBRATORIO LISO AUTOPROPELIDO 83HP, FORCA IMPACTO 11T, TIPO MULLER VAP-SSL OU EQUIV (INCL MANUTENCAO/OPERACAO)</t>
  </si>
  <si>
    <t>ROLO COMPACTADOR VIBRATORIO LISO TANDEM AUTOPROPELIDO 11 CV, PESO 1,9T FORCA IMPACTO 4,2 T TIPO DYNAPAC CG -11 OU EQUIV (INCL MANUTENCAO/OPERACAO)</t>
  </si>
  <si>
    <t>ROLO COMPACTADOR VIBRATORIO PE DE CARNEIRO AUTOPROPELIDO 83HP, FORCA IMPACTO 19T, TIPO MULLER VAP-SSP OU EQUIV (INCL MANUTENCAO/OPERACAO)</t>
  </si>
  <si>
    <t>ROLO COMPACTADOR VIBRATÓRIO PÉ DE CARNEIRO (OPERADO POR CONTROLE REMOTO), DYNAPAC, MODELO LP-8500, POTÊNCIA 17HP - PESO OPERACIONAL 1,65 T</t>
  </si>
  <si>
    <t>ROLO COMPACTADOR VIBRATÓRIO TANDEM AÇO LISO, MULLER, MODELO RT-82H, POTÊNCIA 58CV - PESO SEM/COM LASTRO 6,5/9,4T</t>
  </si>
  <si>
    <t>TELA DE ARAME GALVANIZADO, DIÂMETRO DO FIO = 2,77 MM (12 BWG), ESPAÇAMENTO DA MALHA 5 X 5 CM, H=2M PARA ALAMBRADO</t>
  </si>
  <si>
    <t>TOMADA DE PISO 2P UNIVERSAL 10A/250V C/ PLACA 4'' X 4'' EM TERMOPLASTICO ALTA RESISTENCIA, TIPO PIAL OU EQUIV</t>
  </si>
  <si>
    <t>ASSENTAMENTO DE TAMPAO DE FERRO FUNDIDO 900 MM</t>
  </si>
  <si>
    <t>ASSENTAMENTO DE TAMPAO DE FERRO FUNDIDO 600 MM</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</si>
  <si>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</si>
  <si>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</si>
  <si>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</si>
  <si>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</si>
  <si>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</si>
  <si>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</si>
  <si>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</si>
  <si>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</si>
  <si>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</si>
  <si>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</si>
  <si>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</si>
  <si>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</si>
  <si>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</si>
  <si>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</si>
  <si>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</si>
  <si>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</si>
  <si>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</si>
  <si>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</si>
  <si>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</si>
  <si>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</si>
  <si>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</si>
  <si>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</si>
  <si>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</si>
  <si>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</si>
  <si>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</si>
  <si>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600</t>
  </si>
  <si>
    <t>BARRACAO PARA DEPOSITO EM TABUAS DE MADEIRA, COBERTURA EM FIBROCIMENTO 4 MM, INCLUSO PISO ARGAMASSA TRAÇO 1:6 (CIMENTO E AREIA)</t>
  </si>
  <si>
    <t>PLACA DE OBRA EM CHAPA DE ACO GALVANIZADO</t>
  </si>
  <si>
    <t>ALUGUEL CONTAINER/ESCRIT INCL INST ELET LARG=2,20 COMP=6,20M ALT=2,50M CHAPA ACO C/NERV TRAPEZ FORRO C/ISOL TERMO/ACUSTICOCHASSIS REFORC PISO COMPENS NAVAL EXC TRANSP/CARGA/DESCARGA</t>
  </si>
  <si>
    <t>ALUGUEL CONTAINER/ESCRIT/WC C/1 VASO/1 LAV/1 MIC/4 CHUV LARG =2,20M COMPR=6,20M ALT=2,50M CHAPA ACO NERV TRAPEZ FORROC/ISOL TERMO-ACUST CHASSIS REFORC PISO COMPENS NAVAL INCL INSTELETR/HIDRO-SANIT EXCL TRANSP/CARGA/DESCARGA</t>
  </si>
  <si>
    <t>ALUGUEL CONTAINER/SANIT C/2 VASOS/1 LAVAT/1 MIC/4 CHUV LARG= 2,20M COMPR=6,20M ALT=2,50M CHAPA ACO C/NERV TRAPEZ FORRO C/ISOLAM TERMO/ACUSTICO CHASSIS REFORC PISO COMPENS NAVAL INCLINST ELETR/HIDR EXCL TRANSP/CARGA/DESCARG</t>
  </si>
  <si>
    <t>ALUGUEL CONTAINER/SANIT C/4 VASOS/1 LAVAT/1 MIC/4 CHUV LARG= 2,20M COMPR=6,20M ALT=2,50M CHAPAS ACO C/NERV TRAPEZ FORRO C/ISOL TERMO-ACUST CHASSIS REFORC PISO COMPENS NAVAL INCL INST RAELETR/HIDRO-SANIT EXCL TRANSP/CARGA/DESCARGA</t>
  </si>
  <si>
    <t>REVISAO GERAL DE TELHADOS DE TELHAS CERAMICAS</t>
  </si>
  <si>
    <t>ESTRUTURA TIPO ESPACIAL EM ALUMINIO ANODIZADO, VAO DE 20M</t>
  </si>
  <si>
    <t>ESTRUTURA TIPO ESPACIAL EM ALUMINIO ANODIZADO, VAO DE 30M</t>
  </si>
  <si>
    <t>ESTRUTURA TIPO ESPACIAL EM ALUMINIO ANODIZADO, VAO DE 40M</t>
  </si>
  <si>
    <t>ESTRUTURA TIPO ESPACIAL EM ALUMINIO ANODIZADO, VAO DE 50M</t>
  </si>
  <si>
    <t>RUFO EM FIBROCIMENTO, INCLUSO ACESSORIOS DE FIXACAO E VEDACAO</t>
  </si>
  <si>
    <t>RUFO EM CONCRETO ARMADO, LARGURA 40CM E ESPESSURA 7CM</t>
  </si>
  <si>
    <t>ESGOTAMENTO COM MOTO-BOMBA AUTOESCOVANTE</t>
  </si>
  <si>
    <t>CALHA EM CONCRETO SIMPLES, EM MEIA CANA, DIAMETRO 200 MM</t>
  </si>
  <si>
    <t>CAMADA DRENANTE COM BRITA NUM 3</t>
  </si>
  <si>
    <t>COLOCACAO DE MANTA - MMA</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</si>
  <si>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</si>
  <si>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</si>
  <si>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</si>
  <si>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</si>
  <si>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</si>
  <si>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</si>
  <si>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ARRIMO DE CONCRETO CICLOPICO COM 30% DE PEDRA DE MAO</t>
  </si>
  <si>
    <t>MURO DE ARRIMO DE ALVENARIA DE PEDRA ARGAMASSADA</t>
  </si>
  <si>
    <t>MURO DE ARRIMO DE ALVENARIA DE TIJOLOS</t>
  </si>
  <si>
    <t>POCO DE VISITA PARA REDE DE ESG. SANIT., EM ANEIS DE CONCRETO, DIÂMETO = 60CM, PROF=80CM, INCLUINDO DEGRAU, EXCLUINDO TAMPAO FERRO FUNDID.</t>
  </si>
  <si>
    <t>POCO VISITA ESG SANIT ANEL CONC PRE-MOLD PROF=1,20M C/TAMPAO FF TIPO MEDIO(AD)D=60CM 125KG/DEGRAUS FF/REJUNTAMENTO ANEIS/REVEST LISO CALHA INTERNA C/ARG CIM/AREIA 1:4. BASE/BANQUETAEM CONCR FCK=10MPA</t>
  </si>
  <si>
    <t>POCO VISITA ESG SANIT ANEL CONC PRE-MOLD PROF=1,40M C/TAMPAO FF TIPO MEDIO(AD)D=60CM 125KG/DEGRAUS FF/REJUNTAMENTO ANEIS/REVEST LISO CALHA INTERNA C/ARG CIM/AREIA 1:4. BASE/BANQUETAEM CONCR FCK=10MPA</t>
  </si>
  <si>
    <t>POCO VISITA ESG SANIT ANEL CONC PRE-MOLD PROF=1,50M C/TAMPAO FF TIPO MEDIO(AD)D=60CM 125KG/DEGRAUS FF/REJUNTAMENTO ANEIS/REVEST LISO CALHA INTERNA C/ARG CIM/AREIA 1:4. BASE/BANQUETAEM CONCR FCK=10MPA</t>
  </si>
  <si>
    <t>POCO VISITA ESG SANIT ANEL CONC PRE-MOLD PROF=1,60M C/TAMPAO FF TIPO MEDIO(AD)D=60CM 125KG/DEGRAUS FF/REJUNTAMENTO ANEIS/REVEST LISO CALHA INTERNA C/ARG CIM/AREIA 1:4. BASE/BANQUETAEM CONCR FCK=10MPA</t>
  </si>
  <si>
    <t>POCO VISITA ESG SANIT ANEL CONC PRE-MOLD PROF=1,70M C/TAMPAO FF TIPO MEDIO(AD)D=60CM 125KG/DEGRAUS FF/REJUNTAMENTO ANEIS/REVEST LISO CALHA INTERNA C/ARG CIM/AREIA 1:4. BASE/BANQUETAEM CONCR FCK=10MPA</t>
  </si>
  <si>
    <t>POCO VISITA ESG SANIT ANEL CONC PRE-MOLD PROF=2,00M C/TAMPAO FF TIPO MEDIO(AD)D=60CM 125KG/DEGRAUS FF/REJUNTAMENTO ANEIS/REVEST LISO CALHA INTERNA C/ARG CIM/AREIA 1:4. BASE/BANQUETAEM CONCR FCK=10MPA</t>
  </si>
  <si>
    <t>POCO VISITA ESG SANIT ANEL CONC PRE MOLD PROF=2,30M C/TAMPAO FF TIPO MEDIO(AD)D=60CM 125KG/DEGRAUS FF/REJUNTAMENTO ANEIS/REVEST LISO CALHA INTERNA C/ARG CIM/AREIA 1:4. BASE/BANQUETAEM CONCR FCK=10MPA</t>
  </si>
  <si>
    <t>POCO VISITA ESG SANIT ANEL CONC PRE-MOLD PROF=2,60M C/TAMPAO FF TIPO MEDIO(AD)D=60CM 125KG/DEGRAUS FF/REJUNTAMENTO ANEIS/REVEST LISO CALHA INTERNA C/ARG CIM/AREIA 1:4. BASE/BANQUETAEM CONCR FCK=10MPA</t>
  </si>
  <si>
    <t>POCO VISITA ESG SANIT ANEL CONC PRE-MOLD PROF=2,90M C/TAMPAO FF TIPO MEDIO(AD) D=60CM 125KG/DEGRAUS FF/REJUNTAMENTO ANEIS/REVEST LISO CALHA INTERNA C/ARG CIM/AREIA 1:4. BASE/BANQUETAEM CONCR FCK=10MPA</t>
  </si>
  <si>
    <t>POCO VISITA ESG SANIT ANEL CONC PRE-MOLD PROF=3,20M C/TAMPAO FF TIPO MEDIO(AD)D=60CM 125KG/DEGRAUS FF/REJUNTAMENTOANEIS/REVEST LISO CALHA INTERNA C/ARG CIM/AREIA 1:4. BASE/BANQUETAEM CONCR FCK=10MPA</t>
  </si>
  <si>
    <t>POCO VISITA ESG SANIT ANEL CONC PRE-MOLD PROF=3,50M C/TAMPAO FF TIPO MEDIO(AD)D=60CM 125KG/DEGRAUS FF/REJUNTAMENTO/ANEIS/REVEST LISO CALHA INTERNA C/ARG CIM/AREIA 1:4. BASE/BANQUETAEM CONCR FCK=10MPA</t>
  </si>
  <si>
    <t>POCO VISITA ESG SANIT ANEL CONC PRE-MOLD PROF=3,80M C/TAMPAO FF TIPO MEDIO(AD)D=60CM 125KG/DEGRAUS FF/REJUNTAMENTO ANEIS/REVEST LISO CALHA INTERNA C/ARG CIM/AREIA 1:4. BASE/BANQUETAEM CONCR FCK=10MPA</t>
  </si>
  <si>
    <t>POCO VISITA ESG SANIT ANEL CONC PRE-MOLD PROF=4,10M C/TAMPAO FF TIPO MEDIO(AD)D=60CM 125KG/DEGRAUS FF/REJUNTAMENTO ANEIS/REVEST LISO CALHA INTERNA C/ARG CIM/AREIA 1:4. BASE/BANQUETAEM CONCR FCK=10MPA</t>
  </si>
  <si>
    <t>POCO VISITA ESG SANIT ANEL CONC PRE MOLD PROF=4,40M C/TAMPAO FF TIPO MEDIO(AD)D=60CM 125KG/DEGRAUS FF/REJUNTAMENTO ANEIS/REVEST LISO CALHA INTERNA C/ARG CIM/AREIA 1:4. BASE/BANQUETAEM CONCR FCK=10MPA</t>
  </si>
  <si>
    <t>POCO VISITA ESG SANIT ANEL CONC PRE-MOLD PROF=4,70M C/TAMPAO FF TIPO MEDIO(AD)D=60CM 125KG/DEGRAUS FF/REJUNTAMENTO ANEIS/REVEST LISO CALHA INTERNA C/ARG CIM/AREIA 1:4. BASE/BANQUETAEM CONCR FCK=10MPA</t>
  </si>
  <si>
    <t>POCO VISITA ESG SANIT ANEL CONC PRE-MOLD PROF=5,00M C/TAMPAO FF TIPO MEDIO(AD)D=60CM 125KG/DEGRAUS FF/REJUNTAMENTO ANEIS/REVEST LISO CALHA INTERNA C/ARG CIM/AREIA 1:4. BASE/BANQUETAEM CONCR FCK=10MPA</t>
  </si>
  <si>
    <t>POCO VISITA ESG SANIT ANEL CONC PRE-MOLD PROF=0,80M C/TAMPAO FF TIPO MEDIO(AD)D=60CM 125KG/DEGRAUS FF/REJUNTAMENTO ANEIS/REVEST LISO CALHA INTERNA C/ARG CIM/AREIA 1:4. BASE/BANQUETAEM CONCR FCK=10MPA</t>
  </si>
  <si>
    <t>POCO VISITA AG PLUV:CONC ARM 1X1X1,40M COLETOR D=40 A 50CM PAREDE E=15CM BASE CONC FCK=10MPA REVEST C/ARG CIM/AREIA 1:4DEGRAUS FF INCL FORN TODOS MATERIAIS</t>
  </si>
  <si>
    <t>POCO VISITA AG PLUV:CONC ARM 1,10X1,10X1,40M COLETOR D=60CM PAREDE E=15CM BASE CONC FCK=10MPA REVEST C/ARG CIM/AREIA 1:4DEGRAUS FF INCL FORN TODOS MATERIAIS</t>
  </si>
  <si>
    <t>POCO VISITA AG PLUV:CONC ARM 1,20X1,20X1,40M COLETOR D=70CM PAREDE E=15CM BASE CONC FCK=10MPA REVEST C/ARG CIM/AREIA 1:4DEGRAUS FF INCL FORN TODOS MATERIAIS</t>
  </si>
  <si>
    <t>POCO VISITA AG PLUV:CONC ARM 1,30X1,30X1,40M COLETOR D=80CM PAREDE E=15CM BASE CONC FCK=10MPA REVEST C/ARG CIM/AREIA 1:4DEGRAUS FF INCL FORN TODOS MATERIAIS</t>
  </si>
  <si>
    <t>POCO VISITA CONCRETO ARMADO P/AG PLUV 1,40X1,40X1,50M COLETOR D=90CM PAREDE E=15CM BASE CONCRETO FCK=10MPA REVESTIDO C/ARG CIM/AREIA 1:4DEGRAUS FF INCL FORN TODOS MATERIAIS</t>
  </si>
  <si>
    <t>POCO VISITA AG PLUV:CONC ARM 1,50X1,50X1,60M COLETOR D=1M PA REDE E=15CM BASE CONC FCK=10MPA REVEST C/ARG CIM/AREIA 1:4DEGRAUS FF INCL FORN TODOS MATERIAIS</t>
  </si>
  <si>
    <t>POCO VISITA AG PLUV:CONC ARM 1,60X1,60X1,70M COLETOR D=1,10M PAREDE E=15CM BASE CONC FCK=10MPA REVEST C/ARG CIM/AREIA 1:4DEGRAUS FF INCL FORN TODOS MATERIAIS</t>
  </si>
  <si>
    <t>POCO VISITA AG PLUV:CONC ARM 1,70X1,70X1,80M COLETOR D=1,20M PAREDE E=15CM BASE CONC FCK=10MPA REVEST C/ARG CIM/AREIA 1:4DEGRAUS FF INCL FORN TODOS MATERIAIS</t>
  </si>
  <si>
    <t>CAIXA DE CONCRETO, ALTURA = 1,00 METRO, DIAMETRO REGISTRO &lt; 150 MM</t>
  </si>
  <si>
    <t>SARJETA - CONCRETO ESTRUTURAL</t>
  </si>
  <si>
    <t>SARJETA EM CONCRETO, PREPARO MANUAL, COM SEIXO ROLADO, ESPESSURA = 8CM, LARGURA = 40CM.</t>
  </si>
  <si>
    <t>MEIO-FIO COM SARJETA, EXECUTADO C/EXTRUSORA (SARJETA 30X8CM MEIO-FIO 15X10CM X H=23CM), INCLUI ESC.E ACERTO FAIXA 0,45M</t>
  </si>
  <si>
    <t>ESCORAMENTO DE VALAS COM PRANCHOES METALICOS - AREA CRAVADA</t>
  </si>
  <si>
    <t>RETIRADA DE FOLHAS DE PORTA DE PASSAGEM OU JANELA</t>
  </si>
  <si>
    <t>RETIRADA DE BATENTES DE MADEIRA</t>
  </si>
  <si>
    <t>JANELA BASCULANTE DE FERRO EM CANTONEIRA 5/8"X1/8", LINHA POPULAR</t>
  </si>
  <si>
    <t>RETIRADA DE BATENTES METALICOS</t>
  </si>
  <si>
    <t>GRADE DE FERRO EM BARRA CHATA 3/16"</t>
  </si>
  <si>
    <t>GUARDA-CORPO EM TUBO DE ACO GALVANIZADO 1 1/2"</t>
  </si>
  <si>
    <t>GUARDA-CORPO COM CORRIMAO EM FERRO BARRA CHATA 3/16"</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</si>
  <si>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</si>
  <si>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</si>
  <si>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</si>
  <si>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</si>
  <si>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</si>
  <si>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DOBRADICA TIPO VAI E VEM EM LATAO POLIDO 3"</t>
  </si>
  <si>
    <t>TARJETA DE FERRO CROMADO DE SOBREPOR 2"</t>
  </si>
  <si>
    <t>TARJETA TIPO LIVRE/OCUPADO PARA PORTA DE BANHEIRO</t>
  </si>
  <si>
    <t>DOBRADICA EM FERRO CROMADO 3X3", SEM ANEIS</t>
  </si>
  <si>
    <t>DOBRADICA EM ACO ZINCADO 3X3", SEM ANEIS</t>
  </si>
  <si>
    <t>DOBRADICA EM LATAO CROMADO 3X3", COM ANEIS</t>
  </si>
  <si>
    <t>DOBRADICA EM FERRO CROMADO 3X2 1/2", SEM ANEIS</t>
  </si>
  <si>
    <t>DOBRADICA EM FERRO GALVANIZADO 4X3", COM ANEIS</t>
  </si>
  <si>
    <t>VIDRO LISO COMUM TRANSPARENTE, ESPESSURA 3MM</t>
  </si>
  <si>
    <t>VIDRO LISO COMUM TRANSPARENTE, ESPESSURA 4MM</t>
  </si>
  <si>
    <t>VIDRO FANTASIA TIPO CANELADO, ESPESSURA 4MM</t>
  </si>
  <si>
    <t>VIDRO ARAMADO, ESPESSURA 7MM</t>
  </si>
  <si>
    <t>ESPELHO CRISTAL ESPESSURA 4MM, COM MOLDURA DE MADEIRA</t>
  </si>
  <si>
    <t>PORTAO DE FERRO COM VARA 1/2", COM REQUADRO</t>
  </si>
  <si>
    <t>ARRASAMENTO DE TUBULAO DE CONCRETO D=0,80M.</t>
  </si>
  <si>
    <t>ARRASAMENTO DE TUBULAO DE CONCRETO D=1,25 A 1,40M.</t>
  </si>
  <si>
    <t>ARRASAMENTO DE TUBULAO DE CONCRETO D=1,45 A 1,60M.</t>
  </si>
  <si>
    <t>ARRASAMENTO DE TUBULAO DE CONCRETO D=1,65 A 2,00M.</t>
  </si>
  <si>
    <t>ARRASAMENTO DE TUBULAO DE CONCRETO D=2,10 A 2,50M.</t>
  </si>
  <si>
    <t>LASTRO DE BRITA</t>
  </si>
  <si>
    <t>JUNTA DE DILATACAO COM ISOPOR 10 MM</t>
  </si>
  <si>
    <t>PROTENSAO DE TIRANTES DE BARRA DE ACO CA-50 EXCL MATERIAIS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</si>
  <si>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</si>
  <si>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</si>
  <si>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</si>
  <si>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</si>
  <si>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</si>
  <si>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REGULARIZACAO DE SUPERFICIE DE CONC. APARENTE</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</si>
  <si>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</si>
  <si>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</si>
  <si>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LASTRO EM CONCRETO (1:2,5:6), PREPARO MANUAL</t>
  </si>
  <si>
    <t>LAJE PRE-MOLD BETA 11 P/1KN/M2 VAOS 4,40M/INCL VIGOTAS TIJOLOS ARMADURA NEGATIVA CAPEAMENTO 3CM CONCRETO 20MPA ESCORAMENTO MATERIAL E MAO E OBRA.</t>
  </si>
  <si>
    <t>EMBASAMENTO C/PEDRA ARGAMASSADA UTILIZANDO ARG.CIM/AREIA 1:4</t>
  </si>
  <si>
    <t>EMBASAMENTO DE MATERIAL GRANULAR - PO DE PEDRA</t>
  </si>
  <si>
    <t>EMBASAMENTO DE MATERIAL GRANULAR - RACHAO</t>
  </si>
  <si>
    <t>AGULHAMENTO FUNDO DE VALAS C/MACO 30KG PEDRA-DE-MAO H=10CM</t>
  </si>
  <si>
    <t>AGULHAMENTO FUNDO DE VALAS C/MACO 30KG PEDRA-DE-MAO H=5CM</t>
  </si>
  <si>
    <t>PINTURA ADESIVA P/ CONCRETO, A BASE DE RESINA EPOXI ( SIKADUR 32 )</t>
  </si>
  <si>
    <t>CONDULETE 3/4" EM LIGA DE ALUMÍNIO FUNDIDO TIPO "C" - FORNECIMENTOINSTALACAO</t>
  </si>
  <si>
    <t>CONDULETE PVC TIPO B 3/4 SEM TAMPA, FORNECIMENTO E INSTALACAO</t>
  </si>
  <si>
    <t>CONDULETE PVC TIPO TB 3/4 SEM TAMPA, FORNECIMENTO E INSTALACAO</t>
  </si>
  <si>
    <t>CAIXA DE PROTECAO PARA MEDIDOR MONOFASICO, FORNECIMENTO E INSTALACAO</t>
  </si>
  <si>
    <t>IGNITOR PARA PARTIDA LÂMPADA VAPOR SÓDIO ALTA PRESSÃO ATÉ 400W</t>
  </si>
  <si>
    <t>STARTER DE 20W OU 40W FORNECIMENTO E COLOCACAO</t>
  </si>
  <si>
    <t>LUMINARIA TIPO CALHA, DE SOBREPOR, COM REATOR DE PARTIDA RAPIDA E LAMPADA FLUORESCENTE 1X20W, COMPLETA, FORNECIMENTO E INSTALACAO</t>
  </si>
  <si>
    <t>ALCA PRE-FORMADA DISTRIBUIÇÃO EM ACO RECOBERTO COM ALUMINIO PARA C 25MM2, ENCAPADO. FORNECIMENTO E INSTALAÇÃO.</t>
  </si>
  <si>
    <t>ALCA PRE-FORMADA SERV DE ACO RECOB C/ALUM NU ENCAPADO 25MM2 (BITOLA) CONF PROJ A4-148-CP RIOLUZ FORNECIMENTO E COLOCACAO</t>
  </si>
  <si>
    <t>SUPORTE PARA TRANSFORMADOR EM POSTE DE CONCRETO CIRCULAR</t>
  </si>
  <si>
    <t>POSTE CONCRETO SEÇÃO CIRCULAR COMPRIMENTO=11M E CARGA NOMINAL 200KNCLUSIVE ESCAVACAO EXCLUSIVE TRANSPORTE - FORNECIMENTO E COLOCAÇÃO</t>
  </si>
  <si>
    <t>CHUMBADOR DE AÇO PARA FIXAÇÃO DE POSTE DE ACO RETO OU CURVO 7 A 9M FLANGE - FORNECIMENTO E INSTALACAO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</si>
  <si>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</si>
  <si>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</si>
  <si>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</si>
  <si>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</si>
  <si>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</si>
  <si>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</si>
  <si>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</si>
  <si>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</si>
  <si>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</si>
  <si>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</si>
  <si>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GRUPO GERADOR 150/170 KVA MOTOR DIESEL - DEPRECIACAO</t>
  </si>
  <si>
    <t>GRUPO GERADOR 150/170 KVA MOTOR DIESEL - JUROS</t>
  </si>
  <si>
    <t>GRUPO GERADOR 150/170 KVA MOTOR DIESEL - MANUTENCAO</t>
  </si>
  <si>
    <t>GRUPO GERADOR 150/170 KVA MOTOR DIESEL - MATERIAL NA OPERACAO</t>
  </si>
  <si>
    <t>GRUPO GERADOR 150/170 KVA MOTOR DIESEL - UTILIZACAO OPERATIVA</t>
  </si>
  <si>
    <t>GRUPO GERADOR 40 KVA MOTOR DIESEL - DEPRECIACAO E JUROS</t>
  </si>
  <si>
    <t>GRUPO GERADOR 40 KVA MOTOR DIESEL - MANUTENCAO</t>
  </si>
  <si>
    <t>GRUPO GERADOR 40 KVA MOTOR DIESEL - MATERIAL NA OPERACAO</t>
  </si>
  <si>
    <t>GRUPO GERADOR 40 KVA MOTOR DIESEL - UTILIZACAO OPERATIVA</t>
  </si>
  <si>
    <t>HASTE COPPERWELD 5/8 X 3,0M COM CONECTOR</t>
  </si>
  <si>
    <t>PARA-RAIOS TIPO FRANKLIN - CABO E SUPORTE ISOLADOR</t>
  </si>
  <si>
    <t>CHAVE FUSIVEL UNIPOLAR, 15KV - 100A, EQUIPADA COM COMANDO PARA HASTE DE MANOBRA . FORNECIMENTO E INSTALAÇÃO.</t>
  </si>
  <si>
    <t>CHAVE BLINDADA TRIPOLAR 250V, 30A - FORNECIMENTO E INSTALACAO</t>
  </si>
  <si>
    <t>CHAVE BLINDADA TRIPOLAR 250V, 60A - FORNECIMENTO E INSTALACAO</t>
  </si>
  <si>
    <t>CAIXA DE INCÊNDIO 45X75X17CM - FORNECIMENTO E INSTALAÇÃO</t>
  </si>
  <si>
    <t>CAIXA DE INCÊNDIO 60X75X17CM - FORNECIMENTO E INSTALAÇÃO</t>
  </si>
  <si>
    <t>EXTINTOR DE CO2 6KG - FORNECIMENTO E INSTALACAO</t>
  </si>
  <si>
    <t>EXTINTOR INCENDIO TP PO QUIMICO 4KG FORNECIMENTO E COLOCACAO</t>
  </si>
  <si>
    <t>EXTINTOR INCENDIO AGUA-PRESSURIZADA 10L INCL SUPORTE PAREDE CARGA COMPLETA FORNECIMENTO E COLOCACAO</t>
  </si>
  <si>
    <t>CABO TELEFONICO CCI-50 6 PARES (USO INTERNO) - FORNECIMENTO E INSTACAO</t>
  </si>
  <si>
    <t>INSTALACAO PARA-RAIOS P/RESERVATORIO</t>
  </si>
  <si>
    <t>TUBO DE COBRE CLASSE "E" 79MM - FORNECIMENTO E INSTALACAO</t>
  </si>
  <si>
    <t>TUBO DE COBRE CLASSE "E" 104MM - FORNECIMENTO E INSTALACAO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</si>
  <si>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</si>
  <si>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</si>
  <si>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</si>
  <si>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</si>
  <si>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</si>
  <si>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</si>
  <si>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</si>
  <si>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</si>
  <si>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</si>
  <si>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</si>
  <si>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DE COBRE SEM ANEL SOLDA 79MM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</si>
  <si>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</si>
  <si>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</si>
  <si>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</si>
  <si>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</si>
  <si>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</si>
  <si>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</si>
  <si>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</si>
  <si>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</si>
  <si>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</si>
  <si>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TE DE COBRE 79MM LIGAÇÃO SOLDADA - FORNECIMENTO E INSTALACAO</t>
  </si>
  <si>
    <t>TORNEIRA DE BOIA VAZAO TOTAL 3/4 COM BALAO PLASTICO - FORNECIMENTO E INSTALACAO</t>
  </si>
  <si>
    <t>MICTORIO SIFONADO DE LOUCA BRANCA COM PERTENCES, COM REGISTRO DE PRESSAO 1/2" COM CANOPLA CROMADA ACABAMENTO SIMPLES E CONJUNTO PARA FIXACAO - FORNECIMENTO E INSTALACAO</t>
  </si>
  <si>
    <t>TAMPA EM CONCRETO ARMADO 60X60X5CM P/CX INSPECAO/FOSSA SEPTICA</t>
  </si>
  <si>
    <t>VÁLVULA DE PÉ COM CRIVO Ø 25MM (1") - FORNECIMENTO E INSTALAÇÃO</t>
  </si>
  <si>
    <t>VÁLVULA DE PÉ COM CRIVO Ø 50MM (2") - FORNECIMENTO E INSTALAÇÃO</t>
  </si>
  <si>
    <t>VÁLVULA DE PÉ COM CRIVO Ø 80MM (3") - FORNECIMENTO E INSTALAÇÃO</t>
  </si>
  <si>
    <t>VÁLVULA DE PÉ COM CRIVO Ø 100MM (4") - FORNECIMENTO E INSTALAÇÃO</t>
  </si>
  <si>
    <t>VÁLVULA DE ESFERA EM BRONZE Ø 1/2" - FORNECIMENTO E INSTALAÇÃO</t>
  </si>
  <si>
    <t>VÁLVULA DE ESFERA EM BRONZE Ø 3/4" - FORNECIMENTO E INSTALAÇÃO</t>
  </si>
  <si>
    <t>VÁLVULA DE ESFERA EM BRONZE Ø 1" - FORNECIMENTO E INSTALAÇÃO</t>
  </si>
  <si>
    <t>REGISTRO DE ESFERA EM BRONZE D= 1.1/4" FORNEC E COLOCACAO</t>
  </si>
  <si>
    <t>VÁLVULA DE ESFERA EM BRONZE Ø 1.1/2" - FORNECIMENTO E INSTALAÇÃO</t>
  </si>
  <si>
    <t>VÁLVULA DE ESFERA EM BRONZE Ø 2" - FORNECIMENTO E INSTALAÇÃO</t>
  </si>
  <si>
    <t>VALVULA PE COM CRIVO BRONZE 1.1/4" - FORNECIMENTO E INSTALACAO</t>
  </si>
  <si>
    <t>REGISTRO GAVETA 4" BRUTO LATAO - FORNECIMENTO E INSTALACAO</t>
  </si>
  <si>
    <t>REGISTRO GAVETA 3" BRUTO LATAO - FORNECIMENTO E INSTALACAO</t>
  </si>
  <si>
    <t>REGISTRO GAVETA 2.1/2" BRUTO LATAO - FORNECIMENTO E INSTALACAO</t>
  </si>
  <si>
    <t>REGISTRO GAVETA 2" BRUTO LATAO - FORNECIMENTO E INSTALACAO</t>
  </si>
  <si>
    <t>REGISTRO GAVETA 1.1/2" BRUTO LATAO - FORNECIMENTO E INSTALACAO</t>
  </si>
  <si>
    <t>REGISTRO GAVETA 1.1/4" BRUTO LATAO - FORNECIMENTO E INSTALACAO</t>
  </si>
  <si>
    <t>REGISTRO GAVETA 1" BRUTO LATAO - FORNECIMENTO E INSTALACAO</t>
  </si>
  <si>
    <t>CAIXA DE AREIA 40X40X40CM EM ALVENARIA - EXECUÇÃO</t>
  </si>
  <si>
    <t>CAIXA DE AREIA 60X60X60CM EM ALVENARIA - EXECUÇÃO</t>
  </si>
  <si>
    <t>CAIXA DE INSPEÇÃO 80X80X80CM EM ALVENARIA - EXECUÇÃO</t>
  </si>
  <si>
    <t>CAIXA DE INSPEÇÃO 90X90X80CM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</si>
  <si>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</si>
  <si>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</si>
  <si>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</si>
  <si>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</si>
  <si>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</si>
  <si>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</si>
  <si>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</si>
  <si>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</si>
  <si>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</si>
  <si>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</si>
  <si>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</si>
  <si>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</si>
  <si>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</si>
  <si>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</si>
  <si>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</si>
  <si>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</si>
  <si>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</si>
  <si>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</si>
  <si>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</si>
  <si>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</si>
  <si>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</si>
  <si>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</si>
  <si>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</si>
  <si>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</si>
  <si>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</si>
  <si>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</si>
  <si>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</si>
  <si>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</si>
  <si>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 LIGACOES PREDIAIS AGUA/ESGOTO/ENERGIA/TELEFONE</t>
  </si>
  <si>
    <t>KIT CAVALETE PVC COM REGISTRO 1/2" - FORNECIMENTO E INSTALAÇÃO</t>
  </si>
  <si>
    <t>HIDROMETRO 3,00M3/H, D=1/2" - FORNECIMENTO E INSTALACAO</t>
  </si>
  <si>
    <t>HIDROMETRO 5,00M3/H, D=3/4" - FORNECIMENTO E INSTALACAO</t>
  </si>
  <si>
    <t>HIDROMETRO 1,50M3/H, D=1/2" - FORNECIMENTO E INSTALACAO</t>
  </si>
  <si>
    <t>KIT CAVALETE PVC COM REGISTRO 3/4" - FORNECIMENTO E INSTALACAO</t>
  </si>
  <si>
    <t>ESCAVACAO E ACERTO MANUAL NA FAIXA DE 0,45M DE LARGURA P/ EXECUCAO DE MEIO-FIO E SARJETA CONJUGADOS</t>
  </si>
  <si>
    <t>LIMPEZA SUPERFICIAL DA CAMADA VEGETAL EM JAZIDA</t>
  </si>
  <si>
    <t>ESCAVACAO MECANICA DE MATERIAL 1A. CATEGORIA, PROVENIENTE DE CORTE DE SUBLEITO (C/TRATOR ESTEIRAS 160HP)</t>
  </si>
  <si>
    <t>DRAGAGEM (C/ ESCAVADEIRA DRAG LINE DE ARRASTE 140HP)</t>
  </si>
  <si>
    <t>REGULARIZACAO DE SUPERFICIES EM TERRA COM MOTONIVELADORA</t>
  </si>
  <si>
    <t>CORTE E ATERRO COMPENSADO</t>
  </si>
  <si>
    <t>ESCAVACAO EM ROCHA C/PERFURACAO MANUAL E EXPLOSIVO</t>
  </si>
  <si>
    <t>ESCAVACAO MANUAL EM SOLO-PROF. ATE 1,50 M</t>
  </si>
  <si>
    <t>ESCAVACAO MANUAL EM SOLO, PROF. MAIOR QUE 1,5M ATE 4,00 M</t>
  </si>
  <si>
    <t>ESCAVACAO MANUAL DE VALA EM MATERIAL DE 1A CATEGORIA ATE 1,5M EXCLUDO ESGOTAMENTO / ESCORAMENTO</t>
  </si>
  <si>
    <t>ESCAVACAO MANUAL VALA/CAVA EM LODO/LAMA ATE 1,5M EXCL ESG/ESCOR EM BECO (LARG ATE 2M) EM FAVELAS</t>
  </si>
  <si>
    <t>ESCAVACAO MANUAL VALA ATE 1M SOLO MOLE</t>
  </si>
  <si>
    <t>ESCAVACAO MANUAL VALA ATE 2M EM ROCHA C/EXPLOSIVO</t>
  </si>
  <si>
    <t>REATERRO APILOADO EM CAMADAS 0,20M, UTILIZANDO MATERIAL ARGILO-ARENOSO ADQUIRIDO EM JAZIDA, JÁ CONSIDERANDO UM ACRÉSCIMO DE 25% NO VOLUME MATERIAL ADQUIRIDO, NÃO CONSIDERANDO O TRANSPORTE ATÉ O REATERRO</t>
  </si>
  <si>
    <t>ATERRO INTERNO (EDIFICACOES) COMPACTADO MANUALMENTE</t>
  </si>
  <si>
    <t>ATERRO COM AREIA COM ADENSAMENTO HIDRAULICO</t>
  </si>
  <si>
    <t>APILOAMENTO COM MACO DE 30KG</t>
  </si>
  <si>
    <t>REATERRO DE VALA/CAVA COMPACTADA A MACO EM CAMADAS DE 20CM ( EM BECO DE ATÉ 2,50M DE LARGURA EM FAVELAS)</t>
  </si>
  <si>
    <t>REATER VALA/CAVA COMPACT/MACO CAMADAS 30CM EM BECO ATE 2,50M LARGURA EM FAVELAS</t>
  </si>
  <si>
    <t>REATERRO MANUAL COM APILOAMENTO MECANICO</t>
  </si>
  <si>
    <t>REATERRO MANUAL SEM APILOAMENTO</t>
  </si>
  <si>
    <t>FORNECIMENTO E REATERRO DE VALA/CAVA COM PÓ-DE-PEDRA</t>
  </si>
  <si>
    <t>TRANSPORTE COMERCIAL COM CAMINHAO CARROCERIA 9 T, RODOVIA PAVIMENTADA</t>
  </si>
  <si>
    <t>CARGA MANUAL DE TERRA EM CAMINHAO BASCULANTE 6 M3</t>
  </si>
  <si>
    <t>CARGA MANUAL DE ENTULHO EM CAMINHAO BASCULANTE 6 M3</t>
  </si>
  <si>
    <t>CARGA E DESCARGA MECANIZADAS DE ENTULHO EM CAMINHAO BASCULANTE 6 M3</t>
  </si>
  <si>
    <t>CARGA MANUAL DE TERRA EM CAMINHAO BASCULANTE (NAO INCLUI O CUSTO CUSTO IMPRODUTIVO DO CAMINHAO BASCULANTE)</t>
  </si>
  <si>
    <t>CARGA MANUAL DE ROCHA EM CAMINHAO BASCULANTE</t>
  </si>
  <si>
    <t>FORNEC. DE MAT. C/OU S/CARGA, DESC. E TRANSPORTE</t>
  </si>
  <si>
    <t>COMPACTACAO MECANICA, SEM CONTROLE DO GC (C/COMPACTADOR PLACA 400 KG)</t>
  </si>
  <si>
    <t>CINTA E CONTRAVERGA EM TIJOLO CERAMICO MACICO 5X10X20CM 1/2 VEZ</t>
  </si>
  <si>
    <t>RETIRADA DE DIVISORIAS EM CHAPAS DE MADEIRA, COM MONTANTES METALICOS</t>
  </si>
  <si>
    <t>PAREDE DE ADOBE PARA FORNOS PAVIMENTACAO</t>
  </si>
  <si>
    <t>BASE DE SOLO ARENOSO FINO, COMPACTACAO 100% PROCTOR MODIFICADO</t>
  </si>
  <si>
    <t>REGULARIZACAO E COMPACTACAO DE SUBLEITO ATE 20 CM DE ESPESSURA</t>
  </si>
  <si>
    <t>LASTRO DE AREIA MEDIA</t>
  </si>
  <si>
    <t>BASE PARA PAVIMENTACAO COM MACADAME HIDRAULICO, INCLUSIVE COMPACTACAO</t>
  </si>
  <si>
    <t>PINTURA DE LIGACAO COM EMULSAO RR-1C</t>
  </si>
  <si>
    <t>PINTURA DE LIGACAO COM EMULSAO RR-2C</t>
  </si>
  <si>
    <t>IMPRIMACAO DE BASE DE PAVIMENTACAO COM EMULSAO CM-30</t>
  </si>
  <si>
    <t>TRATAMENTO SUPERFICIAL SIMPLES - TSS, COM EMULSAO RR-2C</t>
  </si>
  <si>
    <t>TRATAMENTO SUPERFICIAL DUPLO - TSD, COM EMULSAO RR-2C</t>
  </si>
  <si>
    <t>TRATAMENTO SUPERFICIAL TRIPLO - TST, COM EMULSAO RR-2C</t>
  </si>
  <si>
    <t>CARGA DE PEDRA PARA PAVIMENTO POLIEDRICO</t>
  </si>
  <si>
    <t>COMPACTACAO DE PAVIMENTO POLIEDRICO</t>
  </si>
  <si>
    <t>CONTENCAO LATERAL COM SOLO LOCAL PARA PAVIMENTO POLIEDRICO</t>
  </si>
  <si>
    <t>CORTE E PREPARO DE CORDAO DE PEDRA PARA PAVIMENTO POLIEDRICO</t>
  </si>
  <si>
    <t>CORTE E PREPARO DE PEDRA PARA PAVIMENTO POLIEDRICO</t>
  </si>
  <si>
    <t>DESMONTE MANUAL DE PEDRA PARA PAVIMENTO POLIEDRICO</t>
  </si>
  <si>
    <t>CARGA DE CORDAO DE PEDRA PARA PAVIMENTO POLIEDRICO</t>
  </si>
  <si>
    <t>USINAGEM DE CBUQ COM CAP 50/70, PARA CAPA DE ROLAMENTO</t>
  </si>
  <si>
    <t>USINAGEM DE CBUQ COM CAP 50/70, PARA BINDER</t>
  </si>
  <si>
    <t>PINTURA C/REGULADOR DE BRILHO EM UMA DEMAO ADICIONADO AO PVA</t>
  </si>
  <si>
    <t>PINTURA EM VERNIZ SINTETICO BRILHANTE EM MADEIRA, TRES DEMAOS</t>
  </si>
  <si>
    <t>PINTURA ESMALTE ACETINADO EM MADEIRA, DUAS DEMAOS</t>
  </si>
  <si>
    <t>PINTURA FUNDO OXIDO FERRO/ZARCAO 1 DEMAO P/FERRO</t>
  </si>
  <si>
    <t>PINTURA IMUNIZANTE PARA MADEIRA, DUAS DEMAOS</t>
  </si>
  <si>
    <t>PAVIMENTACAO EM PEDRISCO, ESPESSURA 5CM</t>
  </si>
  <si>
    <t>RODAPE EM MADEIRA, ALTURA 7CM, FIXADO EM PECAS DE MADEIRA</t>
  </si>
  <si>
    <t>RODAPE EM MARMORITE, ALTURA 10CM</t>
  </si>
  <si>
    <t>RODAPE VINILICO ALTURA 5CM, ESPESSURA 1MM, FIXADO COM COLA</t>
  </si>
  <si>
    <t>RODAPE BORRACHA LISO, ALTURA 7CM, ESPESSURA 1MM, FIXADO COM COLA REVESTIMENTO E TRATAMENTO DE SUPERFICIES</t>
  </si>
  <si>
    <t>PASTA DE CIMENTO PORTLAND, ESPESSURA 1MM</t>
  </si>
  <si>
    <t>SANCA DE GESSO, ALTURA 15CM, MOLDADA NA OBRA</t>
  </si>
  <si>
    <t>CORRIMAO EM MARMORITE, LARGURA 15CM</t>
  </si>
  <si>
    <t>JUNTA DE DILATACAO ELASTICA (PVC) O-220/6 PRESSAO ATE 30 MCA</t>
  </si>
  <si>
    <t>BANDEJA SALVA-VIDAS/COLETA DE ENTULHOS, COM TABUA</t>
  </si>
  <si>
    <t>ANDAIME PARA REVESTIMENTO DE FORROS EM MADEIRA DE 3A</t>
  </si>
  <si>
    <t>ANDAIME PARA ALVENARIA EM MADEIRA DE 2A</t>
  </si>
  <si>
    <t>ARGAMASSA TRACO 1:2 (CAL E AREIA FINA PENEIRADA), PREPARO MANUAL</t>
  </si>
  <si>
    <t>TRANSPORTE VERTICAL MANUAL DE MATERIAIS DIVERSOS A 1ª LAJE</t>
  </si>
  <si>
    <t>TRANSPORTE VERTICAL MANUAL DE MATERIAIS DIVERSOS A 2ª LAJE</t>
  </si>
  <si>
    <t>TRANSPORTE HORIZONTAL DE MATERIAIS DIVERSOS A 30M</t>
  </si>
  <si>
    <t>TRANSPORTE HORIZONTAL DE MATERIAIS DIVERSOS A 40M</t>
  </si>
  <si>
    <t>TRANSPORTE HORIZONTAL DE MATERIAIS DIVERSOS A 50M</t>
  </si>
  <si>
    <t>TRANSPORTE HORIZONTAL DE MATERIAIS DIVERSOS A 60M</t>
  </si>
  <si>
    <t>TRANSPORTE HORIZONTAL DE MATERIAIS DIVERSOS A 100M</t>
  </si>
  <si>
    <t>LIMPEZA FINAL DA OBRA</t>
  </si>
  <si>
    <t>LIMPEZA DE ESTRUTURAL DE ACO OU CONCRETO COM JATEAMENTO DE AREIA</t>
  </si>
  <si>
    <t>LIMPEZA DE SUPERFICIES COM JATO DE ALTA PRESSAO DE AR E AGUA</t>
  </si>
  <si>
    <t>LIMPEZA/PREPARO SUPERFICIE CONCRETO P/PINTURA</t>
  </si>
  <si>
    <t>LIMPEZA AZULEJO</t>
  </si>
  <si>
    <t>LIMPEZA E LAVAGEM DE PASTILHAS</t>
  </si>
  <si>
    <t>LIMPEZA CHAPA MELAMINICA EM PAREDE</t>
  </si>
  <si>
    <t>LIMPEZA LAMBRI ALUMINIO</t>
  </si>
  <si>
    <t>LIMPEZA ESQUADRIA FERRO C/SOLVENTE</t>
  </si>
  <si>
    <t>LIMPEZA VIDRO COMUM</t>
  </si>
  <si>
    <t>LIMPEZA FORRO</t>
  </si>
  <si>
    <t>LIMPEZA PISO MARMORE/GRANITO</t>
  </si>
  <si>
    <t>LIMPEZA PISO CERAMICO</t>
  </si>
  <si>
    <t>LIMPEZA PISO PLACA BORRACHA C/ENCERAMENTO</t>
  </si>
  <si>
    <t>LIMPEZA PISO PLACA BORRACHA</t>
  </si>
  <si>
    <t>LIMPEZA PISO CIMENTADO</t>
  </si>
  <si>
    <t>LIMPEZA PISO MARMORITE/GRANILITE</t>
  </si>
  <si>
    <t>LIMPEZA MANUAL DO TERRENO (C/ RASPAGEM SUPERFICIAL)</t>
  </si>
  <si>
    <t>LIMPEZA LOUCAS E METAIS</t>
  </si>
  <si>
    <t>PERFURACAO DE POCO COM PERFURATRIZ PNEUMATICA</t>
  </si>
  <si>
    <t>PERFURACAO DE POCO COM PERFURATRIZ A PERCUSSAO</t>
  </si>
  <si>
    <t>ABRACADEIRA P/POCOS PROFUNDOS</t>
  </si>
  <si>
    <t>PLACA DE IDENTIFICAÇÃO EM CHAPA GALVANIZADA NUM. 18, 12X18CM</t>
  </si>
  <si>
    <t>PLACA ESMALTADA PARA IDENTIFICAÇÃO NR DE RUA, DIMENSÕES 45X25CM</t>
  </si>
  <si>
    <t>CARREGADOR FRONTAL / PÁ CARREGADEIRA</t>
  </si>
  <si>
    <t>TRATOR</t>
  </si>
  <si>
    <t>TRATOR DE ESTEIRAS, 153HP - CHI - INCLUSIVE OPERADOR</t>
  </si>
  <si>
    <t>TRATOR ESTEIRAS DIESEL 140CV - CHP - INCLUSIVE OPERADOR</t>
  </si>
  <si>
    <t>SOQUETE COMPACTADOR</t>
  </si>
  <si>
    <t>SOQUETE COMPACTADOR 72KG GASOLINA, 3HP (CHP) EXCLUSIVE OPERADOR.</t>
  </si>
  <si>
    <t>SOQUETE COMPACTADOR 72KG, GASOLINA, 3HP, (CHI), EXCLUSIVE OPERADOR.</t>
  </si>
  <si>
    <t>COMPOSICAO SERVICO MIGRACAO</t>
  </si>
  <si>
    <t>ESCAVACAO MEC VALA N ESCOR MAT 1A CAT C/RETROESCAV ATE 1,50M EXCL ESGOTAMENTO</t>
  </si>
  <si>
    <t>ALUGUEL ELEVADOR EQUIPADO P/TRANSP CONCR A 10M ALT-CI-S/OPERADOR COM GUINCHO DE 10CV 16M TORRE DESMONTAVEL CACAMBA AUTOMATICA DE 550L FUNILP/DESCARGA E SILO ESPERA DE 1000L</t>
  </si>
  <si>
    <t>ROLO COMPACTADOR VIBRATORIO, TANDEM, CILINDRO LISO AUTO-PROPEL. 40HP - 4,4T, IMPACTO DINAMICO 3,1T, VU 5 ANOS - CUSTO COM MATERIAIS NA OPAÇÃO.</t>
  </si>
  <si>
    <t>HCHI</t>
  </si>
  <si>
    <t>ROLO COMPACTADOR VIBRATÓRIO, TANDEM, AUTO PROPEL., CILINDRO LISO DE AO, 40HP - 4,4T, IMPACTO DINÂMICO 3,1T- VU 5 ANOS - CHP DIURNO.</t>
  </si>
  <si>
    <t>USINA DE ASFALTO A QUENTE FIXA CAP.40/80 TON/H-DEPRECIACA0 E JUROS</t>
  </si>
  <si>
    <t>USINA DE ASFALTO A QUENTE FIXA CAP.40/80 TON/H-MANUTENCAO</t>
  </si>
  <si>
    <t>USINA DE ASFALTO A QUENTE FIXA CAP.40/80 TON/H-MATERIAL E OPERACAO</t>
  </si>
  <si>
    <t>CAMINHAO BASCULANTE, 162HP- 6M3 /MAO-DE-OBRA NA OPERACAO NOTURNA</t>
  </si>
  <si>
    <t>MOTOSCRAPER 270HP - CUSTO COM MATERIAIS NA OPERACAO</t>
  </si>
  <si>
    <t>MOTOSCRAPER 270HP -CUSTO COM MA0-DE-0BRA NA OPERACAO DIURNA</t>
  </si>
  <si>
    <t>USINA DE ASFALTO A QUENTE FIXA CAP.40/80 TON/H - CHP DIURNO</t>
  </si>
  <si>
    <t>USINA DE CONCRETO FIXA CAPACIDADE 90/120 M³, 63HP - CHP DIURNO</t>
  </si>
  <si>
    <t>USINA DE CONCRETO FIXA CAPACIDADE 90/120 M³, 63HP - CHI DIURNO</t>
  </si>
  <si>
    <t>DISTRIBUIDOR DE AGREGADO TIPO DOSADOR REBOCAVEL COM 4 PNEUS COM LARGRA 3,66 M - CHP DIURNO</t>
  </si>
  <si>
    <t>TRATOR DE ESTEIRAS CATERPILLAR D6 153HP (VU=10AN0S) - MANUTENCAO</t>
  </si>
  <si>
    <t>TRATOR DE ESTEIRAS CATERPILLAR D6 153HP (VU=10AN0S) - CHP DIURNO</t>
  </si>
  <si>
    <t>MAQUINA SOLDA ARCO 375A DIESEL 33CV CHP DIURNO EXCLUSIVE OPERADOR</t>
  </si>
  <si>
    <t>MAQUINA SOLDA ARCO 375A DIESEL 33CV CHI DIURNO EXCLUSIVE OPERADOR</t>
  </si>
  <si>
    <t>MAQUINA SOLDA ARCO 375A DIESEL 33CV CHI NOTURNO EXCLUSIVE OPERADOR</t>
  </si>
  <si>
    <t>TRATOR DE ESTEIRAS - D6 - DEPRECIACAO</t>
  </si>
  <si>
    <t>TRATOR DE ESTEIRAS - D6 - JUROS</t>
  </si>
  <si>
    <t>TRATOR DE ESTEIRAS - D6 - MANUTENCAO</t>
  </si>
  <si>
    <t>TRATOR DE ESTEIRAS - D6 - CUSTOS C/ MAT. NA OPERACAO</t>
  </si>
  <si>
    <t>TRATOR DE ESTEIRAS - D6 - MAO DE OBRA NA OPERACAO</t>
  </si>
  <si>
    <t>EXTRUSORA DE GUIAS E SARJETAS 14HP - CHP</t>
  </si>
  <si>
    <t>EXTRUSORA DE GUIAS E SARJETAS 14HP - DEPRECIACAO</t>
  </si>
  <si>
    <t>EXTRUSORA DE GUIAS E SARJETAS 14HP - JUROS</t>
  </si>
  <si>
    <t>EXTRUSORA DE GUIAS E SARJETAS 14HP - MANUTENCAO</t>
  </si>
  <si>
    <t>VEICULO UTILITARIO TIPO PICK-UP A GASOLINA COM 56,8CV - CHP</t>
  </si>
  <si>
    <t>VEICULO UTILITARIO TIPO PICK-UP A GASOLINA COM 56,8CV - DEPRECIACAO</t>
  </si>
  <si>
    <t>VEICULO UTILITARIO TIPO PICK-UP A GASOLINA COM 56,8CV - JUROS</t>
  </si>
  <si>
    <t>VEICULO UTILITARIO TIPO PICK-UP A GASOLINA COM 56,8CV - MANUTENCAO</t>
  </si>
  <si>
    <t>MÃO-DE-OBRA OPERAÇÃO DIURNA - VEÍCULO LEVE</t>
  </si>
  <si>
    <t>USINA DE CONCRETO FIXA CAPACIDADE 90/120 M³, 63HP - MANUTENÇÃO</t>
  </si>
  <si>
    <t>TRATOR DE ESTEIRAS COM LAMINA - POTENCIA 305 HP - PESO OPERACIONAL 37 T - MAO-DE-OBRA NA OPERACAO DIURNA</t>
  </si>
  <si>
    <t>TRATOR SOBRE ESTEIRAS 305HP - MAO-DE-OBRA NA OPERACAO NOTURNA</t>
  </si>
  <si>
    <t>MOTOSCRAPER 270HP -CUSTO COM MA0-DE-0BRA NA OPERACAO NOTURNA</t>
  </si>
  <si>
    <t>TRATOR DE PNEUS 110 A 126 HP - MAO-DE-OBRA NA OPERACAO NOTURNA</t>
  </si>
  <si>
    <t>VIBRADOR DE IMERSAO MOTOR ELETR 2CV (CP) TUBO DE 48X48 C/MANGOTE DE 5M COMP -EXCL OPERADOR</t>
  </si>
  <si>
    <t>VIBRADOR DE IMERSAO MOTOR ELETR 2CV (CI) TUBO 48X480MM C/MANGOTE DE 5M COMP - EXCL OPERADOR</t>
  </si>
  <si>
    <t>DEPRECIAO E JUROS - GRUPO GERADOR 150 KVA</t>
  </si>
  <si>
    <t>CUSTOS COMBUSTIVEL + MATERIAL DISTRIBUIDOR DE AGREGADO SPRE*</t>
  </si>
  <si>
    <t>MANUTENCAO - GRUPO GERADOR 150 KVA</t>
  </si>
  <si>
    <t>CUSTOS C/MATERIAL OPERACAO - GRUPO GERADOR 150 KVA</t>
  </si>
  <si>
    <t>GRUPO GERADOR TRANSPORTAVEL SOBRE RODAS 60/66KVA (CP) DIESEL 85CV (1.800RPM) - EXCL OPERADOR</t>
  </si>
  <si>
    <t>VIBRADOR DE IMERSAO MOTOR GAS 3,5CV (CP) TUBO 48X480MM C/MANGOTE DE 5M COMP - EXCL OPERADOR</t>
  </si>
  <si>
    <t>GRUPO GERADOR C/POTENCIA 1450W/110V C.A OU 12V C.C. (CI) GAS 3,4HP (3.600RPM) DE 4 TEMPOS REFRIGERACAO A AR - EXCL OPERADOR</t>
  </si>
  <si>
    <t>USINA MIST A FRIO CAPAC 50T/H (CP) INCL EQUIPE DE OPERACAO</t>
  </si>
  <si>
    <t>TRATOR DE PNEUS MOTOR DIESEL 61CV (CI) INCL OPERADOR</t>
  </si>
  <si>
    <t>VIBRADOR DE IMERSAO MOTOR GAS 3,5CV TUBO DE 48X480MM (CI) C/MANGOTE DE 5M COMP -EXCL OPERADOR</t>
  </si>
  <si>
    <t>GRUPO GERADOR ESTACIONARIO C/ALTERNADOR 125/145KVA (CP) DIESEL 165CV EXCL OPERADOR</t>
  </si>
  <si>
    <t>CUSTO HORARIO C/ DEPRECIACAO E JUROS - GUINDASTE AUTOPROPELIDO MADAL - MD 10 A 45 HP</t>
  </si>
  <si>
    <t>CUSTO HORARIO C/ DEPRECIACAO E JUROS - GUINCHO 8 T MUNCK - 640/18 S/ CAMINHAO MERCEDES BENZ 1418/51 184 HP</t>
  </si>
  <si>
    <t>COMPACTADOR DE PNEUS AUTO-PROPULSOR DIESEL 76HP C/7 PNEUS-CI- PESO 5,5/20T INCL OPERADOR</t>
  </si>
  <si>
    <t>MAQUINA DE JUNTAS GAS 8,25CV PART MANUAL (CI) INCL OPERADOR</t>
  </si>
  <si>
    <t>CUSTO HORARIO C/ MANUTENCAO - GUINDASTE AUTOPROPELIDO MADAL - MD 10A 45 HP</t>
  </si>
  <si>
    <t>CUSTO HORARIO C/ MANUTENCAO - GUINCHO 8 T MUNCK - 640/18 S/ CAMINHAO MERCEDES BENZ 1418/51 184 HP</t>
  </si>
  <si>
    <t>ROMPEDOR PNEUNATICO 32,6KG CONSUMO AR 38,8L (CI) S/OPERADOR PONTEIRA E MANGUEIRA - FREQUENCIA DE IMPACTOS 1110 IMP/MIN</t>
  </si>
  <si>
    <t>TRANSPORTE QQ NAT CAM BASCULANTE 30 KM/H 8.00 T EXCL DESPE- SA CARGA/DESC ESPERA DO CAMINHAO/SERVENTE/E OU EQUIP AUX.</t>
  </si>
  <si>
    <t>PINHO DE TERCEIRA 1" X 12" E 1" X 9"</t>
  </si>
  <si>
    <t>USINA PRE-MISTURADORA DE SOLOS CAPAC 350/600T/H (CF) INCL EQUIPE DE OPERACAO</t>
  </si>
  <si>
    <t>ROMPEDOR PNEUMATICO 32,6KG CONSUMO AR 38,8L (CP) S/OPERADOR PONTEIRA E MANGUEIRA-FREQUENCIA DE IMPACTO DE 1110 IMP/MIN</t>
  </si>
  <si>
    <t>CUSTO HORARIO C/ MATERIAIS NA OPERACAO - GUINCHO 8 T MUNCK - 640/18 S/ CAMINHAO MERCEDES BENZ 1418/51 184 HP</t>
  </si>
  <si>
    <t>COMPACTADOR DE PNEUS AUTO-PROPULSOR DIESEL 76HP C/7 PNEUS-CP -PESO 5,5/20T INCL OPERADOR</t>
  </si>
  <si>
    <t>GRUPO GERADOR 150 KVA- CHI</t>
  </si>
  <si>
    <t>DEGRAU DE FERRO FUNDIDO NUM 1 DE 3,0 KG</t>
  </si>
  <si>
    <t>EMBOCO CIMENTO AREIA 1:4 ESP=1,5CM INCL CHAPISCO 1:3 E=9MM</t>
  </si>
  <si>
    <t>DEPRECIAO E JUROS - MAQUINA DE DEMARCAR FAIXAS AUTOPROP.</t>
  </si>
  <si>
    <t>USINA PRE-MISTURADORA DE SOLOS CAPAC 350/600T/H (CP) INCL EQUIPE DE OPERACAO</t>
  </si>
  <si>
    <t>CUSTO HORARIO PRODUTIVO DIURNO-RETRO-ESCAVADEIRA SOBRE RODAS - CASE 580 H - 74 HP</t>
  </si>
  <si>
    <t>GRUPO GERADOR 150 KVA- CHP</t>
  </si>
  <si>
    <t>USINA P/MISTURA BETUM ALTA CLASSE A QUENTE CAPAC 60/90T/H-CP INCL EQUIPE DE OPERACAO</t>
  </si>
  <si>
    <t>PERFURACAO MANUAL DIAMETRO 20 CM (5 TF)</t>
  </si>
  <si>
    <t>CUSTO HORARIO PRODUTIVO DIURNO - MARTELETE OU ROMPEDOR ATLAS COPCO - TEX 31</t>
  </si>
  <si>
    <t>PINHO TERCEIRA 2,5X10CM</t>
  </si>
  <si>
    <t>CHP - BETONEIRA CAPAC. 320 L, MOTOR DIESEL 6 HP, ALFA 320 OU SIMILAR</t>
  </si>
  <si>
    <t>CUSTO HORARIO COM MANUTENCAO - TRATOR DE ESTEIRAS CATERPILLAR D6D PS - 163 6A - 140 HP</t>
  </si>
  <si>
    <t>MANUTENCAO - MAQUINA DE DEMARCAR FAIXAS AUTOPROP.</t>
  </si>
  <si>
    <t>SERRA CIRCULAR MAKITA 5900B 7` 2,3HP - CHP</t>
  </si>
  <si>
    <t>USINA DOSADOR/MISTURADOR AGREG CONCR C/SILO CIM P/50T (CI) INCL MAO-DE-OBRA P/ALIMENTACAO E OPERACAO DA CENTRAL</t>
  </si>
  <si>
    <t>CAIACAO INT OU EXT SOBRE REVESTIMENTO LISO C/ADOCAO DE FIXADOR COM COM DUAS DEMAOS</t>
  </si>
  <si>
    <t>PINTURA DE SUPERFICIE C/TINTA GRAFITE</t>
  </si>
  <si>
    <t>ESCAVACAO MANUAL DE VALAS EM TERRA COMPACTA, PROF. 2 M &lt; H &lt;= 3 M</t>
  </si>
  <si>
    <t>CUSTO HORARIO COM MATERIAIS NA OPERACAO - TRATOR DE ESTEIRAS CATERPILLAR D6D PS - 163 6A - 140 HP</t>
  </si>
  <si>
    <t>CUSTOS C/MATERIAL OPERCAO -MAQUINA DE DEMARCAR FAIXAS AUTO</t>
  </si>
  <si>
    <t>MACARANDUBA APARELHADA 3" X 4.1/2"</t>
  </si>
  <si>
    <t>TACO DE ALVENARIA (2,5X10X20)CM</t>
  </si>
  <si>
    <t>MAQUINA DE SOLDA A ARCO 375A DIESEL 33CV (CP) EXCL OPERADOR</t>
  </si>
  <si>
    <t>MAQUINA DE JUNTAS GAS 8,25CV PART MANUAL (CP) INCL OPERADOR</t>
  </si>
  <si>
    <t>ESCAVACAO MANUAL DE VALAS EM TERRA COMPACTA, PROF. DE 0 M &lt; H &lt;= 1 M</t>
  </si>
  <si>
    <t>MARCO MADEIRA REGIONAL 1A 7X3,5CM - P</t>
  </si>
  <si>
    <t>SERRA CIRCULAR MAKITA 5900B 7` 2,3HP - CHI</t>
  </si>
  <si>
    <t>MACARANDUBA APARELHADA 3" X 6"</t>
  </si>
  <si>
    <t>MACARANDUBA APARELHADA DE 3" X 9"</t>
  </si>
  <si>
    <t>MAQUINA POLIDORA 4HP 12A 220V EXCL ESMERIL E OPERADOR (CP)</t>
  </si>
  <si>
    <t>TRATOR ESTEIRAS DIESEL APROX 335CV C/LAMINA 5000KG (CP) INCL OPERADOR</t>
  </si>
  <si>
    <t>SOCADOR PNEUMATICO 18,5KG CONSUMO AR 0,82M3/M (CP) INCL OPERADOR</t>
  </si>
  <si>
    <t>CUSTO HORARIO PRODUTIVO DIURNO - GUINDASTE AUTOPROPELIDO MADAL - MD 10A 45 HP</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</si>
  <si>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</si>
  <si>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</si>
  <si>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</si>
  <si>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</si>
  <si>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</si>
  <si>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</si>
  <si>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</si>
  <si>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</si>
  <si>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</si>
  <si>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</si>
  <si>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</si>
  <si>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</si>
  <si>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</si>
  <si>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</si>
  <si>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</si>
  <si>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</si>
  <si>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</si>
  <si>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</si>
  <si>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</si>
  <si>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</si>
  <si>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</si>
  <si>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</si>
  <si>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CUSTO HORARIO PRODUTIVO - TALHA MANUAL</t>
  </si>
  <si>
    <t>MAQUINA DE DEMARCAR FAIXAS AUTOPROP. - CHP</t>
  </si>
  <si>
    <t>COLOCACAO CUBA LOUCA/ACO INOX EXCLUSIVE CUBA/COMPLEMENTO - P</t>
  </si>
  <si>
    <t>COLOCACAO BANCA MARMORE/GRANITO/ACO INOX EXCLUSIVE BANCA - P</t>
  </si>
  <si>
    <t>BUCHA/ARRUELA ALUMINIO 3/4" - P</t>
  </si>
  <si>
    <t>BUCHA/ARRUELA ALUMINIO 1/2" - P</t>
  </si>
  <si>
    <t>ARGAMASSA TRACO 1:4 (CIMENTO E PEDRISCO), PREPARO MANUAL</t>
  </si>
  <si>
    <t>MAQUINA DE PINTAR FAIXA CONSMAQ FX24 14HP - CHP</t>
  </si>
  <si>
    <t>MACARANDUBA APARELHADA 3" X 3"</t>
  </si>
  <si>
    <t>TACO DE CANELA 2,5X10X10CM</t>
  </si>
  <si>
    <t>MAQUINA POLIDORA 4HP 12AMP 220V EXCL ESMERIL E OPERADOR (CI)</t>
  </si>
  <si>
    <t>USINA PRE-MISTURADORA DE SOLOS CAPAC 350/600T/H (CI) INCL EQUIPE DE OPERACAO</t>
  </si>
  <si>
    <t>SOCADOR PNEUMATICO 18.5KG CONSUMO AR 0,82M3/M (CI) INCL OPERADOR</t>
  </si>
  <si>
    <t>NIVEL WILD-NA-Z</t>
  </si>
  <si>
    <t>TRATOR ESTEIRAS DIESEL APROX 335CV C/LAMINA 5000KG (CI) INCL OPERADOR</t>
  </si>
  <si>
    <t>CUSTO HORARIO PRODUTIVO DIURNO - TRATOR DE ESTEIRAS CATERPILLAR D6D PS - 163 6A - 140 HP</t>
  </si>
  <si>
    <t>TRANSPORTE DE TUBOS DE PVC DN 350</t>
  </si>
  <si>
    <t>TRANSPORTE DE TUBOS DE PVC DN 300</t>
  </si>
  <si>
    <t>TRANSPORTE DE TUBOS DE PVC DN 250</t>
  </si>
  <si>
    <t>TRANSPORTE DE TUBOS DE PVC DN 200</t>
  </si>
  <si>
    <t>TRANSPORTE DE TUBOS DE FERRO DUTIL DN 100</t>
  </si>
  <si>
    <t>TRANSPORTE DE TUBOS DE FERRO DUTIL DN 75</t>
  </si>
  <si>
    <t>GRUPO GERADOR TRANSPORTAVEL SOBRE RODAS 60/66KVA (CF) DIESEL 85CV EXCL OPERADOR</t>
  </si>
  <si>
    <t>GRUPO GERADOR ESTACIONARIO C/ALTERNADOR 125/145KVA (CI) DIESEL 165CV EXCL OPERADOR</t>
  </si>
  <si>
    <t>BASE PARA PAVIMENTACAO COM BRITA GRADUADA, INCLUSIVE COMPACTACAO</t>
  </si>
  <si>
    <t>PINTURA VERNIZ TIPO GOMA LACA DISSOLVIDO EM ALCOOL</t>
  </si>
  <si>
    <t>SINALIZACAO DE TRANSITO - NOTURNA</t>
  </si>
  <si>
    <t>LOCACAO DE ANDAIME METALICO TUBULAR TIPO TORRE</t>
  </si>
  <si>
    <t>DEMOLICAO DE ALVENARIA ESTRUTURAL DE BLOCOS VAZADOS DE CONCRETO</t>
  </si>
  <si>
    <t>DEMOLICAO DE ALVENARIA DE ELEMENTOS CERAMICOS VAZADOS</t>
  </si>
  <si>
    <t>DEMOLICAO DE VERGAS, CINTAS E PILARETES DE CONCRETO</t>
  </si>
  <si>
    <t>DEMOLICAO DE PLACAS DIVISORIAS DE GRANILITE</t>
  </si>
  <si>
    <t>DEMOLICAO DE ALVENARIA DE BLOCOS DE PEDRA NATURAL</t>
  </si>
  <si>
    <t>RETIRADA DE ALVENARIA DE TIJOLOS DE VIDRO</t>
  </si>
  <si>
    <t>RETIRADA DE PLACAS DIVISORIAS DE GRANILITE</t>
  </si>
  <si>
    <t>DEMOLICAO DE TELHAS CERAMICAS OU DE VIDRO</t>
  </si>
  <si>
    <t>DEMOLICAO DE TELHAS ONDULADAS</t>
  </si>
  <si>
    <t>RETIRADA DE ESTRUTURA DE MADEIRA PONTALETEADA PARA TELHAS ONDULADAS</t>
  </si>
  <si>
    <t>RETIRADA DE ESTRUTURA DE MADEIRA COM TESOURAS PARA TELHAS ONDULADAS</t>
  </si>
  <si>
    <t>RETIRADA DE TELHAS DE CERAMICAS OU DE VIDRO</t>
  </si>
  <si>
    <t>RETIRADA DE TELHAS ONDULADAS</t>
  </si>
  <si>
    <t>RETIRADA DE CUMEEIRAS CERAMICAS</t>
  </si>
  <si>
    <t>RETIRADA DE CUMEEIRAS EM ALUMINIO</t>
  </si>
  <si>
    <t>DEMOLICAO DE FORRO DE GESSO</t>
  </si>
  <si>
    <t>DEMOLICAO DE ENTARUGAMENTO DE FORRO</t>
  </si>
  <si>
    <t>RETIRADA DE FORRO DE MADEIRA EM TABUAS</t>
  </si>
  <si>
    <t>RETIRADA DE ENTARUGAMENTO DE FORRO</t>
  </si>
  <si>
    <t>RETIRADA DE FORRO EM REGUAS DE PVC, INCLUSIVE RETIRADA DE PERFIS</t>
  </si>
  <si>
    <t>RETIRADA DE TACOS DE MADEIRA</t>
  </si>
  <si>
    <t>RETIRADA DE ASSOALHO DE MADEIRA, EXCLUSIVE RETIRADA DE VIGAMENTO</t>
  </si>
  <si>
    <t>RETIRADA DE ASSOALHO DE MADEIRA, INCLUSIVE RETIRADA DE VIGAMENTO</t>
  </si>
  <si>
    <t>RETIRADA DE RODAPES DE MADEIRA, INCLUSIVE RETIRADA DE CORDAO</t>
  </si>
  <si>
    <t>DEMOLICAO DE CONCRETO SIMPLES</t>
  </si>
  <si>
    <t>DEMOLICAO DE PISO DE ALTA RESISTENCIA</t>
  </si>
  <si>
    <t>DEMOLICAO DE REVESTIMENTO DE ARGAMASSA DE CAL E AREIA</t>
  </si>
  <si>
    <t>REMOCAO DE PINTURAS COM JATEAMENTO DE AREIA, EM SUPERFICIES METALICAS</t>
  </si>
  <si>
    <t>DEMOLICAO DE PISO DE MARMORE E ARGAMASSA DE ASSENTAMENTO</t>
  </si>
  <si>
    <t>RETIRADA CUIDADOSA DE AZULEJOS/LADRILHOS E ARGAMASSA DE ASSENTAMENTO</t>
  </si>
  <si>
    <t>DEMOLICAO DE ALVENARIA DE TIJOLOS MACICOS S/REAPROVEITAMENTO</t>
  </si>
  <si>
    <t>DEMOLICAO DE ALVENARIA DE TIJOLOS FURADOS S/REAPROVEITAMENTO</t>
  </si>
  <si>
    <t>INSTAL/LIGACAO PROVISORIA ELETRICA BAIXA TENSAO P/CANT OBRA OBRA,M3-CHAVE 100A CARGA 3KWH,20CV EXCL FORN MEDIDOR</t>
  </si>
  <si>
    <t>ENSAIO DE RECEBIMENTO E ACEITACAO DE CIMENTO PORTLAND</t>
  </si>
  <si>
    <t>ENSAIO DE RECEBIMENTO E ACEITACAO DE AGREGADO GRAUDO</t>
  </si>
  <si>
    <t>ENSAIOS DE IMPRIMACAO - ASFALTO DILUIDO</t>
  </si>
  <si>
    <t>ENSAIOS DE TRATAMENTO SUPERFICIAL SIMPLES - COM CAP</t>
  </si>
  <si>
    <t>ENSAIOS DE TRATAMENTO SUPERFICIAL SIMPLES - COM EMULSAO ASFALTICA</t>
  </si>
  <si>
    <t>ENSAIOS DE TRATAMENTO SUPERFICIAL DUPLO - COM CAP</t>
  </si>
  <si>
    <t>ENSAIOS DE TRATAMENTO SUPERFICIAL DUPLO - COM EMULSAO ASFALTICA</t>
  </si>
  <si>
    <t>ENSAIOS DE TRATAMENTO SUPERFICIAL TRIPLO - COM CAP</t>
  </si>
  <si>
    <t>ENSAIOS DE TRATAMENTO SUPERFICIAL TRIPLO - COM EMULSAO ASFALTICA</t>
  </si>
  <si>
    <t>ENSAIOS DE MACADAME BETUMINOSO POR PENETRACAO - COM CAP</t>
  </si>
  <si>
    <t>ENSAIOS DE MACADAME BETUMINOSO POR PENETRACAO - COM EMULSAO ASFALTICA</t>
  </si>
  <si>
    <t>ENSAIOS DE PRE MISTURADO A FRIO</t>
  </si>
  <si>
    <t>ENSAIOS DE AREIA ASFALTO A QUENTE</t>
  </si>
  <si>
    <t>ENSAIOS DE CONCRETO ASFALTICO</t>
  </si>
  <si>
    <t>ENSAIO DE PAVIMENTO DE CONCRETO</t>
  </si>
  <si>
    <t>ENSAIOS DE PAVIMENTO DE CONCRETO COMPACTADO COM ROLO</t>
  </si>
  <si>
    <t>ENSAIOS DE TERRAPLENAGEM - CORPO DO ATERRO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</si>
  <si>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</si>
  <si>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</si>
  <si>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</si>
  <si>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</si>
  <si>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</si>
  <si>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</si>
  <si>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</si>
  <si>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</si>
  <si>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</si>
  <si>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</si>
  <si>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</si>
  <si>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</si>
  <si>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</si>
  <si>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</si>
  <si>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</si>
  <si>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</si>
  <si>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</si>
  <si>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</si>
  <si>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</si>
  <si>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</si>
  <si>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</si>
  <si>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</si>
  <si>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</si>
  <si>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</si>
  <si>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</si>
  <si>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</si>
  <si>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</si>
  <si>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</si>
  <si>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</si>
  <si>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</si>
  <si>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</si>
  <si>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</si>
  <si>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</si>
  <si>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</si>
  <si>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</si>
  <si>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</si>
  <si>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</si>
  <si>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</si>
  <si>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</si>
  <si>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</si>
  <si>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</si>
  <si>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</si>
  <si>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</si>
  <si>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</si>
  <si>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</si>
  <si>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</si>
  <si>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</si>
  <si>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</si>
  <si>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</si>
  <si>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</si>
  <si>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</si>
  <si>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</si>
  <si>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</si>
  <si>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</si>
  <si>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ENSAIOS DE PINTURA DE LIGACAO</t>
  </si>
  <si>
    <t>LOCACAO ALVENARIA</t>
  </si>
  <si>
    <t>GRADE EM MADEIRA PARA PROTECAO DE MUDAS DE ARVORES</t>
  </si>
  <si>
    <t>IRRIGAÇÃO DE ÁRVORE COM CARRO PIPA</t>
  </si>
  <si>
    <t>PLANTIO DE GRAMA</t>
  </si>
  <si>
    <t>PASSEIO</t>
  </si>
  <si>
    <t>MANUTENCAO E LIMPEZA DE AREAS VERDES</t>
  </si>
  <si>
    <t>FORNECIMENTO DE ADUBOS, MATERIAIS E EQUIPAMENTOS PARA JARDIM</t>
  </si>
  <si>
    <t>ESCADA MARINHEIRO EM FERRO CA-50, D=1/2" (12.5MM), L=0,3M, SEM PROTEÇO, INCLUINDO PINTURA ANTI-CORROSIVA (INCLUSIVE FORNECIMENTO E INSTALA�ÃO)</t>
  </si>
  <si>
    <t>�</t>
  </si>
  <si>
    <t>DISJUNTOR BAIXA TENSAO TRIPOLAR A SECO 800A/600V, INCLUSIVE ELETROT�NICO</t>
  </si>
  <si>
    <t>POSTE CONCRETO SEÇÃO CIRCULAR COMPRIMENTO=11M CARGA NOMINAL NO TOP00KG INCLUSIVE ESCAVACAO EXCLUSIVE TRANSPORTE - FORNECIMENTO E COLOCA�ÃO</t>
  </si>
  <si>
    <t>POSTE CONCRETO SEÇÃO CIRCULAR COMPRIMENTO=14M CARGA NOMINAL NO TOP00KG INCLUSIVE ESCAVACAO EXCLUSIVE TRANSPORTE - FORNECIMENTO E COLOCA�ÃO</t>
  </si>
  <si>
    <t>POSTE CONCRETO SEÇÃO CIRCULAR COMPRIMENTO=7M CARGA NOMINAL NO TOPO 3KG INCLUSIVE ESCAVACAO EXCLUSIVE TRANSPORTE - FORNECIMENTO E COLOCAÇ�</t>
  </si>
  <si>
    <t>POSTE CONCRETO SEÇÃO CIRCULAR COMPRIMENTO=9M CARGA NOMINAL NO TOPO 2KG INCLUSIVE ESCAVACAO EXCLUSIVE TRANSPORTE - FORNECIMENTO E COLOCAÇ�</t>
  </si>
  <si>
    <t>POSTE CONCRETO SEÇÃO CIRCULAR COMPRIMENTO=9M CARGA NOMINAL NO TOPO 3KG INCLUSIVE ESCAVACAO EXCLUSIVE TRANSPORTE - FORNECIMENTO E COLOCAÇ�</t>
  </si>
  <si>
    <t>POSTE CONCRETO SEÇÃO CIRCULAR COMPRIMENTO=9M CARGA NOMINAL NO TOPO 4KG INCLUSIVE ESCAVACAO EXCLUSIVE TRANSPORTE - FORNECIMENTO E COLOCAÇ�</t>
  </si>
  <si>
    <t>�ÃUN</t>
  </si>
  <si>
    <t>VÁLVULA DE RETENÇÃO VERTICAL Ø 25MM (1") - FORNECIMENTO E INSTALA�</t>
  </si>
  <si>
    <t>VÁLVULA DE RETENÇÃO VERTICAL Ø 50MM (2") - FORNECIMENTO E INSTALA�</t>
  </si>
  <si>
    <t>VÁLVULA DE RETENÇÃO VERTICAL Ø 80MM (3") - FORNECIMENTO E INSTALA�</t>
  </si>
  <si>
    <t>�ÃOUN</t>
  </si>
  <si>
    <t>VÁLVULA DE PÉ COM CRIVO Ø 40MM (1.1/2") - FORNECIMENTO E INSTALAÇ�</t>
  </si>
  <si>
    <t>VÁLVULA DE PÉ COM CRIVO Ø 65MM (2.1/2") - FORNECIMENTO E INSTALAÇ�</t>
  </si>
  <si>
    <t>�OM</t>
  </si>
  <si>
    <t>LIGAÇÃO DE ESGOTO EM TUBO PVC ESGOTO SÉRIE-R DN 150MM, DA CAIXA AT�REDE, INCLUINDO ESCAVAÇÃO E REATERRO ATÉ 1,00M, COMPOSTO POR 13,65M TUBO PVC SÉRIE-R ESGOTO DN 150MM - FORNECIMENTO E INSTALAÇÃO</t>
  </si>
  <si>
    <t>MARROAMENTO DE MATERIAL DE 2A CATEGORIA, ROCHA DECOMPOSTA PARA REDUÇ� A PEDRA-DE-MÃO</t>
  </si>
  <si>
    <t>�CHP</t>
  </si>
  <si>
    <t>�M</t>
  </si>
  <si>
    <t>Relocação de Poste</t>
  </si>
  <si>
    <t>Brita nº2 com fornecimento do material</t>
  </si>
  <si>
    <t>Lajotas Hexagonais de Concreto e=8cm fck 35Mpa</t>
  </si>
  <si>
    <t xml:space="preserve">Tranporte de material de 1º cat. </t>
  </si>
  <si>
    <t>m3 x km</t>
  </si>
  <si>
    <t>coeficiente (km)</t>
  </si>
  <si>
    <t>Forn. e implantação placa sinaliz. semi-refletiva</t>
  </si>
  <si>
    <t>SICRO 2</t>
  </si>
  <si>
    <t>Brita nº1 com fornecimento do material</t>
  </si>
  <si>
    <t xml:space="preserve">Paver Cinza fck e=6cm fck 35Map </t>
  </si>
  <si>
    <t xml:space="preserve">Paver Vermelho fck e=6cm fck 35Map </t>
  </si>
  <si>
    <t xml:space="preserve">Paver Cinza fck e=8cm fck 35Map </t>
  </si>
  <si>
    <t xml:space="preserve">Paver Vermelho fck e=8cm fck 35Map </t>
  </si>
  <si>
    <t>Podotatil de paver 20x20x6</t>
  </si>
  <si>
    <t>CÓDIGO</t>
  </si>
  <si>
    <t>FONTE</t>
  </si>
  <si>
    <t>COMPOSIÇÃO</t>
  </si>
  <si>
    <t>Escavacao e Carga de vala mat 1ª cat.</t>
  </si>
  <si>
    <t>unid</t>
  </si>
  <si>
    <t>Tabua de madeira com 20cm de largura e=2,5cm para assentamento dos tubos.</t>
  </si>
  <si>
    <t>SINALIZAÇÃO VIÁRIA</t>
  </si>
  <si>
    <t>Bucha nylon c/ parafuso aço zinc c/ rosca soberba</t>
  </si>
  <si>
    <t>Placa Esmaltada semi refletiva</t>
  </si>
  <si>
    <t xml:space="preserve">Poste de aço h=2,50m d=75mm </t>
  </si>
  <si>
    <t>Concreto simples para base do poste c/ lançamento e adensamento</t>
  </si>
  <si>
    <t>valor unit.</t>
  </si>
  <si>
    <t>valor s/BDI</t>
  </si>
  <si>
    <t>Placa de indicação do nome da rua 25 x 50 cm, com chapa de aço e poste em aço galvanizado, chumbada em sapata de concreto</t>
  </si>
  <si>
    <t>Placa de Regulamentação e ou Advertencia vertical: circular ou octogonal,  com chapa de aço e poste em aço galvanizado, chumbada em sapata de concreto</t>
  </si>
  <si>
    <t>ENCUNHAMENTO (APERTO DE ALVENARIA) EM TIJOLOS CERAMICOS MACICO 5,7X9X19CM 1 VEZ (ESPESSURA 19CM) COM ARGAMASSA TRACO 1:2:8 (CIMENTO, CAL E AREIA)</t>
  </si>
  <si>
    <t>ENCUNHAMENTO (APERTO DE ALVENARIA) EM TIJOLOS CERAMICOS MACICO 5,7X9X19CM 1/2 VEZ (ESPESSURA 9CM) COM ARGAMASSA TRACO 1:2:8 (CIMENTO, CAL EAREIA)</t>
  </si>
  <si>
    <t xml:space="preserve">Tubo concreto simples - PS2 PB NBR-8890 DN 400MM p/ aguas pluviais </t>
  </si>
  <si>
    <t>Assentamento de tubos de concreto = 400MM, simples ou armado,junta em argamassa 1:3 cimento:areia</t>
  </si>
  <si>
    <t>Área retirada em AutoCad      (m²)</t>
  </si>
  <si>
    <t>Volume do espaço a ser ocupado pelo tubo de Ø400mm</t>
  </si>
  <si>
    <t>3 MES</t>
  </si>
  <si>
    <t>ÁREA DA PAVIMENTAÇÃO ASFÁLTICA</t>
  </si>
  <si>
    <t>DRENAGEM PLUVIAL</t>
  </si>
  <si>
    <t>CAIXA TIPO BOCA DE LOBO, em concreto e alv. Tijolo maciço 1 vez, revestida, com argamassa 1:4 cimento areia, sobre base de concreto simples FCK=10MPA, com grelha de concreto, incluindo escavação e reaterro</t>
  </si>
  <si>
    <t xml:space="preserve">Reaterro das Valas com brita n. 2, fornecimento e colocação </t>
  </si>
  <si>
    <t>1.2</t>
  </si>
  <si>
    <t>1.3</t>
  </si>
  <si>
    <t>PAVIMENTAÇÃO ASFÁLTICA</t>
  </si>
  <si>
    <t>Camada de brita graduada compactada ( e = 15 cm )</t>
  </si>
  <si>
    <t>Imprimação com CM 30 taxa de 1,0 l/m2</t>
  </si>
  <si>
    <t>Pintura de ligação RR-2C taxa de 0,8 l/m2</t>
  </si>
  <si>
    <t>CAUQ  inclusive CAP (e=5cm ) sem transporte</t>
  </si>
  <si>
    <t>Comprimento    (m)</t>
  </si>
  <si>
    <t>Peso especifico     (t)</t>
  </si>
  <si>
    <t>Espessura    (m)</t>
  </si>
  <si>
    <t>Área             (m²)</t>
  </si>
  <si>
    <t xml:space="preserve">Pintura de faixa dupla horizontal com tinta acrilica amarela continua e=10cm </t>
  </si>
  <si>
    <t>Comprimento das faixas x largura das faixas x quantidade</t>
  </si>
  <si>
    <t>CAIXA DE INSPEÇÃO p/ tubos de Ø80 a Ø120</t>
  </si>
  <si>
    <t>ton</t>
  </si>
  <si>
    <t>t/km</t>
  </si>
  <si>
    <t>Área da pavimentação asfáltica  (pista de rolamento) x altura da camada de CAUQ x peso especifico do CAUQ</t>
  </si>
  <si>
    <t xml:space="preserve">OBRAS COMPLEMENTARES </t>
  </si>
  <si>
    <t>4 S 06 100 21</t>
  </si>
  <si>
    <t>Pavimentacao em blocos intertravados de concreto (PAVER VERMELHO), espessura 6,0 cm, FCK 35mpa, assentados sobre colchao de areia de 8cm</t>
  </si>
  <si>
    <t>Camada de macadame seco  ( e = 20 cm )</t>
  </si>
  <si>
    <t>comprimento dos tubos Ø400mm x altura média das valas retirada do fundo de vala em relação a cota de projeto - as camadas constituintes do pavimento x largura da vala</t>
  </si>
  <si>
    <t>comprimento dos tubos Ø400mm x altura média das valas retirada do fundo de vala em relação a cota do terreno x largura da vala</t>
  </si>
  <si>
    <t xml:space="preserve">Volume do reaterro considerando a altura média das valas retirada do fundo de vala em relação a cota de projeto - as camadas constituintes do pavimento - volume do espaço ocupado pelos tubos </t>
  </si>
  <si>
    <t>4 S 06 121 11</t>
  </si>
  <si>
    <t>CHAVE FACA BIPOLAR C/ BASE DE ARDOSIA/MARMORE P/ FUSIVEIS CARTUCHO 30A/250V</t>
  </si>
  <si>
    <t>COMPACTADOR SOLOS C/ PLACA VIBRATÓRIA MOTOR DIESEL/GASOLINA 7 A 10HP 400KG NÃO REVERSÍVEL TIPO DYNAPAC CM-20 OU EQUIV</t>
  </si>
  <si>
    <t>CONDULETE PVC TIPO "LL" D = 3/4" S/TAMPA"</t>
  </si>
  <si>
    <t>CONJUNTO CONDULETE PVC TIPO "C" C/ 1 TOMADA 2P + T INCLUSIVE TAMPA"</t>
  </si>
  <si>
    <t>ELETRODUTO PVC SOLDAVEL NBR-6150 CL B - 40MM</t>
  </si>
  <si>
    <t>ESPELHO CRISTAL E = 4 MM</t>
  </si>
  <si>
    <t>FECHO CHATO SOBREPOR FERRO ZINCADO/NIQUEL/GALV OU POLIDO - 6"</t>
  </si>
  <si>
    <t>FOLHEADO MADEIRA CEDRO/VIROLA/CEREJEIRA/FREJO OU EQUIVALENTE PARA REVESTIMENTO DE COMPENSADO</t>
  </si>
  <si>
    <t>GLOBO ESFERICO DE PLASTICO TAMANHO MEDIO</t>
  </si>
  <si>
    <t>IMPERMEABILIZADOR</t>
  </si>
  <si>
    <t>JOELHO PVC SOLD 90G BB P/ ESG PREDIAL DN 40MM</t>
  </si>
  <si>
    <t>JUNCAO FOFO 45 GR C/FLANGES PN-16 DN 250X200</t>
  </si>
  <si>
    <t>JUNCAO 45G PVC C/ ROSCA 1/2"</t>
  </si>
  <si>
    <t>LAJE CONCR ARMAD PREMOLD CIRCULAR P/ TRANSICAO POCO VISITA DN 1200MM, C/ FURO DN 600 MM</t>
  </si>
  <si>
    <t>LATAO CHAPA LAMINADA 1.20X0.60M ESP=3.5MM</t>
  </si>
  <si>
    <t>MAQUINA DE DOBRAR ACO DIAM ATE 1 1/2" TIPO NEOCONDE OU EQUIV (MANUAL)</t>
  </si>
  <si>
    <t>MOTOBOMBA CENTRIFUGA ELETRICA MONOFASICA ATE 2CV P/ DRENAGEM, SAIDA 1 1/2"</t>
  </si>
  <si>
    <t>MOTONIVELADORA - POTÊNCIA 177 HP PESO OPERACIONAL 14,7T</t>
  </si>
  <si>
    <t>MOTONIVELADORA - POTÊNCIA 185HP PESO OPERACIONAL 14,7T</t>
  </si>
  <si>
    <t>OPERADOR DE MOTO-ESCREIPER</t>
  </si>
  <si>
    <t>PISO VINÍLICO EM PLACAS DE 30 X 30CM, C/ FLASH, ESP = 3,2MM</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</si>
  <si>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</si>
  <si>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</si>
  <si>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</si>
  <si>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</si>
  <si>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</si>
  <si>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</si>
  <si>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</si>
  <si>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</si>
  <si>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</si>
  <si>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</si>
  <si>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</si>
  <si>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</si>
  <si>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</si>
  <si>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</si>
  <si>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</si>
  <si>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</si>
  <si>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</si>
  <si>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ASSENTAMENTO SIMPLES DE TUBOS DE FERRO FUNDIDO (FOFO), COM JUNTA ELASTICA, DN 50 MM.</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</si>
  <si>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</si>
  <si>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</si>
  <si>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</si>
  <si>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150 MM - (OU RPVC, OU PVC DEFOFO, OU PRFV P/ AGUA)</t>
  </si>
  <si>
    <t>ASSENTAMENTO TUBO PVC COM JUNTA ELASTICA, DN 200 MM - (OU RPVC, OU PVC DEFOFO, OU PRFV P/ AGUA)</t>
  </si>
  <si>
    <t>ASSENTAMENTO TUBO PVC COM JUNTA ELASTICA, DN 250 MM - (OU RPVC, OU PVC DEFOFO, OU PRFV P/ AGUA)</t>
  </si>
  <si>
    <t>ASSENTAMENTO TUBO PVC COM JUNTA ELASTICA, DN 300 MM - (OU RPVC, OU PVC DEFOFO, OU PRFV P/ AGUA)</t>
  </si>
  <si>
    <t>ASSENTAMENTO TUBO PVC COM JUNTA ELASTICA, DN 350 MM - (OU RPVC, OU PVC DEFOFO, OU PRFV)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</si>
  <si>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</si>
  <si>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</si>
  <si>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</si>
  <si>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</si>
  <si>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</si>
  <si>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</si>
  <si>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ASSENTAMENTO TUBO PVC COM JUNTA ELASTICA, DN 1000 MM - (OU RPVC, OU PVC DEFOFO, OU PRFV) - PARA AGUA.</t>
  </si>
  <si>
    <t>GRELHA DE FERRO FUNDIDO PARA CANALETA LARG = 40CM, FORNECIMENTO E ASSENTAMENTO</t>
  </si>
  <si>
    <t>GRELHA DE FERRO FUNDIDO PARA CANALETA LARG = 30CM, FORNECIMENTO E ASSENTAMENTO</t>
  </si>
  <si>
    <t>GRELHA DE FERRO FUNDIDO PARA CANALETA LARG = 20CM, FORNECIMENTO E ASSENTAMENTO</t>
  </si>
  <si>
    <t>GRELHA DE FERRO FUNDIDO PARA CANALETA LARG = 15CM, FORNECIMENTO E ASSENTAMENTO</t>
  </si>
  <si>
    <t>TAMPAO DE FERRO FUNDIDO, D = 60CM, 175KG, P = CHAMINE CX AREIA/POCO VISITA ASSENTADO COM ARG CIM/AREIA 1:4, FORNECIMENTO E ASSENTAMENTO</t>
  </si>
  <si>
    <t>ASSENTAMENTO DE PECAS, CONEXOES, APARELHOS E ACESSORIOS DE FERRO FUNDIDO DUCTIL, JUNTA ELASTICA, MECANICA OU FLANGEADA, COM DIAMETROS DE 50A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</si>
  <si>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</si>
  <si>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</si>
  <si>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</si>
  <si>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</si>
  <si>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</si>
  <si>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INSTALAÇÃO DE VÁLVULAS OU REGISTROS COM JUNTA ELÁSTICA - DN 250</t>
  </si>
  <si>
    <t>INSTALAÇÃO DE VÁLVULAS OU REGISTROS COM JUNTA ELÁSTICA - DN 500</t>
  </si>
  <si>
    <t>GALPAO ABERTO PARA OFICINA E DEPOSITO DE CANTEIRO DE OBRAS, EM MADEIRA DE LEI</t>
  </si>
  <si>
    <t>ALUGUEL CONTAINER/SANIT C/7 VASOS/1 LAVAT/1 MIC LARG=2,20M COMPR=6,20M ALT=2,50M CHAPA ACO NERV TRAPEZ FORRO C/ISOLTERMO-ACUST CHASSIS REFORC PISO COMPENS NAVAL INCL INST ELET/HIDRO-SANIT EXCL TRANSP/CARGA/DESCARGACUSTOS HORÁRIOS DE MÁQUINAS E EQUIPAMENTOS</t>
  </si>
  <si>
    <t>CUSTO HORÁRIO PRODUTIVO DIURNO</t>
  </si>
  <si>
    <t>CHP-GUINDASTE MADAL MD-10A</t>
  </si>
  <si>
    <t>CHP-GRUPO DE SOLDAGEM BAMBOZZI 375-A</t>
  </si>
  <si>
    <t>CUSTO HORÁRIO IMPRODUTIVO DIURNO</t>
  </si>
  <si>
    <t>CHI-GUINDASTE MADAL MD-10A</t>
  </si>
  <si>
    <t>CHI-GRUPO DE SOLDAGEM BAMBOZZI 375-A</t>
  </si>
  <si>
    <t>COMPOSIÇÕES AUXILIARES</t>
  </si>
  <si>
    <t>DEPRECIACAO GUINDASTE MADAL MD-10A</t>
  </si>
  <si>
    <t>JUROS GUINDASTE MADAL MD-10A</t>
  </si>
  <si>
    <t>MANUTENCAO GUINDASTE MADAL MD-10A</t>
  </si>
  <si>
    <t>CUSTOS COMBUSTIVEL+MATERIAL NA OPERACAO DE GUINDASTE MADAL MD-10A</t>
  </si>
  <si>
    <t>DEPRECIACAO GRUPO DE SOLDAGEM BAMBOZZI 375-A</t>
  </si>
  <si>
    <t>MANUTENCAO GRUPO DE SOLDAGEM BAMBOZZI 375-A</t>
  </si>
  <si>
    <t>CUSTOS COMBUSTIVEL+MATERIAL GRUPO DE SOLDAGEM BAMBOZZI 375-A</t>
  </si>
  <si>
    <t>CALHA EM CONCRETO SIMPLES, MEIA CANA DE CONCRETO, DIAMETRO 300 MM</t>
  </si>
  <si>
    <t>CALHA EM CONCRETO SIMPLES, EM MEIA CANA DE CONCRETO, DIAMETRO 400 MM</t>
  </si>
  <si>
    <t>CALHA EM CONCRETO SIMPLES, EM MEIA CANA DE CONCRETO, DIAMETRO 500 MM</t>
  </si>
  <si>
    <t>CALHA EM CONCRETO SIMPLES, EM MEIA CANA DE CONCRETO, DIAMETRO 600 MM</t>
  </si>
  <si>
    <t>ESGOTAMENTO MANUAL DE AGUA DE CHUVA OU LENCOL FREATICO ESCAVADO</t>
  </si>
  <si>
    <t>EXECUCAO DE DRENO COM TUBOS DE PVC CORRUGADO FLEXIVEL PERFURADO - DN 100</t>
  </si>
  <si>
    <t>EXECUCAO DE DRENO VERTICAL COM PEDRISCO, DIAMETRO 200MM</t>
  </si>
  <si>
    <t>EXECUCAO DE DRENO COM MANTA GEOTEXTIL 200 G/M2</t>
  </si>
  <si>
    <t>EXECUCAO DE DRENO COM MANTA GEOTEXTIL 300 G/M2</t>
  </si>
  <si>
    <t>EXECUCAO DE DRENO COM MANTA GEOTEXTIL 400 G/M2</t>
  </si>
  <si>
    <t>EXECUCAO DE DRENO FRANCES COM AREIA MEDIA</t>
  </si>
  <si>
    <t>EXECUCAO DE DRENO FRANCES COM BRITA NUM 2</t>
  </si>
  <si>
    <t>EXECUCAO DE DRENO FRANCES COM CASCALHO</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</si>
  <si>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</si>
  <si>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</si>
  <si>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</si>
  <si>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</si>
  <si>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</si>
  <si>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</si>
  <si>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</si>
  <si>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</si>
  <si>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</si>
  <si>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</si>
  <si>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</si>
  <si>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</si>
  <si>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</si>
  <si>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</si>
  <si>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</si>
  <si>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</si>
  <si>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</si>
  <si>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</si>
  <si>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</si>
  <si>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</si>
  <si>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</si>
  <si>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</si>
  <si>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</si>
  <si>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CALHA TRAPEZOIDAL 90X30 CM, COM ESPESSURA DE 7 CM (VOLUME DE CONCRETO = 0,064 M3/M)</t>
  </si>
  <si>
    <t>CALHA TRAPEZOIDAL 140X35 CM, COM ESPESSURA DE 7 CM (VOLUME DE CONCRETO = 1,109M3/M)</t>
  </si>
  <si>
    <t>CALHA TRIANGULAR 100X30 CM, COM ESPESSURA DE 7 CM (VOLUME DE CONCRETO = 0,075M3/M)</t>
  </si>
  <si>
    <t>CALHA TRIANGULAR 70X20 CM, COM ESPESSURA DE 7 CM (VOLUME DE CONCRETO = 0,053 M3/M)</t>
  </si>
  <si>
    <t>CANALETA EM ALVENARIA COM TIJOLO DE 1/2 VEZ, DIMENSOES 30X15CM (LXA), COM IMPERMEABILIZANTE NA ARGAMASSA</t>
  </si>
  <si>
    <t>CALHA EM MEIO TUBO DE CONCRETO SIMPLES, COM D = 30 CM</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</si>
  <si>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</si>
  <si>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</si>
  <si>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POCO DE VISITA PARA REDE DE ESGOTO SANITARIO, EM ALVENARIA, DIAMETRO = 60 CM, PROF 160 CM, INCLUINDO TAMPAO FERRO FUNDIDO</t>
  </si>
  <si>
    <t>POCO DE VISITA PARA REDE DE ESGOTO SANITÁRIO, EM ALVENARIA, DIAMETRO 20 CM, PROF ATE 200 CM, INCLUINDO TAMPAO FERRO FUNDIDO</t>
  </si>
  <si>
    <t>POCO DE VISITA PARA REDE DE ESGOTO SANITÁRIO, EM ALVENARIA, DIAMETRO 20 CM, PROF ATE 400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</si>
  <si>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</si>
  <si>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</si>
  <si>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</si>
  <si>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TAMPAO FERRO FUNDIDO P/ POCO DE VISITA, 79,5 KG, TIPO T-100 - FORNECIMENTO E INSTALACAO</t>
  </si>
  <si>
    <t>TAMPAO FERRO FUNDIDO P/ POCO DE VISITA, 175 KG, TIPO T-170 - FORNECIMENTO E INSTALACAO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</si>
  <si>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</si>
  <si>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</si>
  <si>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</si>
  <si>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</si>
  <si>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</si>
  <si>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</si>
  <si>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</si>
  <si>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GRELHA FF 30X90CM, 135KG, P/ CX RALO COM ASSENTAMENTO DE ARGAMASSA CIMENTO/AREIA 1:4 - FORNECIMENTO E INSTALAÇÃO</t>
  </si>
  <si>
    <t>LOCACAO DE EXTRUSORA DE GUIAS E SARJETAS SEM FORMAS, MOTOR DIESEL DE 14CV, EXCLUSIVE OPERADOR (CP)</t>
  </si>
  <si>
    <t>ASSENTAMENTO DE MEIO FIO PREMOLDADO, INCLUINDO ESCAVACAO</t>
  </si>
  <si>
    <t>ESCORAMENTO DE MEIO FIO COM MATERIAL LOCAL COMPACTADO MANUALMENTE, EM FAIXA DE 0,50M</t>
  </si>
  <si>
    <t>SARJETA CORTE EM TALUDES TRIANG 1,25X0,25M ESP=0,08 REV CONC SIMPLES INCL ESCAVACAO MEC ACERTO MANUAL TERRENO FORNEC MAT E REJUNTAMENTO</t>
  </si>
  <si>
    <t>SARJETA CORTE EM TALUDES TRIANG 1,50X0,30M, ESP=0,08 M REV.CONC. SIMPLES INCL ESCAVACAO MEC ACERTO MANUAL TERRENO FORNEC MAT E REJUNTAMENTO</t>
  </si>
  <si>
    <t>SARJETA CORTE TALUDES TRIANG 1,85X0,35M ESP=0,08 REV CONC. SIMPLES INCL ESCAVACAO MEC ACERTO MANUAL TERRENO FORNEC MAT E REJUNTAMENTO</t>
  </si>
  <si>
    <t>VALETA PROT DE CORTE TRAPEZOIDAL 0,80X2,00X0,60M ESP=0,08 CONCR SIMPLES INCL ESCAVACAO MEC ACERTO MANUAL TERRENO FORNEC MAT E REJUNTAMENTO</t>
  </si>
  <si>
    <t>ESCORAMENTO DE MADEIRA EM VALAS, TIPO PONTALETEAMENTO</t>
  </si>
  <si>
    <t>ESCORAMENTO DE VALAS DESCONTINUO</t>
  </si>
  <si>
    <t>ESCORAMENTO DE VALAS CONTINUO</t>
  </si>
  <si>
    <t>ESCORAMENTO DE VALAS COM PRANCHOES METALICOS - AREA NAO CRAVADA</t>
  </si>
  <si>
    <t>ESCORAMENTO MISTO EM VALAS</t>
  </si>
  <si>
    <t>ESCAVACAO MANUAL CAMPO ABERTO P/TUBULAO - FUSTE E/OU BASE (PARA TODAS AS PROFUNDIDADES)</t>
  </si>
  <si>
    <t>CORTE E PREPARO EM CABECA DE ESTACA</t>
  </si>
  <si>
    <t>ESTACA PRE-MOLDADA CONCRETO ARMADO 20 T, INCLUSIVE CRAVACAO/EMENDAS.</t>
  </si>
  <si>
    <t>ESTACA A TRADO (BROCA) DIAMETRO = 25 CM, EM CONCRETO MOLDADO IN LOCO, 15 MPA, SEM ARMACAO.</t>
  </si>
  <si>
    <t>ESTACA A TRADO (BROCA) DIAMETRO = 20 CM, EM CONCRETO MOLDADO IN LOCO, 15 MPA, SEM ARMACAO.</t>
  </si>
  <si>
    <t>ESTACA TP FRANKI D=35 CM P/CARGA 55 T S/BATE ESTACA</t>
  </si>
  <si>
    <t>ESTACA TP FRANKI D=40 CM P/CARGA 75T S/BATE ESTACA</t>
  </si>
  <si>
    <t>ESTACA TP FRANKI D=52 CM P/CARGA 130T S/BATE ESTACA</t>
  </si>
  <si>
    <t>ESTACA TP FRANKI D=60 CM P/CARGA 170T S/BATE ESTACA</t>
  </si>
  <si>
    <t>ESTACA CONCRETO ARMADO CENTRIFUGADO D=20 CM, 25 A 30T INCL CRAVACAO/EMENDAS</t>
  </si>
  <si>
    <t>ESTACA CONCRETO ARMADO CENTRIFUGADO D=28 CM INCLUSIVE CRAVACAO E SERVENTE</t>
  </si>
  <si>
    <t>ESTACA CONCRETO ARMADO CENTRIFUGADO D=33 CM, 60 A 75T, INCL CRAVACAO/EMENDAS</t>
  </si>
  <si>
    <t>ESTACA CONCRETO ARMADO CENTRIFUGADO D=38 CM, 75 A 90 T, INCL CRAVACAO/EMENDAS</t>
  </si>
  <si>
    <t>ESTACA CONCRETO ARMADO CENTRIFUGADO D=42 CM, 90 A 115T, INCL CRAVACAO/EMENDAS</t>
  </si>
  <si>
    <t>ESTACA CONCRETO ARMADO CENTRIFUGADO D=60 CM INCLUSIVE CRAVACAO E SERVENTE</t>
  </si>
  <si>
    <t>ESTACA PREMOLDADA CONCRETO ARMADO 25T INCL CRAVACAO/EMENDAS</t>
  </si>
  <si>
    <t>ESTACA PREMOLDADA CONCRETO ARMADO 32T INCL CRAVACAO/EMENDAS</t>
  </si>
  <si>
    <t>ESTACA PREMOLDADA CONCRETO ARMADO 38T INCL CRAVACAO/EMENDAS</t>
  </si>
  <si>
    <t>ESTACA PREMOLDADA CONCRETO ARMADO 50T INCL CRAVACAO/EMENDAS</t>
  </si>
  <si>
    <t>ESTACA PREMOLDADA CONCRETO ARMADO 62T INCL CRAVACAO/EMENDAS</t>
  </si>
  <si>
    <t>LASTRO DE CONCRETO, PREPARO MECANICO</t>
  </si>
  <si>
    <t>LASTRO DE CONCRETO, PREPARO MECANICO, INCLUSO ADITIVO IMPERMEABILIZANTE</t>
  </si>
  <si>
    <t>FORMA TABUA PARA CONCRETO EM FUNDACAO C/ REAPROVEITAMENTO 5X</t>
  </si>
  <si>
    <t>FORMA TABUA PARA CONCRETO EM FUNDACAO, C/ REAPROVEITAMENTO 2X.</t>
  </si>
  <si>
    <t>FORMA TABUA P/ CONCRETO EM FUNDACAO C/ REAPROVEITAMENTO 10 X.</t>
  </si>
  <si>
    <t>FORMA TABUA P/CONCRETO EM FUNDACAO S/REAPROVEITAMENTO</t>
  </si>
  <si>
    <t>FORMA TABUA P/ CONCRETO EM FUNDACAO RADIER C/ REAPROVEITAMENTO 3X.</t>
  </si>
  <si>
    <t>FORMA TABUA P/ CONCRETO EM FUNDACAO RADIER C/ REAPROVEITAMENTO 5X.</t>
  </si>
  <si>
    <t>FORMA TABUA P/ CONCRETO EM FUNDACAO RADIER C/ REAPROVEITAMENTO 10X.</t>
  </si>
  <si>
    <t>CONCRETO NAO ESTRUTURAL, CONSUMO 150KG/M3, PREPARO COM BETONEIRA, SEM LANCAMENTO</t>
  </si>
  <si>
    <t>CONCRETO NAO ESTRUTURAL, CONSUMO 210KG/M3, PREPARO COM BETONEIRA, SEM LANCAMENTO</t>
  </si>
  <si>
    <t>CONCRETO FCK=15MPA, PREPARO COM BETONEIRA, SEM LANCAMENTO</t>
  </si>
  <si>
    <t>CONCRETO FCK=25MPA, VIRADO EM BETONEIRA, SEM LANCAMENTO</t>
  </si>
  <si>
    <t>CONCRETO FCK=20MPA, VIRADO EM BETONEIRA, SEM LANCAMENTO</t>
  </si>
  <si>
    <t>CONCRETO FCK=15MPA, VIRADO EM BETONEIRA, SEM LANCAMENTO, COM IMPERMEABILIZANTE</t>
  </si>
  <si>
    <t>CONCRETO GROUT, PREPARADO NO LOCAL, LANCADO E ADENSADO</t>
  </si>
  <si>
    <t>74141/002</t>
  </si>
  <si>
    <t>LAJE PRE-MOLD BETA 12 P/3,5KN/M2 VAO 4,1M INCL VIGOTAS TIJOLOS ARMADU-RA NEGATIVA CAPEAMENTO 3CM CONCRETO 15MPA ESCORAMENTO MATERIAIS E MAODE OBRA.</t>
  </si>
  <si>
    <t>74141/003</t>
  </si>
  <si>
    <t>LAJE PRE-MOLD BETA 16 P/3,5KN/M2 VAO 5,2M INCL VIGOTAS TIJOLOS ARMADU-RA NEGATIVA CAPEAMENTO 3CM CONCRETO 15MPA ESCORAMENTO MATERIAL E MAODE OBRA.</t>
  </si>
  <si>
    <t>ALVENARIA EMBASAMENTO E=20 CM BLOCO CONCRETO</t>
  </si>
  <si>
    <t>ALVENARIA EMBASAMENTO TIJOLO CERAMICO FURADO 10X20X20 CM</t>
  </si>
  <si>
    <t>JUNTA DE DILATACAO PARA IMPERMEABILIZACAO, COM SELANTE ELASTICO MONOCOMPONENTE A BASE DE POLIURETANO, DIMENSOES 1X1CM.</t>
  </si>
  <si>
    <t>VERGAS 10X10 CM, PREMOLDADAS C/ CONCRETO FCK=15 MPA (PREPARO MECANICO), ACO CA-50 COM FORMAS TABUA DE PINHO 3A</t>
  </si>
  <si>
    <t>SUPORTE APOIO CAIXA D AGUA BARROTES MADEIRA DE 1</t>
  </si>
  <si>
    <t>FORNECIMENTO DE PERFIL SIMPLES "I" OU "H" ATE 8" INCLUSIVE PERDAS</t>
  </si>
  <si>
    <t>IMPERMEABILIZACAO DE SUPERFICIE COM ARGAMASSA DE CIMENTO E AREIA (MEDIA), TRACO 1:3, COM ADITIVO IMPERMEABILIZANTE, E=2CM.</t>
  </si>
  <si>
    <t>IMPERMEABILIZACAO DE SUPERFICIE COM ARGAMASSA DE CIMENTO E AREIA (GROSSA), TRACO 1:4, COM ADITIVO IMPERMEABILIZANTE, E=2,5CM</t>
  </si>
  <si>
    <t>IMPERMEABILIZACAO DE SUPERFICIE COM ARMAGASSA DE CIMENTO E AREIA (GROSSA), TRACO 1:3, COM ADITIVO IMPERMEABILIZANTE, E=2,5CM.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</si>
  <si>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</si>
  <si>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</si>
  <si>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</si>
  <si>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COM ADITIVO</t>
  </si>
  <si>
    <t>IMPERMEABILIZACAO DE SUPERFICIE COM CIMENTO IMPERMEABILIZANTE DE PEGA ULTRA RAPIDA, TRACO 1:1, E=0,5 CM</t>
  </si>
  <si>
    <t>FORNECIMENTO/INSTALACAO LONA PLASTICA PRETA, PARA IMPERMEABILIZACAO, ESPESSURA 150 MICRAS.</t>
  </si>
  <si>
    <t>IMPERMEABILIZACAO DE SUPERFICIE COM MANTA ASFALTICA PROTEGIDA COM FILME DE ALUMINIO GOFRADO (DE ESPESSURA 0,8MM), INCLUSA APLICACAO DE EMSAO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</si>
  <si>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</si>
  <si>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</si>
  <si>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</si>
  <si>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FELTRO</t>
  </si>
  <si>
    <t>IMPERMEABILIZACAO DE SUPERFICIE COM CIMENTO ESPECIAL CRISTALIZANTE COM ADESIVO LIQUIDO DE ALTA PERFORMANCE A BASE DE RESINA ACRÍLICA, UMA DMAO.</t>
  </si>
  <si>
    <t>IMPERMEABILIZACAO DE SUPERFICIE COM EMULSAO ACRILICA E SELADOR.</t>
  </si>
  <si>
    <t>IMPERMEABILIZACAO DE ESTRUTURAS ENTERRADAS COM CIMENTO CRISTALIZANTE E EMULSAO ADESIVA, ATE 7M DE PROFUNDIDADE.</t>
  </si>
  <si>
    <t>IMPERMEABILIZACAO DE SUPERFICIE COM REVESTIMENTO BICOMPONENTE SEMI FLEXIVEL.</t>
  </si>
  <si>
    <t>IMPERMEABILIZACAO DE SUPERFICIE COM ASFALTO ELASTOMERICO, INCLUSOS PRIMER E VEU DE POLIESTER.</t>
  </si>
  <si>
    <t>IMPERMEABILIZACAO DE SUPERFICIE COM EMULSAO ACRILICA SOBRE CIMENTO CRISTALIZANTE, INCLUSO VEU DE FIBRA DE VIDRO.</t>
  </si>
  <si>
    <t>IMPERMEABILIZACAO DE SUPERFICIE COM EMULSAO ACRILICA ESTILENADA COM TELA SOBRE CIMENTO CRISTALIZANTE, INCLUSO EMULSAO ADESIVA DE BASE ACRILICA.</t>
  </si>
  <si>
    <t>IMPERMEABILIZACAO DE SUPERFICIE COM ASFALTO ELASTOMERICO, INCLUSOS PRIMER E VEU DE FIBRA DE VIDRO.</t>
  </si>
  <si>
    <t>IMPERMEABILIZACAO DE SUPERFICIE, COM IMPERMEABILIZANTE FLEXIVEL A BASE DE ELASTOMERO.</t>
  </si>
  <si>
    <t>IMPERMEABILIZACAO DE SUPERFICIE, COM IMPERMEABILIZANTE FLEXIVEL A BASE ACRILICA.</t>
  </si>
  <si>
    <t>IMPERMEABILIZACAO DE SUPERFICIE, COM ASFALTO ELASTOMERICO.</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</si>
  <si>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</si>
  <si>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</si>
  <si>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</si>
  <si>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</si>
  <si>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</si>
  <si>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</si>
  <si>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</si>
  <si>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</si>
  <si>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</si>
  <si>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PROTECAO MECANICA DE SUPERFICIE COM ARGAMASSA DE CIMENTO E AREIA, TRACO 1:7 CM, E=3 CM</t>
  </si>
  <si>
    <t>PROTECAO MECANICA DE SUPERFICIE COM ARGAMASSA DE CIMENTO E AREIA, TRACO 1:4, E=0,5 CM</t>
  </si>
  <si>
    <t>PROTECAO MECANICA DE SUPERFICIE COM ARGAMASSA DE CIMENTO E AREIA, TRACO 1:4, E=2 CM</t>
  </si>
  <si>
    <t>PROTECAO MECANICA DE SUPERFICIE COM ARGAMASSA DE CIMENTO E AREIA, TRACO 1:7, E=1,5 CM</t>
  </si>
  <si>
    <t>PROTECAO MECANICA DE SUPERFICIE COM ARGAMASSA DE CIMENTO E AREIA, TRACO 1:3, E=2 CM</t>
  </si>
  <si>
    <t>PROTECAO MECANICA DE SUPERFICIE COM ARGAMASSA DE CIMENTO E AREIA, TRACO 1:3, E=2,5 CM</t>
  </si>
  <si>
    <t>PROTECAO MECANICA DE SUPERFICIE COM ARGAMASSA DE CIMENTO E AREIA, TRACO 1:6, E=1,5 CM</t>
  </si>
  <si>
    <t>PROTECAO MECANICA DE SUPERFICIE COM ARGAMASSA DE CIMENTO E AREIA, TRACO 1:3, JUNTA BATIDA, E=3 CM</t>
  </si>
  <si>
    <t>PROTECAO MECANICA DE SUPERFICIE COM ARGAMASSA DE CIMENTO E AREIA, TRACO 1:6, E=2 CMINSTALACAO ELETRICA/ELETRIFICACAO E ILUMINACAO EXTERNA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</si>
  <si>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</si>
  <si>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</si>
  <si>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FLEXIVEL ACO GALV TIPO CONDUITE D = 1/2" (16MM) - FORNECIMENTO E INSTALACAO</t>
  </si>
  <si>
    <t>ELETRODUTO FLEXIVEL ACO GALV TIPO CONDUITE D = 1" (25MM) - FORNECIMENTO E INSTALACAO</t>
  </si>
  <si>
    <t>ELETRODUTO FLEXIVEL ACO GALV TIPO CONDUITE D = 1 1/4" (32MM) - FORNECIMENTO E INSTALACAO</t>
  </si>
  <si>
    <t>ELETRODUTO FLEXIVEL ACO GALV TIPO CONDUITE D = 1 1/2" (40MM) - FORNECIMENTO E INSTALACAO</t>
  </si>
  <si>
    <t>ELETRODUTO FLEXIVEL ACO GALV TIPO CONDUITE D = 2" (50MM) - FORNECIMENTO E INSTALACAO</t>
  </si>
  <si>
    <t>ELETRODUTO FLEXIVEL ACO GALV TIPO CONDUITE D = 2 1/2" (65MM) - FORNECIMENTO E INSTALACAO</t>
  </si>
  <si>
    <t>ELETRODUTO FLEXIVEL ACO GALV TIPO CONDUITE D = 3" (75MM) - FORNECIMENTO E INSTALACAO</t>
  </si>
  <si>
    <t>73782/005</t>
  </si>
  <si>
    <t>CABO DE COBRE NU 6MM2 - FORNECIMENTO E INSTALACAO</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</si>
  <si>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</si>
  <si>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</si>
  <si>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</si>
  <si>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</si>
  <si>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</si>
  <si>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</si>
  <si>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</si>
  <si>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</si>
  <si>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CONDULETE PVC TIPO LL 3/4 SEM TAMPA,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</si>
  <si>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</si>
  <si>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</si>
  <si>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</si>
  <si>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</si>
  <si>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</si>
  <si>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</si>
  <si>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CONDULETE EM LIGA DE ALUMINIO TIPO "LR" 3/4" - FORNECIMENTO E INSTALACAO</t>
  </si>
  <si>
    <t>CONDULETE EM LIGA DE ALUMINIO TIPO "LR" 1" - FORNECIMENTO E INSTALACAO</t>
  </si>
  <si>
    <t>CONDULETE PVC TIPO "B" 1/2" SEM TAMPA - FORNECIMENTO E INSTALACAO</t>
  </si>
  <si>
    <t>CONDULETE PVC TIPO "LB" 1/2" SEM TAMPA - FORNECIMENTO E INSTALACAO</t>
  </si>
  <si>
    <t>CONDULETE PVC TIPO "LB" 3/4" SEM TAMPA - FORNECIMENTO E INSTALACAO</t>
  </si>
  <si>
    <t>CONDULETE PVC TIPO "LL" 1/2" SEM TAMPA - FORNECIMENTO E INSTALACAO</t>
  </si>
  <si>
    <t>CONDULETE PVC TIPO "TA" 3/4" SEM TAMPA - FORNECIMENTO E INSTALACAO</t>
  </si>
  <si>
    <t>CONDULETE PVC TIPO "TB" 1/2" SEM TAMPA - FORNECIMENTO E INSTALACAO</t>
  </si>
  <si>
    <t>CONDULETE PVC TIPO "XA" 3/4" SEM TAMPA - FORNECIMENTO E INSTALACAO</t>
  </si>
  <si>
    <t>CONDULETE EM ALUMINIO FUNDIDO 2" TIPO "E" - FORNECIMENTO E INSTALACAO</t>
  </si>
  <si>
    <t>CONDULETE EM ALUMINIO FUNDIDO 3" TIPO "E" - FORNECIMENTO E INSTALACAO</t>
  </si>
  <si>
    <t>QUADRO DE DISTRIBUICAO DE ENERGIA DE EMBUTIR, EM CHAPA METALICA, PARA 3 DISJUNTORES TERMOMAGNETICOS MONOPOLARES SEM BARRAMENTO FORNECIMENTOE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</si>
  <si>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</si>
  <si>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</si>
  <si>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</si>
  <si>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</si>
  <si>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</si>
  <si>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</si>
  <si>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</si>
  <si>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TOMADA 3P+T 30A/440V SEM PLACA - FORNECIMENTO E INSTALACAO</t>
  </si>
  <si>
    <t>INTERRUPTOR PULSADOR DE CAMPAINHA OU MINUTERIA 2A/250V C/ CAIXA - FORNECIMENTO E INSTALACAO</t>
  </si>
  <si>
    <t>INTERRUPTOR INTERMEDIARIO (FOUR-WAY) - FORNECIMENTO E INSTALACAO</t>
  </si>
  <si>
    <t>REATOR PARA LAMPADA FLUORESCENTE 1X20W PARTIDA CONVENCIONAL FORNECIMENTO E INSTALACAO</t>
  </si>
  <si>
    <t>REATOR PARA LAMPADA FLUORESCENTE 1X40W PARTIDA CONVENCIONAL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</si>
  <si>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</si>
  <si>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</si>
  <si>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</si>
  <si>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</si>
  <si>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</si>
  <si>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</si>
  <si>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</si>
  <si>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</si>
  <si>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</si>
  <si>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</si>
  <si>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</si>
  <si>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</si>
  <si>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ILUMINACAO DE RUAS, EM TUBO ACO GALV 3/4", COMP = 1,5M P/FIXACAO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</si>
  <si>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</si>
  <si>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</si>
  <si>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</si>
  <si>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</si>
  <si>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</si>
  <si>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</si>
  <si>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TERMINAL AEREO EM ACO GALVANIZADO COM BASE DE FIXACAO H = 30CM</t>
  </si>
  <si>
    <t>HASTE DE TERRA CANTONEIRA GALVANIZADA L=2,00M COM CONEXOES</t>
  </si>
  <si>
    <t>HASTE COPERWELD 3/4" X 3,00M COM CONECTOR</t>
  </si>
  <si>
    <t>HASTE COPERWELD 3/8" X 3,00M COM CONECTOR</t>
  </si>
  <si>
    <t>MASTRO SIMPLES DE FERRO GALVANIZADO P/ PARA-RAIOS H=3,00M INCLUINDO BASE - FORNECIMENTO E INSTALACAO</t>
  </si>
  <si>
    <t>PARA-RAIO TP VALVULA 15KV/5KA - FORNECIMENTO E INSTALACAO</t>
  </si>
  <si>
    <t>BOMBA CENTRIFUGA C/ MOTOR ELETRICO TRIFASICO 1CV</t>
  </si>
  <si>
    <t>FUSÍVEL TIPO NH 200A - TAMANHO 01 - FORNECIMENTO E INSTALACAO</t>
  </si>
  <si>
    <t>CHAVE BLINDADA TRIPOLAR 250V, 100A - FORNECIMENTO E INSTALACAO</t>
  </si>
  <si>
    <t>FUSIVEL TIPO NH 250A - TAMANHO 00 - FORNECIMENTO E INSTALACAO</t>
  </si>
  <si>
    <t>BASE PARA FUSIVEL (PORTA-FUSIVEL) NH 01 250A</t>
  </si>
  <si>
    <t>SECCIONADOR TRIPOLAR 15KV/400A ACIONAM SIMULT VARA MANOBRA (MANOBRA) - FORNECIMENTO E INSTALACAO</t>
  </si>
  <si>
    <t>SECCIONADOR TRIPOLAR 15KV/400A ACIONAM SIMULT PUNHO MANOBRA (COMANDO)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</si>
  <si>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</si>
  <si>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</si>
  <si>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</si>
  <si>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</si>
  <si>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</si>
  <si>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</si>
  <si>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</si>
  <si>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CABO TELEFONICO FE 1,0MM, 2 CONDUTORES (USO EXTERNO) - FORNECIMENTO E INSTALACAO</t>
  </si>
  <si>
    <t>CAIXA DE PASSAGEM PARA TELEFONE 10X10X5CM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</si>
  <si>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</si>
  <si>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</si>
  <si>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</si>
  <si>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</si>
  <si>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</si>
  <si>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</si>
  <si>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AR CONDICIONADO</t>
  </si>
  <si>
    <t>DUTO CHAPA GALVANIZADA NUM 26 P/ AR CONDICIONADO</t>
  </si>
  <si>
    <t>DUTO CHAPA GALVANIZADA NUM 22 P/ AR CONDICIONADO</t>
  </si>
  <si>
    <t>INSTALACOES GAS CENTRAL P/ EDIFICIO RESIDENCIAL C/ 4 PAVTOS 16 UNID. UMA CENTRAL POR BLOCO COM 16 PONTOS</t>
  </si>
  <si>
    <t>BOMBAS P/INSTALACAO PREDIAL</t>
  </si>
  <si>
    <t>BOMBA SUBMERSIVEL TRIFASICA 1CV PARA DRENAGEM, DE ATM=8MCA E Q=21,6M3/H A ATM=14MCA A Q=7M3/H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</si>
  <si>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</si>
  <si>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</si>
  <si>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</si>
  <si>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</si>
  <si>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</si>
  <si>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</si>
  <si>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 INSTALACOES HIDRO SANITARIAS</t>
  </si>
  <si>
    <t>TORNEIRA BOIA METALICA D=32MM (1 1/4")</t>
  </si>
  <si>
    <t>TORNEIRA BOIA METALICA D=40MM (1 1/2")</t>
  </si>
  <si>
    <t>LIGACAO DA REDE 50MM AO RAMAL PREDIAL 1/2"</t>
  </si>
  <si>
    <t>LIGACAO DA REDE 75MM AO RAMAL PREDIAL 1/2"</t>
  </si>
  <si>
    <t>ESCAVACAO SUBMERSA COM DRAGA DE MANDIBULA</t>
  </si>
  <si>
    <t>ESCAVACAO MANUAL A CEU ABERTO EM MATERIAL DE 1A CATEGORIA, EM PROFUNDIDADE ATE 0,50M</t>
  </si>
  <si>
    <t>ESCAVACAO MANUAL, CAMPO ABERTO, EM SOLO EXCETO ROCHA, DE 4,00 ATE 6,00 M DE PROFUNDIDADE.</t>
  </si>
  <si>
    <t>ESCAVACAO MANUAL, CAMPO ABERTO, EM SOLO EXCETO ROCHA, DE 2,00 ATE 4,00 M DE PROFUNDIDADE.</t>
  </si>
  <si>
    <t>ESCAVACAO A FOGO EM MATERIAL DE 2A CATEGORIA, MOLEDO OU ROCHA DECOMPOSTA, A CEU ABERTO, FURACAO A BARRA MINA</t>
  </si>
  <si>
    <t>ESCAVACAO A FOGO EM MATERIAL DE 3A CATEGORIA, ROCHA VIVA, A CEU ABERTO, FURACAO A BARRA MINA.</t>
  </si>
  <si>
    <t>ESCAVACAO MECANICA PARA ACERTO DE TALUDES, EM MATERIAL DE 1A CATEGORIA, COM ESCAVADEIRA HIDRAULICA</t>
  </si>
  <si>
    <t>ESCAVACAO MECANICA, A CEU ABERTO, EM MATERIAL DE 1A CATEGORIA, COM ESCAVADEIRA HIDRAULICA, CAPACIDADE DE 0,78 M3</t>
  </si>
  <si>
    <t>ESCAVACAO MANUAL DE VALAS (SOLO COM AGUA), PROFUNDIDADE ATE 1,50 M.</t>
  </si>
  <si>
    <t>ESCAVACAO MANUAL DE VALAS (SOLO COM AGUA), PROFUNDIDADE MAIOR QUE 1,50 M ATE 3,00 M</t>
  </si>
  <si>
    <t>ESCAVACAO MECANICA DE VALAS (SOLO COM AGUA), PROFUNDIDADE ATE 1,50 M</t>
  </si>
  <si>
    <t>ESCAVACAO MECANICA DE VALAS (SOLO COM AGUA), PROFUNDIDADE MAIOR QUE 1,50 M ATE 4,00 M</t>
  </si>
  <si>
    <t>ESCAVACAO MECANICA DE VALAS (SOLO COM AGUA), PROFUNDIDADE MAIOR QUE 4,00 M ATE 6,00 M.</t>
  </si>
  <si>
    <t>ATERRO INTERNO SEM APILOAMENTO COM TRANSPORTE EM CARRINHO DE MAO</t>
  </si>
  <si>
    <t>ATERRO MECANIZADO COMPACTADO COM EMPRESTIMO DE AREIA</t>
  </si>
  <si>
    <t>REATERRO DE VALA COM MATERIAL GRANULAR (PEDRISCO)</t>
  </si>
  <si>
    <t>UMEDECIMENTO DE MATERIAL PARA FECHAMENTO DE VALAS.</t>
  </si>
  <si>
    <t>TRANSPORTE COMERCIAL DE BRITA</t>
  </si>
  <si>
    <t>TRANSPORTE LOCAL DE MASSA ASFALTICA - PAVIMENTACAO URBANA</t>
  </si>
  <si>
    <t>TRANSPORTE DE PAVIMENTACAO REMOVIDA (RODOVIAS NAO URBANAS)</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</si>
  <si>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</si>
  <si>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</si>
  <si>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</si>
  <si>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</si>
  <si>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BASE SOLO ESTABIL C/ MATERIAIS MISTURADOS NA USINA / TRANSP AGUA EXCL. ESCAV., CARGA E TRANSPORTE DOS SOLOS UTILIZADOS E BRITA</t>
  </si>
  <si>
    <t>PAVIMENTO EM PARALELEPIPEDO SOBRE COLCHAO DE AREIA REJUNTADO COM ARGAMASSA DE CIMENTO E AREIA NO TRAÇO 1:3 (PEDRAS PEQUENAS 30 A 35 PECAS PR M2)</t>
  </si>
  <si>
    <t>AREIA ASFALTO A FRIO (AAUF), COM EMULSAO RR-2C INCLUSO USINAGEM E APLICACAO, EXCLUSIVE TRANSPORTE</t>
  </si>
  <si>
    <t>CAIACAO EM MEIO FIO</t>
  </si>
  <si>
    <t>BARREIRA DUPLA PRE-MOL INTER CONCRETO ARMADO 0,15X0,65X0,77M FCK=25MPA ACO CA-50 INCL FERROS DE LIGACAO E MATERIAIS.</t>
  </si>
  <si>
    <t>PINTURA GUARDA-CORPO GUARDA-RODA E MURETA PROTECAO</t>
  </si>
  <si>
    <t>83696/001</t>
  </si>
  <si>
    <t>PINTURA GUARDA-CORPO GUARDA-RODA E MURETA PROTECAO COM CAL EM PONTES EVIADUTOS MEDIDA PELO DOBRO DA AREA TOTAL (LARGURAXALTURA).</t>
  </si>
  <si>
    <t>FABRICAÇÃO E APLICAÇÃO DE CONCRETO BETUMINOSO USINADO A QUENTE(CBUAP 50/70, EXCLUSIVE TRANSPORTE</t>
  </si>
  <si>
    <t>73759/002</t>
  </si>
  <si>
    <t>PRE-MISTURADO A FRIO COM EMULSAO RM-1C, INCLUSO USINAGEM E APLICACAO, EXCLUSIVE TRANSPORTEPINTURAS</t>
  </si>
  <si>
    <t>LASTRO DE CONCRETO, ESPESSURA 3CM, PREPARO MECANICO</t>
  </si>
  <si>
    <t>LASTRO DE CONCRETO, ESPESSURA 3 CM, PREPARO MECANICO, INCLUSO ADITIVO IMPERMEABILIZANTE</t>
  </si>
  <si>
    <t>ISOLAMENTO TERMICO COM MANTA DE LA DE VIDRO, ESPESSURA 2,5CM</t>
  </si>
  <si>
    <t>RESTAURO</t>
  </si>
  <si>
    <t>REPARO ESTRUTURAL DE ESTRUTURAS DE CONCRETO COM ARGAMASSA POLIMERICA DE ALTO DESEMPENHO, E=2 CM</t>
  </si>
  <si>
    <t>CARREGADOR FRONTAL (PA CARREGADEIRA) SOBRE RODAS 105HP CAPACIDADE DA CAÇAMBA 1,4 A 1,7M3 - CHP - INCLUSIVE OPERADOR</t>
  </si>
  <si>
    <t>CONCRETO CICLOPICO FCK=10MPA 30% PEDRA DE MAO INCLUSIVE LANCAMENTO</t>
  </si>
  <si>
    <t>DISTRIBUIDOR DE AGREGADOS AUTOPROPELIDO, CAP 3 M3, A DIESEL, 6 CC, 140 CV, CHP</t>
  </si>
  <si>
    <t>USINA DE ASFALTO A FRIO ALMEIDA PMF - 35 DPD CAP/60/80 T/H 30 HP (ELETRICA)</t>
  </si>
  <si>
    <t>CUSTO HORÁRIO PRODUTIVO NOTURNO</t>
  </si>
  <si>
    <t>OCHI</t>
  </si>
  <si>
    <t>CUSTO HORÁRIO IMPRODUTIVO NOTURNO</t>
  </si>
  <si>
    <t>ROLO COMPACTADOR VIBRATÓRIO, TANDEM, CILINDRO LISO, AUTO-PROPEL. - 40P - 4,4T, IMPACTO DINÂMICO 3,1T, VU 5 ANOS - MAO DE OBRA NA OPERACAO.</t>
  </si>
  <si>
    <t>LANCA ELEVATORIA TELESCOPICA DE ACIONAMENTO HIDRAULICO, CAPACIDADE DE CARGA 30.000 KG, COM CESTO, MONTADA SOBRE CAMINHAO TRUCADO - DEPRECIACAO E JUROS</t>
  </si>
  <si>
    <t>JUROS GRUPO DE SOLDAGEM BAMBOZZI 375-A</t>
  </si>
  <si>
    <t>DEPRECIACAO - USINA DE ASFALTO A FRIO ALMEIDA PMF-35 DPD CAP. 60/80 T/H - 30HP (ELETRICA)</t>
  </si>
  <si>
    <t>JUROS - USINA DE ASFALTO A FRIO ALMEIDA PMF-35 DPD CAP. 60/80 T/H - 30 HP (ELETRICA)</t>
  </si>
  <si>
    <t>MANUTENCAO - USINA DE ASFALTO A FRIO ALMEIDA PMF-35 DPD CAP 60/80 T/H - 30 HP (ELETRICA)</t>
  </si>
  <si>
    <t>CUSTOS C/ MAO DE OBRA NA OPERACAO - USINA DE ASFALTO A FRIO ALMEIDA PMF-35 DPD CAP 60/80 T/H - 30 HP (ELETRICA)</t>
  </si>
  <si>
    <t>DESEMPENADEIRA ELETR 2 CV 4 POLOS 220/380V COMPACTADORA E DENSADORA P/ ACAB PISO CONCRETO - EXCL OPERADOR (CP)</t>
  </si>
  <si>
    <t>REGUA VIBRATORIA DUPLA GASOLINA 3/4CV A 3600RPM DE FREQUENCIA - EXCLUSIVE OPERADOR (CP)</t>
  </si>
  <si>
    <t>DESEMPENADEIRA ELETR MOTOR 2CV 4 POLOS 220/380V COMPACTADORA E ADENSADORA PARA PISO ACABADO DE CONCRETO - EXCLUSIVE OPERADOR (CI)</t>
  </si>
  <si>
    <t>IMUNIZACAO DE MADEIRAMENTO PARA COBERTURA UTILIZANDO CUPINICIDA INCOLOR</t>
  </si>
  <si>
    <t>RECOLOCACAO DE RIPAS EM MADEIRAMENTO DE TELHADO, CONSIDERANDO REAPROVEITAMENTO DE MATERIAL</t>
  </si>
  <si>
    <t>RECOLOCACAO DE FERRAGENS EM MADEIRAMENTO DE TELHADO, CONSIDERANDO REAPROVEITAMENTO DE MATERIAL</t>
  </si>
  <si>
    <t>RECOLOCACAO DE CUMEEIRAS CERAMICAS COM ARGAMASSA TRACO 1:2:8 (CIMENTO, CAL E AREIA), CONSIDERANDO APROVEITAMENTO DO MATERIAL</t>
  </si>
  <si>
    <t>COBERTURA EM TELHA CERAMICA TIPO PLAN, EXCLUINDO MADEIRAMENTO</t>
  </si>
  <si>
    <t>COBERTURA EM TELHA CERAMICA TIPO FRANCESA OU MARSELHA, EXCLUINDO MADEIRAMENTO</t>
  </si>
  <si>
    <t>CORDAO DE ARREMATE EM BEIRAIS COM TELHA CERAMICA EMBOCADA TRACO 1:2:8 (CIMENTO, CAL E AREIA)</t>
  </si>
  <si>
    <t>EMBOCAMENTO DE ULTIMA FIADA DE TELHA PLAN, COLONIAL OU PAULISTA, COM ARGAMASSA TRACO 1:2:8 (CIMENTO, CAL E AREIA)</t>
  </si>
  <si>
    <t>COBERTURA EM TELHA CERAMICA TIPO PAULISTINHA (TRAPEZOIDAL), COM ARGAMASSA TRACO 1:3 (CIMENTO E AREIA) E ARAME RECOZIDO</t>
  </si>
  <si>
    <t>COBERTURA COM TELHA COLONIAL, EXCLUINDO MADEIRAMENTO</t>
  </si>
  <si>
    <t>COBERTURA COM TELHA DE FIBROCIMENTO ESTRUTURAL LARGURA ÚTIL 49CM OU 4CM, INCLUSO ACESSÓRIOS DE FIXAÇÃO E VEDAÇÃO, EXCLUINDO MADEIRAMEN</t>
  </si>
  <si>
    <t>TELHAMENTO COM TELHA DE FIBROCIMENTO ONDULADA, ESPESSURA 6MM, INCLUSO JUNTAS DE VEDACAO E ACESSORIOS DE FIXACAO, EXCLUINDO MADEIRAMENTO</t>
  </si>
  <si>
    <t>COBERTURA COM TELHA DE FIBROCIMENTO ONDULADA, ESPESSURA 8 MM, INCLUINDO ACESSORIOS, EXCLUINDO MADEIRAMENTO</t>
  </si>
  <si>
    <t>COBERTURA COM TELHA DE FIBROCIMENTO ONDULADA, ESPESSURA 4 MM, INCLUSOS ACESSORIOS DE FIXACAO, EXCLUINDO MADEIRAMENTO</t>
  </si>
  <si>
    <t>COBERTURA COM TELHA DE FIBROCIMENTO ONDULADA, ESPESSURA 6 MM, COM CUMEEIRA UNIVERSAL, INCLUSAS JUNTAS DE DILATACAO E ACESSORIOS DE FIXACAO,EXCLUINDO MADEIRAMENTO</t>
  </si>
  <si>
    <t>CUMEEIRA EM PERFIL ONDULADO DE ALUMÍNIO</t>
  </si>
  <si>
    <t>0M2</t>
  </si>
  <si>
    <t>COBERTURA COM TELHA DE ACO ZINCADO, TRAPEZOIDAL, ESPESSURA DE 0,5 MM, INCLUINDO ACESSORIOS</t>
  </si>
  <si>
    <t>COBERTURA COM TELHA PLASTICA TRANSPARENTE INCLUSIVE FIXACAO</t>
  </si>
  <si>
    <t>CUMEEIRA COM TELHA CERAMICA EMBOCADA COM ARGAMASSA TRACO 1:2:8 (CIMENTO, CAL E AREIA)</t>
  </si>
  <si>
    <t>CALHA DE CONCRETO</t>
  </si>
  <si>
    <t>CALHA DE CONCRETO, 40X15 CM ESPESSURA DE 8 CM, PREPARADO EM BETONEIRA E CIMENTADO LISO EXECUTADO COM ARGAMASSA TRACO 1:4 (CIMENTO E AREIA MEDIA NAO PENEIRADA), PREPARO MANUAL</t>
  </si>
  <si>
    <t>CALHA DE CONCRETO, 30X15 CM, ESPESSURA 8 CM PREPARADA EM BETONEIRA COM CIMENTADO LISO EXECUTADO COM ARGAMASSA TRACO 1:4 (CIMENTO E AREIA MEDIA NAO PENEIRADA), PREPARO MANUAL</t>
  </si>
  <si>
    <t>CALHA DE PVC, PECAS E ACESSORIOS</t>
  </si>
  <si>
    <t>CALHA DE BEIRAL, SEMICIRCULAR DE PVC, DIAMETRO 125 MM, INCLUINDO CABECEIRAS, EMENDAS, BOCAIS, SUPORTES E VEDACOES, EXCLUINDO CONDUTORES - FORNECIMENTO E COLOCACAO</t>
  </si>
  <si>
    <t>CONDUTOR PARA CALHA DE BEIRAL, DE PVC, DIAMETRO 88 MM, INCLUINDO CONEXOES E BRACADEIRAS - FORNECIMENTO E COLOCACAO</t>
  </si>
  <si>
    <t>CALHA EM CHAPA DE ACO GALVANIZADO NUMERO 24, DESENVOLVIMENTO DE 33CM</t>
  </si>
  <si>
    <t>CALHA EM CHAPA DE ACO GALVANIZADO NUMERO 24, DESENVOLVIMENTO DE 50CM</t>
  </si>
  <si>
    <t>CALHA DE CHAPA GALVANIZADA NUMERO 26, COM DESENVOLVIMENTO DE 10 CM</t>
  </si>
  <si>
    <t>RUFO EM CHAPA DE ACO GALVANIZADO NUMERO 24, DESENVOLVIMENTO DE 16CM</t>
  </si>
  <si>
    <t>RUFO EM CHAPA DE ACO GALVANIZADO NUMERO 24, DESENVOLVIMENTO DE 25CM</t>
  </si>
  <si>
    <t>COBERTURA COM TELHA DE FIBRA DE VIDRO ONDULADA COLORIDA, ESPESSURA 6MM, INCLUSOS ACESSORIOS DE FIXACAO</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</si>
  <si>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</si>
  <si>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</si>
  <si>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</si>
  <si>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</si>
  <si>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</si>
  <si>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TELHAMENTO COM TELHA DE VIDRO</t>
  </si>
  <si>
    <t>COBERTURA EM TELHA DE VIDRO TIPO FRANCESA DRENAGEM/OBRAS DE CONTENCAO/POCOS DE VISITA E CAIXAS</t>
  </si>
  <si>
    <t>ESCORAMENTO CONTINUO DE VALAS, MISTO, COM PERFIL I DE 8"</t>
  </si>
  <si>
    <t>CIMBRAMENTO</t>
  </si>
  <si>
    <t>ESCORAMENTO FORMAS DE H=3,30 A 3,50 M, COM MADEIRA 3A QUALIDADE, NAO APARELHADA, APROVEITAMENTO TABUAS 3X E PRUMOS 4X</t>
  </si>
  <si>
    <t>74141/004</t>
  </si>
  <si>
    <t>LAJE PRE-MOLD BETA 20 P/3,5KN/M2 VAO 6,2M INCL VIGOTAS TIJOLOS ARMADU-RA NEGATIVA CAPEAMENTO 3CM CONCRETO 15MPA ESCORAMENTO MATERIAL E MAODE OBRA.</t>
  </si>
  <si>
    <t>FORNECIMENTO DE PERFIL SIMPLES "I" OU "H" 8 A 12" INCLUSIVE PERDAS</t>
  </si>
  <si>
    <t>APARELHO DE APOIO NEOPRENE NAO FRETADO (1,4KG/DM3)</t>
  </si>
  <si>
    <t>LAMPADA INCANDESCENTE 40W - FORNECIMENTO E INSTALACAO</t>
  </si>
  <si>
    <t>LAMPADA FLUORESCENTE 20W - FORNECIMENTO E INSTALACAO</t>
  </si>
  <si>
    <t>LAMPADA FLUORESCENTE 40W - FORNECIMENTO E INSTALACAO</t>
  </si>
  <si>
    <t>POSTE CONCRETO SECAO CIRCULAR COMPRIMENTO=5M CARGA NOMINAL TOPO 100KG INCLUSIVE ESCAVACAO EXCLUSIVE TRANSPORTE - FORNECIMENTO E COLOCACAO</t>
  </si>
  <si>
    <t>POUN</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</si>
  <si>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</si>
  <si>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</si>
  <si>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PISO DE CONCRETO ACABAMENTO RÚSTICO ESPESSURA 7CM COM JUNTAS EM MADEIA</t>
  </si>
  <si>
    <t>PISO CIMENTADO TRAÇO 1:3 (CIMENTO E AREIA) ACABAMENTO LISO PIGMENTADOESPESSURA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</si>
  <si>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</si>
  <si>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</si>
  <si>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</si>
  <si>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</si>
  <si>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</si>
  <si>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</si>
  <si>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</si>
  <si>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</si>
  <si>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</si>
  <si>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</si>
  <si>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</si>
  <si>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</si>
  <si>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</si>
  <si>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TRAÇO 1:3 (CIMENTO E AREIA) ACABAMENTO LISO ESPESSURA CM COM JUNTA BATIDA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</si>
  <si>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</si>
  <si>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</si>
  <si>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ESPESSUA 3,5 CM PREPARO MANUAL DA ARGAMASSA</t>
  </si>
  <si>
    <t>PISO CIMENTADO TRAÇO 1:4 (CIMENTO E AREIA) ACABAMENTO RUSTICO ESPESSUA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</si>
  <si>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</si>
  <si>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</si>
  <si>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</si>
  <si>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</si>
  <si>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</si>
  <si>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</si>
  <si>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</si>
  <si>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PISO PARQUET DE MADEIRA DE LEI FIXADO COM COLA BASE DE PVA</t>
  </si>
  <si>
    <t>PISO EM PEDRA SÃO TOME ASSENTADO SOBRE ARGAMASSA 1:3 (CIMENTO E AREIA REJUNTADO COM CIMENTO BRANCO</t>
  </si>
  <si>
    <t>PISO EM PEDRA PORTUGUESA ASSENTADO SOBRE BASE DE SAIBRO, REJUNTADO COM CIMENTO BRANCO</t>
  </si>
  <si>
    <t>PISO EM PEDRA ARDOSIA ASSENTADO SOBRE ARGAMASSA COLANTE REJUNTADO COM CIMENTO COMUM</t>
  </si>
  <si>
    <t>RECOMPOSICAO DE PISO EM PEDRA PORTUGUESA, ASSENTADA SOBRE ARGAMASSA TRACO 1:5 (CIMENTO E SAIBRO), REJUNTADO COM CIMENTO COMUM, COM APROVEITAMENTO DA PEDRA</t>
  </si>
  <si>
    <t>PISO EM PEDRA ARDOSIA IRREGULAR ASSENTADO SOBRE ARGAMASSA TRACO 1:0,5:5 (CIMENTO, CAL E AREIA), REJUNTADO COM CIMENTO BRANCO</t>
  </si>
  <si>
    <t>PISO EM PEDRA PORTUGUESA ASSENTADO SOBRE ARGAMASSA TRACO 1:5 (CIMENTO E SAIBRO),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</si>
  <si>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</si>
  <si>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</si>
  <si>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</si>
  <si>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</si>
  <si>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TESTEIRA OU RODAPE VINILICO 6CM FIXADO COM COLA</t>
  </si>
  <si>
    <t>APLICACAO DE TINTA A BASE DE EPOXI SOBRE PISO</t>
  </si>
  <si>
    <t>PISO EM GRANILITE, MARMORITE OU GRANITINA ESPESSURA 8 MM, INCLUSO JUNTAS DE DILATACAO PLASTICAS</t>
  </si>
  <si>
    <t>PISO GRANITO ASSENTADO SOBRE ARGAMASSA CIMENTO / CAL / AREIA TRACO 1:0,25:3 INCLUSIVE REJUNTE EM CIMENTO</t>
  </si>
  <si>
    <t>ASSENTAMENTO DE PISO GRANITO/MARMORE SOBRE ARGAMASSA TRACO 1:2:2 (CIMENTO/AREIA/SAIBRO)</t>
  </si>
  <si>
    <t>PISO MARMORE BRANCO ASSENTADO SOBRE ARGAMASSA TRACO 1:4 (CIMENTO/AREIA)</t>
  </si>
  <si>
    <t>SOLEIRA CERAMICA</t>
  </si>
  <si>
    <t>SOLEIRA CERAMICA PEI-4 LARGURA 15CM ASSENTADA SOBRE ARGAMASSA CIMENTO E AREIA TRACO 1:4</t>
  </si>
  <si>
    <t>SOLEIRA EM ARDOSIA LARGURA 15CM ASSENTADA COM ARGAMASSA DE CIMENTO E AREIA TRACO 1:4 REJUNTE EM CIMENTO BRANCO</t>
  </si>
  <si>
    <t>SOLEIRA EM MARMORITE LARGURA 15CM SOBRE ARGAMASSA TRACO 1:4 (CIMENTO E AREIA)</t>
  </si>
  <si>
    <t>SOLEIRA DE MARMORE BRANCO, LARGURA 15CM, ESPESSURA 3CM, ASSENTADA SOBRE ARGAMASSA TRACO 1:4 (CIMENTO E AREIA)</t>
  </si>
  <si>
    <t>RODAPE EM MADEIRA, ALTURA 7CM, FIXADO COM COLA</t>
  </si>
  <si>
    <t>RODAPE EM ARGAMASSA TRACO 1:2:8 (CIMENTO, CAL E AREIA) ALTURA 8CM</t>
  </si>
  <si>
    <t>RODAPE EM ARDOSIA ALTURA 8CM ASSENTADO COM ARGAMASSA TRACO 1:2:8 (CIMENTO, CAL E AREIA) REJUNTE EM CIMENTO BRANCO</t>
  </si>
  <si>
    <t>RODAPE EM CONCRETO (CIMENTO, AREIA GROSSA E PEDRISCO), ALTURA 8CM</t>
  </si>
  <si>
    <t>RODAPE EM MARMORE BRANCO ASSENTADO COM ARGAMASSA TRACO 1:2:8 (CIMENTO, CAL E AREIA) ALTURA 7CM</t>
  </si>
  <si>
    <t>RODAPE EM ARGAMASSA TRACO 1:3 (CIMENTO E AREIA) ALTURA 8CM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</si>
  <si>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</si>
  <si>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</si>
  <si>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</si>
  <si>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</si>
  <si>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 MPA PREPARO MECANICO, ESPESSURA 7CM, INCLUSO JUNTAS DE DILATACAO EM POLIURETANO 2X2M</t>
  </si>
  <si>
    <t>PISO EM CONCRETO ESPESSURA 7CM, COM JUNTA EM GRAMA</t>
  </si>
  <si>
    <t>JUNTA 5X5CM COM ARGAMASSA TRACO 1:3 (CIMENTO E AREIA) PARA PISO EM PLACAS</t>
  </si>
  <si>
    <t>JUNTA 2,5X2,5CM COM ARGAMASSA 1:1:3 IMPERMEABILIZANTE DE HIDRO-ASFALTO CIMENTO E AREIA PARA PISO EM PLACAS</t>
  </si>
  <si>
    <t>JUNTA GRAMADA 5CM DE LARGURA</t>
  </si>
  <si>
    <t>REPOSICAO DE BLOCOS DE CONCRETO HEXAGONAL, TIPO BLOKRET, SOBRE COXIM AREIA</t>
  </si>
  <si>
    <t>PISO EM CONCRETO 20 MPA USINADO, ESPESSURA 7CM E JUNTAS SERRADAS 2X2M, INCLUSO POLIMENTO COM DESEMPENADEIRA ELETRICA</t>
  </si>
  <si>
    <t>CARPETE</t>
  </si>
  <si>
    <t>CARPETE NYLON ESPESSURA 6MM, COLOCADO SOBRE ARGAMASSA TRACO 1:4 (CIMENTO E AREIA)</t>
  </si>
  <si>
    <t>CHAPISCO RUSTICO TRACO 1:3 (CIMENTO E AREIA GROSSA), ESPESSURA 2CM, PREPARO MANUAL DA ARGAMASSA</t>
  </si>
  <si>
    <t>BARRA LISA COM ARGAMASSA TRACO 1:4 (CIMENTO E AREIA GROSSA), ESPESSURA 2,0CM, INCLUSO ADITIVO IMPERMEABILIZANTE, PREPARO MECANICO DA ARGAMASSA</t>
  </si>
  <si>
    <t>BARRA LISA COM ARGAMASSA TRACO 1:4 (CIMENTO E AREIA GROSSA), ESPESSURA 2,0CM,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</si>
  <si>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</si>
  <si>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</si>
  <si>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</si>
  <si>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</si>
  <si>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</si>
  <si>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</si>
  <si>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REBOCO COM ARGAMASSA PRE-FABRICADA, ESPESSURA 0,5CM, PREPARO MECANICO DA ARGAMASSA</t>
  </si>
  <si>
    <t>REBOCO ARGAMASSA TRACO 1:2 (CAL E AREIA FINA PENEIRADA), ESPESSURA 0,5CM, PREPARO MANUAL DA ARGAMASSA</t>
  </si>
  <si>
    <t>REBOCO COM ARGAMASSA PRÉ-FABRICADA, ACABAMENTO CAMURCADO, ESPESSURA 03CM, PREPARO MANUAL</t>
  </si>
  <si>
    <t>REBOCO COM ARGAMASSA PRÉ-FABRICADA, ACABAMENTO FRISADO, ESPESSURA 0,7M, PREPARO MECANICO</t>
  </si>
  <si>
    <t>REBOCO TRACO 1:3 (CIMENTO E AREIA MEDIA NAO PENEIRADA), BASE PARA TINTA EPOXI, PREPARO MANUAL DA ARGAMASSA</t>
  </si>
  <si>
    <t>REVESTIMENTO DE PAREDE COM PEDRA SAO TOME 20X40CM, ASSENTAMENTO COM ARGAMASSA TRACO 1:2:2 (CIMENTO, SAIBRO E AREIA MEDIA NAO PENEIRADA), PREPARO MANUAL DA ARGAMASSA</t>
  </si>
  <si>
    <t>REVESTIMENTO DE PAREDE COM PEDRA ARDOSIA CINZA 30X30X1CM, ASSENTADO COM ARGAMASSA TRACO 1:2:2 (CIMENTO, SAIBRO E AREIA MEDIA NAO PENEIRADA)PREPARO MANUAL DA ARGAMASSA</t>
  </si>
  <si>
    <t>REVESTIMENTO DE PAREDE COM PEDRA ARDOSIA CINZA 40X40X1CM, ASSENTAMENTO COM ARGAMASSA TRACO 1:2:2 (CIMENTO, SAIBRO E AREIA MEDIA NAO PENEIRADA) PREPARO MANUAL DA ARGAMASSA</t>
  </si>
  <si>
    <t>REVESTIMENTO DE PAREDE COM PEDRA BASALTO CINZA 20X40CM IRREGULAR, ASSENTAMENTO COM ARGAMASSA TRACO 1:4 (CIMENTO E AREIA MEDIA NAO PENEIRADA), PREPARO MANUAL DA ARGAMASSA</t>
  </si>
  <si>
    <t>APICOAMENTO MANUAL DE SUPERFICIE DE CONCRETO</t>
  </si>
  <si>
    <t>PEITORIL CERAMICO COM LARGURA DE 15CM, ASSENTADO COM ARGAMASSA TRACO 1:3 (CIMENTO E AREIA GROSSA), PREPARO MANUAL DA ARGAMASSA</t>
  </si>
  <si>
    <t>PEITORIL GRANILITE/MARMORITE</t>
  </si>
  <si>
    <t>PEITORIL EM GRANILITE PREMOLDADO, COMPRIMENTO DE 13 A 20CM, ASSENTADO COM ARGAMASSA TRACO 1:3 (CIMENTO E AREIA MEDIA), PREPARO MANUAL DA ARGAMASSA</t>
  </si>
  <si>
    <t>PEITORIL DE MARMORE/GRANITO</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</si>
  <si>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</si>
  <si>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</si>
  <si>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</si>
  <si>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PEITORIL CIMENTADO LISO 20X3CM TRACO 1:4 (CIMENTO E AREIA)</t>
  </si>
  <si>
    <t>FORRO DE MADEIRA PARA BEIRAL, TABUAS DE 10X1CM COM FRISO MACHO/FEMEA, INCLUSA MEIA-CANA E TESTEIRA COM ALTURA DE 15CM</t>
  </si>
  <si>
    <t>FORRO DE MADEIRA, TABUAS 10X1CM COM FRISO MACHO/FEMEA, EXCLUSIVE ENTARUGAMENTO</t>
  </si>
  <si>
    <t>FORRO DE MADEIRA, TABUAS 10X1CM COM FRISO MACHO/FEMEA, INCLUSIVE MEIA-CANA E ENTARUGAMENTO</t>
  </si>
  <si>
    <t>FORRO DE MADEIRA COM TABUAS 10X1CM FIXADAS EM SARRAFOS DE 2X10CM COM ESPACAMENTO DE 50CM</t>
  </si>
  <si>
    <t>BARROTEAMENTO PARA FORRO, COM PECAS DE MADEIRA 2,5X10CM, ESPACADAS DE 50CM</t>
  </si>
  <si>
    <t>TABEIRA DE MADEIRA LEI, 1A QUALIDADE, 2,5X30,0CM PARA BEIRAL DE TELHADO</t>
  </si>
  <si>
    <t>MEIA CANA 2,5X2,5CM COM ACABAMENTO PARA FORRO DE MADEIRA</t>
  </si>
  <si>
    <t>RODATETO EM MADEIRA DE LEI 7,0X2,5CM</t>
  </si>
  <si>
    <t>RODATETO EM MADEIRA DE LEI 4,0X1,5CM</t>
  </si>
  <si>
    <t>FORRO EM PLACAS PRE-MOLDADAS DE GESSO LISO, BISOTADO, 60X60CM COM ESPESSURA CENTRAL 1,2CM E NAS BORDAS 3,0CM, INCLUSO FIXACAO COM ARAME E ESTRUTURA DE MADEIRA</t>
  </si>
  <si>
    <t>MARMORE/GRANITO PARA PAREDE</t>
  </si>
  <si>
    <t>REVESTIMENTO COM MARMORE ACINZENTADO POLIDO 20X30CM, ESPESSURA DE 2CM, ASSENTADO COM ARGAMASSA PRE-FABRICADA DE CIMENTO COLANTE E REJUNTAMENTO COM ARGAMASSA PRE-FABRICADA PARA REJUNTAMENTO</t>
  </si>
  <si>
    <t>ISOLAMENTO TERMICO COM ARGAMASSA TRACO 1:3 (CIMENTO E AREIA GROSSA NAO PENEIRADA), COM ADICAO DE PEROLAS DE ISOPOR, ESPESSURA 6CM, PREPARO MANUAL DA ARGAMASSA</t>
  </si>
  <si>
    <t>ISOLAMENTO ACUSTICO COM ESPUMA POLIURETANO E=25MM, FLEXIVEL 100X100X2CM, DENSIDADE 29 A 35 KG/M3</t>
  </si>
  <si>
    <t>LOCACAO MENSAL DE ANDAIME METALICO TIPO FACHADEIRO, INCLUSIVE MONTAGEM</t>
  </si>
  <si>
    <t>PLATAFORMA MADEIRA P/ ANDAIME TUBULAR APROVEITAMENTO 20 VEZES</t>
  </si>
  <si>
    <t>ANDAIME TABUADO SOBRE CAVALETES (INCLUSO CAVALETE) EM MADEIRA DE 1ª UIL 20X INCL MOVIMENTACAO P/ PE-DIREITO 4,00M</t>
  </si>
  <si>
    <t>ARGAMASSA GROUT CIMENTO/CAL/AREIA/PEDRISCO 1:0,1:3:2 - PREPARO MANUAL</t>
  </si>
  <si>
    <t>ARGAMASSA CIMENTO/AREIA/SAIBRO 1:2:2 - PREPARO MANUAL</t>
  </si>
  <si>
    <t>LIMPEZA DE ESTRUTURA METALICA SEM ANDAIME</t>
  </si>
  <si>
    <t>RASPAGEM / CALAFETACAO TACOS MADEIRA 1 DEMAO CERA</t>
  </si>
  <si>
    <t>ENCERAMENTO MANUAL PISO DE QUALQUER NATUREZA - 2 DEMAOS</t>
  </si>
  <si>
    <t>ENCERAMENTO MANUAL EM MADEIRA - 3 DEMAOS</t>
  </si>
  <si>
    <t>PLACA IDENTIFICACAO ACRILICO 25X8CM BORDA POLIDA - FORNECIMENTO E COLOCACAO</t>
  </si>
  <si>
    <t>PLACA INAUGURACAO EM ALUMINIO 0,40X0,60M FORNECIMENTO E COLOCACAO</t>
  </si>
  <si>
    <t>LIXAMENTO MAN C/ LIXA CALAFATE DE CONCR APARENTE ANTIGO</t>
  </si>
  <si>
    <t>LETRA DE ACO INOX NO22 ALT=20CM FORNECIMENTO E COLOCACAO</t>
  </si>
  <si>
    <t>LIMPEZA DE REVESTIMENTO EM PAREDE C/ SOLUCAO DE ACIDO MURIATICO/AMONIA</t>
  </si>
  <si>
    <t>REVESTIMENTO DE POCOS C/ TUBOS DE CONCRETO</t>
  </si>
  <si>
    <t>ABERTURA POCO PARA CISTERNA TERRENO COMPACTO COM DN 1,0M COM PROFUNDIDADES DE 15 A 20M</t>
  </si>
  <si>
    <t>ABERTURA POCO PARA CISTERNA TERRENO COMPACTO COM DN 1,0M PROFUNDIDADE DE 10 A 15M</t>
  </si>
  <si>
    <t>ABERTURA POCO PARA CISTERNA TERRENO COMPACTO COM DN 1,0 COM PROFUNDIDADE DE 5 A 10M</t>
  </si>
  <si>
    <t>ABERTURA POCO PARA CISTERNA TERRENO COMPACTO COM DN 1,0 COM PROFUNDIDADEATE 5M</t>
  </si>
  <si>
    <t>SOLDAS/CORTES</t>
  </si>
  <si>
    <t>SOLDA DE TOPO DESCENDENTE, EM CHAPA ACO CHANFR 5/16" ESP (P/ ASSENT TUBULACAO OU PECA DE ACO) UTILIZANDO CONVERSOR DIESEL.</t>
  </si>
  <si>
    <t>SOLDA DE TOPO DESCENDENTE, EM CHAPA ACO CHANFR 3/8" ESP (P/ ASSENT TUBULACAO OU PECA DE ACO) UTILIZANDO CONVERSOR DIESEL</t>
  </si>
  <si>
    <t>ALCAPAO DE MADEIRA 63X63CM INCL FERRAGENS</t>
  </si>
  <si>
    <t>FORNECIMENTO E INSTALACAO CAIXA PRE MOLDADA EM CONCRETO PARA AR CONDICIONADO 18000 BTUS</t>
  </si>
  <si>
    <t>BUCHA / ARRUELA ALUMINIO 1"</t>
  </si>
  <si>
    <t>LETREIROS/LOGOTIPOS/NUMERAÇÕES/SINALIZAÇÕES</t>
  </si>
  <si>
    <t>PLACA DE IDENTIFICAÇÃO EM CHAPA GALVANIZADA NUM. 18, DIMENSÕES 8X12SERVICOS PRELIMINARES</t>
  </si>
  <si>
    <t>CHAPA DE ACO CARBONO 3/8 (COLOC/ USO/ RETIR) P/ PASS VEICULO SOBRE VALA MEDIDA P/ AREA CHAPA EM CADA APLICACAO</t>
  </si>
  <si>
    <t>DEMOLICAO MANUAL CONCRETO ARMADO (PILAR / VIGA / LAJE) - INCL EMPILHACAO LATERAL NO CANTEIRO</t>
  </si>
  <si>
    <t>Pavimentacao em blocos intertravados de concreto (PAVER CINZA), espessura 8,0 cm, FCK 35mpa, assentados sobre colchao de areia de 8cm</t>
  </si>
  <si>
    <t>Peso              (t)</t>
  </si>
  <si>
    <t>Área da pavimentação + área excendente pra trabalhabilidade (m2)</t>
  </si>
  <si>
    <t>Comprimento  da pista      (m)</t>
  </si>
  <si>
    <t>3.2</t>
  </si>
  <si>
    <t>3.3</t>
  </si>
  <si>
    <t>3.4</t>
  </si>
  <si>
    <t>3.5</t>
  </si>
  <si>
    <t>3.6</t>
  </si>
  <si>
    <t>3.7</t>
  </si>
  <si>
    <t>3.8</t>
  </si>
  <si>
    <t>Área da pavimentação (m2)</t>
  </si>
  <si>
    <t>Área  Total      (m²)</t>
  </si>
  <si>
    <t>AJUDANTE DE OPERACAO EM GERAL</t>
  </si>
  <si>
    <t>AUXILIAR DE SERVICOS GERAIS</t>
  </si>
  <si>
    <t>BLOCO ESTRUTURAL CERAMICO - 14 X 19 X 29 CM - 4,0 MPA - NBR 15270</t>
  </si>
  <si>
    <t>BUCHA NYLON S-8</t>
  </si>
  <si>
    <t>CABO DE COBRE ISOLAMENTO ANTI-CHAMA 20/35KV 300MM2 TP EPROTENAX FX3 PIRELLI OU EQUIV</t>
  </si>
  <si>
    <t>CAIBRO DE MADEIRA NATIVA/REGIONAL 5 X 5 CM NAO APARELHADA (P/FORMA)</t>
  </si>
  <si>
    <t>CAIXA 46 X 66CM PADRAO LIGHT T-3 PAINEL</t>
  </si>
  <si>
    <t>CALCETEIRO</t>
  </si>
  <si>
    <t>CIMENTO PORTLAND COMPOSTO CP II-32</t>
  </si>
  <si>
    <t>CONDULETE PVC TIPO "TB" D = 1/2" S/TAMPA"</t>
  </si>
  <si>
    <t>ELETRODUTO PVC SOLDAVEL NBR-6150 CL B - 60MM</t>
  </si>
  <si>
    <t>FECHO CONCHA C/ ALAVANCA P/ PORTA OU JANELA CORRER</t>
  </si>
  <si>
    <t>GLOBO ESFERICO DE VIDRO LISO TAMANHO GRANDE</t>
  </si>
  <si>
    <t>GRAMPO POLIDO P/ FIXACAO CERCA DE ARAME FARPADO</t>
  </si>
  <si>
    <t>GRAMPO POLIDO P/ FIXACAO CERCA DE ARAME GALVANIZADO</t>
  </si>
  <si>
    <t>GRAXA LUBRIFICANTE</t>
  </si>
  <si>
    <t>JOELHO PVC SOLD 90G C/BUCHA DE LATAO 20MM X 1/2"</t>
  </si>
  <si>
    <t>JUNCAO FOFO 45 GR C/FLANGES PN-16 DN 250X250</t>
  </si>
  <si>
    <t>JUNCAO 45G PVC C/ ROSCA 1"</t>
  </si>
  <si>
    <t>LAJE CONCR ARMAD PREMOLD CIRCULAR P/ TRANSICAO POCO VISITA DN 900 MM, C/ FURO DN 600 MM</t>
  </si>
  <si>
    <t>LATAO EM BARRA RETANGULAR</t>
  </si>
  <si>
    <t>LUMINARIA CALHA SOBREPOR EM CHAPA ACO P/ 3 LAMPADAS FLUORESCENTES 20W (NAO INCLUI REATOR E LAMP)</t>
  </si>
  <si>
    <t>OPERADOR DE MARTELETE OU MARTELETEIRO</t>
  </si>
  <si>
    <t>OPERADOR DE MOTONIVELADORA</t>
  </si>
  <si>
    <t>PECA DE MADEIRA DE LEI NATIVA/REGIONAL1 X 3 CM NAO APARELHADA</t>
  </si>
  <si>
    <t>PECA DE MADEIRA LEI APARELHADA 1,5 X 4CM</t>
  </si>
  <si>
    <t>PECA DE MADEIRA LEI APARELHADA 2 X 10CM</t>
  </si>
  <si>
    <t>PECA DE MADEIRA LEI APARELHADA 2 X 3" (5 X 7,5CM)</t>
  </si>
  <si>
    <t>PECA DE MADEIRA LEI APARELHADA 3 X 12" (7,5 X 30CM)</t>
  </si>
  <si>
    <t>PECA DE MADEIRA LEI APARELHADA 3 X 3" (7,5 X 7,5CM)</t>
  </si>
  <si>
    <t>PECA DE MADEIRA LEI APARELHADA 3 X 6" (7,5 X 15CM)</t>
  </si>
  <si>
    <t>PECA DE MADEIRA LEI APARELHADA 3 X 9" (7,5 X 23CM)</t>
  </si>
  <si>
    <t>PECA DE MADEIRA LEI APARELHADA 6 X 12CM</t>
  </si>
  <si>
    <t>PECA DE MADEIRA LEI 4 X 30CM APARELHADA</t>
  </si>
  <si>
    <t>PECA DE MADEIRA NATIVA/REGIONAL 2,5 X 7,0 CM (SARRAFO-P/FORMA)</t>
  </si>
  <si>
    <t>PECA DE MADEIRA ROLICA TRATADA (EUCALIPTO OU REGIONAL EQUIVALENTE) D = 20 A 24CM - H = 12,0M (P/POSTES)</t>
  </si>
  <si>
    <t>PECA DE MADEIRA ROLICA TRATADA (EUCALIPTO OU REGIONAL EQUIVALENTE) D = 25 A 29CM - H = 6,5M (P/PILAR)</t>
  </si>
  <si>
    <t>PECA DE MADEIRA ROLICA TRATADA (EUCALIPTO OU REGIONAL EQUIVALENTE) D = 30 A 34CM - H = 6,5M (P/PILAR)</t>
  </si>
  <si>
    <t>PECA DE MADEIRA 3A/4A NATIVA/REGIONAL 5 X 5 CM</t>
  </si>
  <si>
    <t>PINTOR DE LETREIROS</t>
  </si>
  <si>
    <t>POCEIRO</t>
  </si>
  <si>
    <t>PRANCHA MADEIRA NATIVA/REGIONAL 7,5 X 22,5 CM NAO APARELHADA (P/FORMA)</t>
  </si>
  <si>
    <t>PREGO POLIDO COM CABECA 1 1/2 X 14</t>
  </si>
  <si>
    <t>PREGO POLIDO COM CABECA 1 1/2" X 13"</t>
  </si>
  <si>
    <t>PREGO POLIDO COM CABECA 1" X 17"</t>
  </si>
  <si>
    <t>PREGO POLIDO COM CABECA 12 X 12</t>
  </si>
  <si>
    <t>PREGO POLIDO COM CABECA 16 X 24</t>
  </si>
  <si>
    <t>PREGO POLIDO COM CABECA 17 X 21</t>
  </si>
  <si>
    <t>PREGO POLIDO COM CABECA 17 X 24</t>
  </si>
  <si>
    <t>PREGO POLIDO COM CABECA 17 X 27</t>
  </si>
  <si>
    <t>PREGO POLIDO COM CABECA 17 X 30</t>
  </si>
  <si>
    <t>PREGO POLIDO COM CABECA 18 X 27</t>
  </si>
  <si>
    <t>PREGO POLIDO COM CABECA 18 X 30</t>
  </si>
  <si>
    <t>PREGO POLIDO COM CABECA 2 1/2 X 10</t>
  </si>
  <si>
    <t>PREGO POLIDO COM CABECA 2 1/2" X 12"</t>
  </si>
  <si>
    <t>PREGO POLIDO COM CABECA 3 X 9</t>
  </si>
  <si>
    <t>TABUA MADEIRA LEI E = 2,5CM (1") APARELHADA</t>
  </si>
  <si>
    <t>TABUA MADEIRA LEI 2,5 X 30,0CM (1 X 12") APARELHADA</t>
  </si>
  <si>
    <t>TAQUEADOR OU TAQUEIRO</t>
  </si>
  <si>
    <t>TE CPVC (AQUATHERM) 90G SOLD 15MM</t>
  </si>
  <si>
    <t>UNIAO FERRO GALV C/ASSENTO CONICO BRONZE 1/2"</t>
  </si>
  <si>
    <t>FORNEC E/OU ASSENT DE TUBO DE CONCRETO COM JUNTA ARGAMASSADA</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</si>
  <si>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</si>
  <si>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</si>
  <si>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</si>
  <si>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</si>
  <si>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VALETA PROT DE CORTE TRAPEZOIDAL 1,00X2,20X0,60M ESP=0,08M CONCR SIMPLES INCL ESCAVACAO MEC ATERRO MANUAL TERRENO FORNEC MAT E REJUNTAMENTOESCORAMENTO</t>
  </si>
  <si>
    <t>BANDEIRA EM MADEIRA 1A, 40X60CM, FIXA, SEM ADUELA E ALIZAR, PARA VIDRO</t>
  </si>
  <si>
    <t>BANDEIRA EM MADEIRA 2A, 40X60CM, FIXA, SEM ADUELA E ALIZAR, PARA VIDRO</t>
  </si>
  <si>
    <t>PORTA DE MADEIRA COMPENSADA LISA PARA PINTURA, 120X210X3,5CM, 2 FOLHAS, INCLUSO ADUELA 2A, ALIZAR 2A E DOBRADICAS</t>
  </si>
  <si>
    <t>PORTA DE MADEIRA COMPENSADA LISA PARA CERA OU VERNIZ, 120X210X3,5CM, 2 FOLHAS, INCLUSO ADUELA 1A, ALIZAR 1A E DOBRADICAS COM ANEL</t>
  </si>
  <si>
    <t>PORTA DE MADEIRA PARA BANHEIRO, EM CHAPA DE MADEIRA COMPENSADA, REVESTIDA COM LAMINADO TEXTURIZADO, 80X160CM, INCLUSO MARCO E DOBRADICAS</t>
  </si>
  <si>
    <t>PORTA DE MADEIRA PARA BANHEIRO, EM CHAPA DE MADEIRA COMPENSADA, REVESTIDA COM LAMINADO TEXTURIZADO, 60X160CM, INCLUSO MARCO E DOBRADICAS</t>
  </si>
  <si>
    <t>PORTA DE MADEIRA ALMOFADADA SEMIOCA 1A, 140X210X3CM, DUAS FOLHAS, INCLUSO ADUELA 1A, ALIZAR 1A E DOBRADICAS COM ANEIS</t>
  </si>
  <si>
    <t>BANDEIRA PARA VIDRO EM MADEIRA REGIONAL 2A, 40X70CM, FIXA SEM ADUELA E ALIZAR</t>
  </si>
  <si>
    <t>ALIZAR DE MADEIRA REGIONAL 1A 5X2,0CM</t>
  </si>
  <si>
    <t>ALIZAR DE MADEIRA REGIONAL 2A 5X2,0CM</t>
  </si>
  <si>
    <t>ALIZAR DE MADEIRA REGIONAL 3A 5X2,0CM</t>
  </si>
  <si>
    <t>MARCO DE MADEIRA REGIONAL 1A 7X3,0CM</t>
  </si>
  <si>
    <t>MARCO DE MADEIRA REGIONAL 2A 7X3,0CM</t>
  </si>
  <si>
    <t>ADUELA DE MADEIRA REGIONAL 3A 13X3,0CM</t>
  </si>
  <si>
    <t>PORTA DE MADEIRA ALMOFADADA SEMIOCA 1A, 120X210X3CM, DUAS FOLHAS, INCLUSO ADUELA 1A, ALIZAR 1A E DOBRADICAS COM ANEIS</t>
  </si>
  <si>
    <t>ADUELA DE MADEIRA REGIONAL 1A 15X3,5CM</t>
  </si>
  <si>
    <t>ALCAPAO EM COMPENSADO DE MADEIRA CEDRO/VIROLA, 60X60X2CM, COM MARCO 7X3CM, ALIZAR DE 2A, DOBRADICAS EM LATAO CROMADO E TARJETA CROMADA</t>
  </si>
  <si>
    <t>PORTA DE MADEIRA MACICA REGIONAL 1A, DE CORRER P/VIDRO, COM ADUELA E ALIZAR DE 1A, TRILHO E RODIZIOS</t>
  </si>
  <si>
    <t>PORTA MADEIRA 1A CORRER P/VIDRO 30MM/ GUARNICAO 15CM/ALIZAR</t>
  </si>
  <si>
    <t>ADUELA DE MADEIRA REGIONAL 2A 15X3,0CM</t>
  </si>
  <si>
    <t>ADUELA MADEIRA REGIONAL 2A 13X3,0CM</t>
  </si>
  <si>
    <t>ADUELA MADEIRA REGIONAL 3A 13X3,0CM</t>
  </si>
  <si>
    <t>ADUELA DE MADEIRA REGIONAL 1A 13X3,0CM</t>
  </si>
  <si>
    <t>JANELA DE MADEIRA ALMOFADADA 1A, 1,5X1,5M, DE ABRIR, INCLUSO GUARNICOES E DOBRADICAS</t>
  </si>
  <si>
    <t>JANELA DE MADEIRA PARA VIDRO, DE CORRER, SEM BANDEIRA, INCLUSAS GUARNICOES SEM FERRAGENS</t>
  </si>
  <si>
    <t>JANELA DE MADEIRA PARA VIDRO, DE CORRER, COM BANDEIRA, INCLUSAS GUARNICOES SEM FERRAGENS</t>
  </si>
  <si>
    <t>JANELA DE MADEIRA TIPO GUILHOTINA, DE ABRIR , INCLUSAS GUARNICOES SEM FERRAGENS</t>
  </si>
  <si>
    <t>JANELA DE MADEIRA TIPO VENEZIANA. DE ABRIR,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</si>
  <si>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</si>
  <si>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</si>
  <si>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</si>
  <si>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</si>
  <si>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TRELICA DE MADEIRA, RIPAS 4X1,5CM E REQUADROS 7,5X7,5CM</t>
  </si>
  <si>
    <t>PORTA EM FERRO QUADRICULADO PARA ABRIGO DE MEDIDORES E BOTIJOES, DE ABRIR, COM GUARNICOES</t>
  </si>
  <si>
    <t>PORTA DE FERRO PARA LIXEIRA, DE ABRIR, TIPO CHAPA, 70X210CM , COM GUARNICOES</t>
  </si>
  <si>
    <t>PORTA DE FERRO, DE ABRIR, TIPO GRADE COM CHAPA, 87X210CM, COM GUARNICOES</t>
  </si>
  <si>
    <t>PORTA DE FERRO, DE ABRIR, TIPO CHAPA LISA,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</si>
  <si>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</si>
  <si>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</si>
  <si>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</si>
  <si>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</si>
  <si>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</si>
  <si>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</si>
  <si>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</si>
  <si>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</si>
  <si>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JANELA BASCULANTE EM CHAPA DOBRADA DE ACO</t>
  </si>
  <si>
    <t>JANELA DE CORRER EM CHAPA DE ACO, COM DUAS FOLHAS, PARA VIDRO</t>
  </si>
  <si>
    <t>JANELA DE CHAPA DOBRADA DE ACO COM ADICAO DE COBRE PRE-ZINCADO DE CORRER 2 FOLHAS PARA VIDRO, EXCLUINDO VIDROS</t>
  </si>
  <si>
    <t>JANELA MAXIM AR EM CHAPA DOBRADA</t>
  </si>
  <si>
    <t>JANELA DE CORRER EM CHAPA DE ACO DOBRADA, QUATRO FOLHAS, COM DIVISAO HORIZONTAL, PARA VIDRO, 1,50X1,20M</t>
  </si>
  <si>
    <t>JANELA DE CORRER EM FERRO TIPO VENEZIANA, DUAS FOLHAS, LINHA POPULAR</t>
  </si>
  <si>
    <t>JANELA DE CORRER EM CHAPA DE ACO DOBRADA 2,00X1,20M, 4 FOLHAS, PARA VIDRO, COM DIVISAO HORIZONTAL</t>
  </si>
  <si>
    <t>JANELA DE CORRER EM CHAPA DE ACO DOBRADA 2,00X1,20M, 4 FOLHAS, PARA VIDRO, SEM DIVISAO HORIZONTAL</t>
  </si>
  <si>
    <t>ESCADA TIPO MARINHEIRO EM ACO CA-50 9,52MM INCLUSO PINTURA COM FUNDO ANTICORROSIVO TIPO ZARCAO</t>
  </si>
  <si>
    <t>ESCADA TIPO MARINHEIRO EM ACO CA-50 12,5", INCLUSO PINTURA COM FUNDO ANTICORROSIVO TIPO ZARCAO</t>
  </si>
  <si>
    <t>GUARDA-CORPO COM CORRIMAO EM TUBO DE ACO GALVANIZADO 1 1/2"</t>
  </si>
  <si>
    <t>GUARDA-CORPO COM CORRIMAO EM TUBO DE ACO GALVANIZADO 3/4"</t>
  </si>
  <si>
    <t>PORTA DE CORRER EM ALUMINIO, COM DUAS FOLHAS PARA VIDRO, INCLUSO GUARNICAO E VIDRO LISO INCOLOR</t>
  </si>
  <si>
    <t>GRADIL DE ALUMINIO ANODIZADO TIPO BARRA CHATA</t>
  </si>
  <si>
    <t>FECHADURA DE EMBUTIR COMPLETA, PARA PORTAS EXTERNAS 2 FOLHAS, PADRAO DE ACABAMENTO POPULAR E FECHO DE EMBUTIR TIPO UNHA COM ALAVANCA DE LATAO CROMADO 22CM</t>
  </si>
  <si>
    <t>FECHADURA DE SOBREPOR EM FERRO PINTADO COM MACANETA PARA PORTAS EXTERNAS</t>
  </si>
  <si>
    <t>74070/002</t>
  </si>
  <si>
    <t>FECHADURA DE EMBUTIR COMPLETA, PARA PORTAS INTERNAS 2 FOLHAS, PADRAO DE ACABAMENTO POPULAR E FECHO DE EMBUTIR TIPO UNHA COM ALAVANCA DE LATAO CROMADO 22CM</t>
  </si>
  <si>
    <t>FECHADURA DE EMBUTIR REFORCADA COMPLETA, DE SEGURANCA, COM CILINDRO, PARA PORTA EXTERNA, ACABAMENTO PADRAO MEDIO</t>
  </si>
  <si>
    <t>TRANQUETA DE LATAO CROMADO PARA FECHADURA DE PORTA DE BANHEIRO COM ROSETA DE LATAO CROMADO SEM FECHADURA E MACANETA</t>
  </si>
  <si>
    <t>FECHADURA (SOMENTE A MAQUINA, SEM ESPELHO E SEM MACA NETA), PARA PORTA BANHEIRO, COM ROSETA DE LATAO CROMADO E JOGO DE TRANQUETA EM LATAO CROMADO</t>
  </si>
  <si>
    <t>FECHADURA BICO DE PAPAGAIO PARA PORTA DE CORRER INTERNA, CHAVE BIPARTIDA, ACABAMENTO PADRAO MEDIO</t>
  </si>
  <si>
    <t>JOGO DE FERRAGENS CROMADAS PARA PORTA DE VIDRO TEMPERADO, UMA FOLHA COMPOSTO DE DOBRADICAS SUPERIOR E INFERIOR, TRINCO, FECHADURA, CONTRA FECHADURA COM CAPUCHINHO SEM MOLA E PUXADOR</t>
  </si>
  <si>
    <t>MOLA HIDRAULICA DE PISO PARA PORTA DE VIDRO TEMPERADO</t>
  </si>
  <si>
    <t>MACANETA TIPO ALAVANCA, PADRAO MEDIO</t>
  </si>
  <si>
    <t>PUXADOR CENTRAL PARA ESQUADRIA DE ALUMINIO</t>
  </si>
  <si>
    <t>FERRAGENS PARA JANELAS</t>
  </si>
  <si>
    <t>ROLDANA FIXA DUPLA DE LATAO COM ROLAMENTO PARA PORTA OU JANELA DE CORRER</t>
  </si>
  <si>
    <t>CREMONA EM LATAO CROMADO OU POLIDO, COMPLETA, COM VARA H=1,50M</t>
  </si>
  <si>
    <t>LEVANTADOR EM LATAO FUNDIDO CROMADO E BORBOLETA EM FERRO CROMADO, PARA JANELA TIPO GUILHOTINA</t>
  </si>
  <si>
    <t>PUXADOR TUBULAR DE CENTRO EM LATAO CROMADO PARA JANELAS</t>
  </si>
  <si>
    <t>PUXADOR CONCHA EM LATAO CROMADO OU POLIDO PARA PORTA OU JANELA DE CORRER, COM FURO PARA CHAVE, 4X10CM</t>
  </si>
  <si>
    <t>PUXADOR CONCHA EM LATAO CROMADO OU POLIDO PARA PORTA OU JANELA DE CORRER, 3X9CM</t>
  </si>
  <si>
    <t>CARRANCA DE FERRO CROMADO 40MM PARA JANELA DE ABRIR</t>
  </si>
  <si>
    <t>TRILHO QUADRADO DE ALUMINIO 1/4" PARA RODIZIOS</t>
  </si>
  <si>
    <t>TRILHO "U" DE ALUMINIO, 40X40MM E ROLDANA FIXA DUPLA DE LATAO COM ROLAMENTO PARA PORTA OU JANELA DE CORRER</t>
  </si>
  <si>
    <t>FECHO CHATO DE SOBREPOR EM FERRO ZINCADO/NIQUEL GALVANIZADO OU POLIDO, 5"</t>
  </si>
  <si>
    <t>DOBRADICA EM LATAO CROMADO 3 X 2 1/2</t>
  </si>
  <si>
    <t>DOBRADICA EM FERRO GALVANIZADO 1 3/4 X2, SEM ANEIS</t>
  </si>
  <si>
    <t>DOBRADICA EM FERRO CROMADO 2X1", SEM ANEIS</t>
  </si>
  <si>
    <t>PORTA CADEADO ZINCADO OXIDADO PRETO COM CADEADO DE ACO GRAFITADO OXIDADO ENVERNIZADO 45MM</t>
  </si>
  <si>
    <t>FECHO EMBUTIR TIPO UNHA 40CM C/COLOCACAO</t>
  </si>
  <si>
    <t>FECHO EMBUTIR TIPO UNHA 22CM C/COLOCACAO</t>
  </si>
  <si>
    <t>FECHADURA CROMADA COM CILINDRO PARA ARMARIOS</t>
  </si>
  <si>
    <t>VIDRO TEMPERADO COLORIDO VERDE, ESPESSURA 10MM, FORNECIMENTO E INSTALACAO, INCLUSIVE MASSA PARA VEDACAO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</si>
  <si>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</si>
  <si>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</si>
  <si>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</si>
  <si>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</si>
  <si>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</si>
  <si>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</si>
  <si>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</si>
  <si>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JANELA BASCULANTE DE ALUMINIO</t>
  </si>
  <si>
    <t>JANELA DE ALUMINIO TIPO MAXIM AR, INCLUSO GUARNICOES E VIDRO FANTASIA</t>
  </si>
  <si>
    <t>JANELA DE CORRER EM ALUMINIO, COM QUATRO FOLHAS PARA VIDRO, DUAS FIXAS E DUAS MOVEIS, INCLUSO GUARNICAO E VIDRO LISO INCOLOR</t>
  </si>
  <si>
    <t>JANELA DE CORRER EM ALUMINIO, FOLHAS PARA VIDRO, COM BANDEIRA, INCLUSO GUARNICAO E VIDRO LISO INCOLOR</t>
  </si>
  <si>
    <t>JANELA DE CORRER EM ALUMINIO, VENEZIANA, COM BANDEIRA</t>
  </si>
  <si>
    <t>JANELA DE CORRER EM ALUMINIO, VENEZIANA, SEM BANDEIRA</t>
  </si>
  <si>
    <t>CAIXILHO FIXO, DE ALUMINIO, PARA VIDRO</t>
  </si>
  <si>
    <t>CAIXILHO FIXO, DE ALUMINIO, COM TELA DE METAL FIO 12 MALHA 3X3CM</t>
  </si>
  <si>
    <t>CANTONEIRA DE ALUMINIO 2"X2", PARA PROTECAO DE QUINA DE PAREDE</t>
  </si>
  <si>
    <t>CANTONEIRA DE ALUMINIO 1"X1, PARA PROTECAO DE QUINA DE PAREDE</t>
  </si>
  <si>
    <t>CANTONEIRA DE MADEIRA 3,0X3,0X1,0CM</t>
  </si>
  <si>
    <t>CHAPIM DE CONCRETO APARENTE COM ACABAMENTO DESEMPENADO, FORMA DE COMPENSADO PLASTIFICADO (MADEIRIT) DE 14 X 10 CM, FUNDIDO NO LOCAL.</t>
  </si>
  <si>
    <t>PROTECAO MECANICA DE SUPERFICIE COM ARGAMASSA DE CIMENTO E AREIA, TRACO 1:4, E=1,5 CM</t>
  </si>
  <si>
    <t>ELETRODUTO DE ACO GALVANIZADO ELETROLITICO DN 20MM (3/4"), TIPO LEVE, INCLUSIVE CONEXOES - FORNECIMENTO E INSTALACAO</t>
  </si>
  <si>
    <t>ELETRODUTO DE ACO GALVANIZADO ELETROLITICO DN 25MM (1"), TIPO LEVE, INCLUSIVE CONEXOES - FORNECIMENTO E INSTALACAO</t>
  </si>
  <si>
    <t>ELETRODUTO DE ACO GALVANIZADO ELETROLITICO DN 40MM (1 1/2"), TIPO SEMI-PESADO, INCLUSIVE CONEXOES - FORNECIMENTO E INSTALACAO</t>
  </si>
  <si>
    <t>ELETRODUTO DE ACO GALVANIZADO ELETROLITICO DN 50MM (2), TIPO SEMI-PES ADO, INCLUSIVE CONEXOES - FORNECIMENTO E INSTALACAO</t>
  </si>
  <si>
    <t>ELETRODUTO DE ACO GALVANIZADO ELETROLITICO DN 62MM (2 1/2"), TIPO SEMI-PESADO, INCLUSIVE CONEXOES - FORNECIMENTO E INSTALACAO</t>
  </si>
  <si>
    <t>ELETRODUTO DE ACO GALVANIZADO ELETROLITICO DN 75MM (3"), TIPO SEMI-PESADO, INCLUSIVE CONEXOES - FORNECIMENTO E INSTALACAO</t>
  </si>
  <si>
    <t>ELETRODUTO METALICO FLEXIVEL DN 25MM FABRICADO COM FITA DE ACO ZINCADO, REVESTIDO EXTERNAMENTE COM PVC PRETO, INCLUSIVE CONEXOES, FORNECIMNTO E INSTALACAO</t>
  </si>
  <si>
    <t>ELETRODUTO METALICO FLEXIVEL DN 40MM FABRICADO COM FITA DE ACO ZINCADO, REVESTIDO EXTERNAMENTE COM PVC PRETO, INCLUSIVE CONEXOES, FORNECIMENTO E INSTALACAO</t>
  </si>
  <si>
    <t>ELETRODUTO DE ACO GALVANIZADO ELETROLITICO DN 16MM (1/2"), TIPO LEVE, INCLUSIVE CONEXOES - FORNECIMENTO E INSTALACAO</t>
  </si>
  <si>
    <t>CONECTOR PARAFUSO FENDIDO SPLIT-BOLT - PARA CABO DE 16MM2 - FORNECIM ENTO E INSTALACAO</t>
  </si>
  <si>
    <t>CONECTOR PARAFUSO FENDIDO SPLIT-BOLT - PARA CABO DE 35MM2 - FORNECIM ENTO E INSTALACAO</t>
  </si>
  <si>
    <t>FIO DE COBRE NU 4 MM2 - FORNECIMENTO E INSTALACAO</t>
  </si>
  <si>
    <t>QUADRO DE DISTRIBUICAO DE ENERGIA P/ 6 DISJUNTORES TERMOMAGNETICOS MONOPOLARES SEM BARRAMENTO, DE EMBUTIR, EM CHAPA METALICA - FORNECIMENTOE INSTALACAO</t>
  </si>
  <si>
    <t>INTERRUPTOR BIPOLAR DE EMBUTIR 20A/250V, TECLA DUPLA C/ PLACA- FORNECIMENTO E INSTALACAO</t>
  </si>
  <si>
    <t>LAMPADA INCANDESCENTE 100W - FORNECIMENTO E INSTALACAO</t>
  </si>
  <si>
    <t>LAMPADA VAPOR METALICO 400W - FORNECIMENTO E INSTALACAO</t>
  </si>
  <si>
    <t>EXTINTOR DE PQS 4KG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</si>
  <si>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</si>
  <si>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</si>
  <si>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</si>
  <si>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MANOMETRO 0 A 200 PSI (0 A 14 KGF/CM2), D = 50MM - FORNECIMENTO E COLOCACAO</t>
  </si>
  <si>
    <t>VALVULA DE RETENCAO VERTICAL BRONZE (PN-16) 1/2" 200 PSI - EXTREMIDADE COM ROSCA - FORNECIMENTO E INSTALACAO</t>
  </si>
  <si>
    <t>BASE PARA PAVIMENTACAO COM BRITA CORRIDA, INCLUSIVE COMPACTACAO</t>
  </si>
  <si>
    <t>REMOÇÃO DE PINTURA PVA/ACRILICA</t>
  </si>
  <si>
    <t>PINTURA COM TINTA EM PO INDUSTRIALIZADA A BASE DE CAL, DUAS DEMAOS</t>
  </si>
  <si>
    <t>PINTURA A BASE DE CAL E FIXADOR A BASE DE OLEO DE LINHACA, TRES DEMAOS</t>
  </si>
  <si>
    <t>EMASSAMENTO COM MASA A OLEO, UMA DEMAO</t>
  </si>
  <si>
    <t>EMASSAMENTO COM MASSA A OLEO, DUAS DEMAOS</t>
  </si>
  <si>
    <t>PINTURA A BASE DE CAL E FIXADOR A BASE DE COLA, DUAS DEMAOS</t>
  </si>
  <si>
    <t>PINTURA COM LIQUIDO PARA BRILHO, UMA DEMAO</t>
  </si>
  <si>
    <t>EMASSAMENTO COM MASSA EPOXI, 2 DEMAOS</t>
  </si>
  <si>
    <t>PINTURA DE QUADRO ESCOLAR COM TINTA ESMALTE ACABAMENTO FOSCO, DUAS DEMAOS SOBRE MASSA ACRILICA</t>
  </si>
  <si>
    <t>PINTURA COM TINTA EM PO INDUSTRIALIZADA A BASE DE CAL, TRES DEMAOS</t>
  </si>
  <si>
    <t>PINTURA COM TINTA IMPERMEAVEL MINERAL EM PO, DUAS DEMAOS</t>
  </si>
  <si>
    <t>PINTURA A BASE DE CAL COM PIGMENTO E FIXADOR A BASE DE OLEO DE LINHAÇ, TRES DEMAOS</t>
  </si>
  <si>
    <t>PINTURA EPOXI, DUAS DEMAOS</t>
  </si>
  <si>
    <t>PINTURA COM TINTA A BASE DE BORRACHA CLORADA, 2 DEMAOS</t>
  </si>
  <si>
    <t>PINTURA EPOXI, TRES DEMAOS</t>
  </si>
  <si>
    <t>PINTURA EPOXI INCLUSO EMASSAMENTO E FUNDO PREPARADOR</t>
  </si>
  <si>
    <t>TRATAMENTO EM CONCRETO COM ESTUQUE E LIXAMENTO</t>
  </si>
  <si>
    <t>PINTURA DE NATA DE CIMENTO, 3 DEMAOS</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</si>
  <si>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</si>
  <si>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</si>
  <si>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</si>
  <si>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</si>
  <si>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</si>
  <si>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</si>
  <si>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</si>
  <si>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</si>
  <si>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</si>
  <si>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</si>
  <si>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</si>
  <si>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</si>
  <si>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</si>
  <si>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REMOÇÃO DE VERNIZ SOBRE MADEIRA</t>
  </si>
  <si>
    <t>PINTURA ESMALTE FOSCO EM MADEIRA, DUAS DEMAOS</t>
  </si>
  <si>
    <t>PINTURA IMUNIZANTE FUNGICIDA A BASE DE CARBOLINEUM, DUAS DEMAOS</t>
  </si>
  <si>
    <t>PINTURA ESMALTE BRILHANTE (2 DEMAOS) SOBRE SUPERFICIE METALICA, INCLUSIVE PROTECAO COM ZARCAO (1 DEMAO)</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</si>
  <si>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</si>
  <si>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</si>
  <si>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</si>
  <si>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</si>
  <si>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</si>
  <si>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</si>
  <si>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</si>
  <si>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</si>
  <si>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</si>
  <si>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</si>
  <si>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REMOCAO DE PINTURA A OLEO/ESMALTE SOBRE SUPERFICIE METALICA</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</si>
  <si>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</si>
  <si>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</si>
  <si>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</si>
  <si>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</si>
  <si>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</si>
  <si>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</si>
  <si>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</si>
  <si>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</si>
  <si>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</si>
  <si>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CIMENTADO LISO DESEMPENADO</t>
  </si>
  <si>
    <t>PINTURA PVA, TRES DEMAOS</t>
  </si>
  <si>
    <t>BUCHA / ARRUELA ALUMINIO 1 1/4"</t>
  </si>
  <si>
    <t>!EM PROCESSO DE DESATIVACAO! ASFALTADOR</t>
  </si>
  <si>
    <t>!EM PROCESSO DE DESATIVACAO! MADEIRA DE 1A. QUALIDADE, SERRADA E NAO APARELHADA, PARA ESTRUTURA DE TELHADO</t>
  </si>
  <si>
    <t>APARELHO DE OXI-ACETILENO PARA SOLDA E CORTE, SEM O GAS (PPU) (LOCACAO)</t>
  </si>
  <si>
    <t>ARAME GALVANIZADO 14 BWG, D = 2,11 MM (0,026 KG/M)</t>
  </si>
  <si>
    <t>ASSENTO SANITARIO DE PLASTICO, TIPO CONVENCIONAL</t>
  </si>
  <si>
    <t>BACIA SANITARIA (VASO) CONVENCIONAL DE LOUCA BRANCA</t>
  </si>
  <si>
    <t>BANCADA PARA CARPINTARIA (SEM O DISCO DE SERRA) COM MOTOR ELETRICO TRIFASICO DE *3 A 5* HP, CHAVE E COIFA PROTETORA (LOCACAO)</t>
  </si>
  <si>
    <t>BOMBA PARA TESTE HIDROSTATICO ATE 850 LIBRAS (LOCACAO)</t>
  </si>
  <si>
    <t>BOMBA SUBMERSIVEL PARA DRENAGEM E ESGOTAMENTO COM MOTOR ELETRICO TRIFASICO DE *3 A 5* CV, VAZAO = 35 M3/H E SAIDA = 2" (LOCACAO)</t>
  </si>
  <si>
    <t>BOMBA SUBMERSIVEL PARA DRENAGEM E ESGOTAMENTO COM MOTOR ELETRICO TRIFASICO DE ATE 2 CV, DESCARGA = 2", ALTURA MANOMETRICA = 10 M, VAZAO = 25 M3/H (417 LITROS/MINUTO) (LOCACAO)</t>
  </si>
  <si>
    <t>BUCHA NYLON S-12 C/ PARAFUSO ACO ZINC CAB SEXTAVADA ROSCA SOBERBA 5/16" X 65MM</t>
  </si>
  <si>
    <t>BUCHA S 6</t>
  </si>
  <si>
    <t>CABO DE COBRE ISOLAMENTO ANTI-CHAMA 0,6/1KV 95MM2 (1 CONDUTOR) TP SINTENAX PIRELLI OU EQUIV</t>
  </si>
  <si>
    <t>CADASTRISTA DE USUARIOS</t>
  </si>
  <si>
    <t>CAIXA DE MEDICAO COM VISOR, PARA 1 MEDIDOR TRIFASICO, EM CHAPA DE ACO GALVANIZADO 18 USG (SEM MEDIDOR E DISJUNTOR) (PADRAO DA CONCESSIONARIA LOCAL)</t>
  </si>
  <si>
    <t>CAIXA DE PASSAGEM N 2 PADRAO TELEBRAS DIM 20 X 20 X 12CM EM CHAPA DE ACO GALV</t>
  </si>
  <si>
    <t>CAMINHAO BASCULANTE COM CAPACIDADE DE *5* M3 / *11* T, MOTOR DIESEL DE 142 HP (LOCACAO)</t>
  </si>
  <si>
    <t>CAMINHAO PIPA COM BARRA ESPARGIDORA E CAPACIDADE DE *6000* LITROS (LOCACAO COM OPERADOR, COMBUSTIVEL E MANUTENCAO)</t>
  </si>
  <si>
    <t>CHAVE ELETRICA TRIPOLAR BLINDADA DE 30 A / 250 V</t>
  </si>
  <si>
    <t>CHAVE FACA MONOPOLAR BLINDADA 30A/250V</t>
  </si>
  <si>
    <t>CIMENTO BRANCO</t>
  </si>
  <si>
    <t>COMPACTADOR DE SOLOS COM PLACA VIBRATORIA, DE 135 A 156 KG, COM MOTOR A DIESEL OU GASOLINA DE 4 A 6 HP, NAO REVERSIVEL (LOCACAO)</t>
  </si>
  <si>
    <t>CONJUNTO EMBUTIR 2 INTERRUPTORES SIMPLES 1 INTERRUPTOR PARALELO 10A/250V C/ PLACA TP SILENTOQUE PIAL OU EQUIV</t>
  </si>
  <si>
    <t>CRIVO FOFO FLANGE, PN-10, DN = 100 MM</t>
  </si>
  <si>
    <t>ELETRICISTA</t>
  </si>
  <si>
    <t>ELETRICISTA INDUSTRIALELETRODO AWS E-6010 (0K 22.50ELETRODO AWS E-6013 (OK 46.00ELETRODO AWS E-6013 (OK 46.00ELETRODO AWS E-7018 (OK 48.04</t>
  </si>
  <si>
    <t>FECHADURA DE EMBUTIR PARA PORTA EXTERNA, MACANETA E ESPELHO EM METAL CROMADO</t>
  </si>
  <si>
    <t>FIO RIGIDO DE 16MM2, ISOLACAO EM PVC (450/750V)</t>
  </si>
  <si>
    <t>FORRO DE PVC EM REGUA DE 100 MM (COM COLOCACAO, EXCLUSIVE ESTRUTURA DE SUPORTE)</t>
  </si>
  <si>
    <t>FOSSA SEPTICA CILINDRICA TIPO "IMHOFF", COM TAMPA, PARA 50 CONTRIBUINTES</t>
  </si>
  <si>
    <t>FURADEIRA DE IMPACTO, PORTATIL, ELETRICA, TIPO INDUSTRIAL, COM MADRIL DE 5/8" (LOCACAO)</t>
  </si>
  <si>
    <t>GRUPO GERADOR *80 A 125* KVA, MOTOR DIESEL, REBOCAVEL, ACIONAMENTO MANUAL (LOCACAO)</t>
  </si>
  <si>
    <t>GUINDASTE ALTOPROPELIDO SOBRE PNEUS, COM LANCA TELESCOPICA, CAPACIDADE DE *10* T (LOCACAO COM OPERADOR, COMBUSTIVEL E MANUTENCAO)</t>
  </si>
  <si>
    <t>JANELA MADEIRA REGIONAL1A CORRER P/ VIDRO C/ GUARNICAO 120 X 150CM S/ BANDEIRA</t>
  </si>
  <si>
    <t>JOELHO PVC SOLD/ROSCA 90G P/AGUA FRIA PRED 20MM X 1/2"</t>
  </si>
  <si>
    <t>JUNCAO FOFO 45 GR C/FLANGES PN-25 DN 300X200</t>
  </si>
  <si>
    <t>JUNCAO FOFO 45º COM FLANGES, PN-10/16, DN = 100 X 100 MM</t>
  </si>
  <si>
    <t>LAJE PRE-MOLDADA (LAJOTAS + VIGOTAS) PARA FORRO CONVENCIONAL, SOBRECARGA DE 100 KG/M2, VAO ATE 4,00 M (SEM COLOCACAO)</t>
  </si>
  <si>
    <t>LAJE PRE-MOLDADA DE PISO CONVENCIONAL SOBRECARGA 350KG/M2 VAO ATE 3,50M</t>
  </si>
  <si>
    <t>LAVADORA DE ALTA PRESSAO (LAVA-JATO)) PARA AGUA FRIA, DE 1400 A 1900 LIBRAS, VAZAO DE 400 A 700 LITROS / HORA</t>
  </si>
  <si>
    <t>LUMINARIA PARA LAMPADA FLUORESCENTE COM CALHA DE SOBREPOR EM CHAPA DE ACO, INCLUINDO 1 LAMPADA DE 40 W E REATOR ELETRÔNICO DE PARTIDA RAPIDA</t>
  </si>
  <si>
    <t>LUVA PVC ROSCAVEL P/ ELETRODUTO 1"</t>
  </si>
  <si>
    <t>MADEIRA DE LEI SERRADA, NAO APARELHADA (P/TELHADO)</t>
  </si>
  <si>
    <t>MADEIRA LEI NATIVA/REGIONAL SERRADA APARELHADA</t>
  </si>
  <si>
    <t>MANTA IMPERMEABILIZANTE TIPO GLASS, A BASE DE ASFALTO MODIFICADO COM POLIMEROS PLASTOMERICOS (PL), E = 3 MM</t>
  </si>
  <si>
    <t>MANÔMETRO ESCALA 10 KGF/CM2, CAIXA E ANEL EM ACO ESTAMPADO 1020, ACABAMENTO EM PINTURA ELETROSTATICA EM EPOXI PRETO, DN = 100 MM, CONEXAO DE 1,2"</t>
  </si>
  <si>
    <t>MARTELETE OU ROMPEDOR PNEUMATICO DE * 27 KG * (LOCACAO)</t>
  </si>
  <si>
    <t>MASSA CORRIDA PVA PARA PAREDES INTERNAS</t>
  </si>
  <si>
    <t>MOTONIVELADORA COM POTENCIA DE 140 A 155 HP (LOCACAO COM OPERADOR, COMBUSTIVEL E MANUTENCAO)</t>
  </si>
  <si>
    <t>OPERADOR DE DEMARCADORA DE FAIXAS</t>
  </si>
  <si>
    <t>PA CARREGADEIRA SOBRE PNEUS COM MOTOR DE 105 HP E CAPACIDADE NA CACAMBA DE 1,91 M3 (LOCACAO COM OPERADOR, COMBUSTIVEL E MANUTENCAO)</t>
  </si>
  <si>
    <t>PAPEL SULFITE ALCALINO A 4 (PACOTE COM 500 FOLHAS)</t>
  </si>
  <si>
    <t>PECA DE MADEIRA DE LEI *6 X 12* CM, NÃO APARELHADA, (VIGA - P/TELHADO)</t>
  </si>
  <si>
    <t>PECA DE MADEIRA DE LEI *2,5 X 10* CM (1" X 4") NÃO APARELHADA, (SARRAFO-P/TELHADO)</t>
  </si>
  <si>
    <t>PECA DE MADEIRA DE LEI *2,5 X 5* CM, NÃO APARELHADA, (RIPÃO-P/TELHADO)</t>
  </si>
  <si>
    <t>PECA DE MADEIRA DE LEI *2,5 X 7,5* CM (1" X 3"), NÃO APARELHADA, (P/TELHADO)</t>
  </si>
  <si>
    <t>PECA DE MADEIRA DE LEI *5 X 6* CM, NÃO APARELHADA, (CAIBRO-P/TELHADO)</t>
  </si>
  <si>
    <t>PECA DE MADEIRA DE LEI *5,0 X 7,5* CM ( 2" X 3" ) NÃO APARELHADA, (P/TELHADO)</t>
  </si>
  <si>
    <t>PECA DE MADEIRA DE LEI *6 X 16* CM, NÃO APARELHADA, (VIGA - P/TELHADO)</t>
  </si>
  <si>
    <t>PECA DE MADEIRA DE LEI *7,5 X 15* CM ( 3" X 6" ), NÃO APARELHADA, (P/TELHADO, ESTRUTURAS PERMANENTES)</t>
  </si>
  <si>
    <t>PECA DE MADEIRA NATIVA / REGIONAL 7,5 X 7,5CM (3X3) NAO APARELHADA (P/FORMA)</t>
  </si>
  <si>
    <t>PECA DE MADEIRA NATIVA/REGIONAL 1 X 7CM NAO APARELHADA (P/FORMA)</t>
  </si>
  <si>
    <t>PECA DE MADEIRA NATIVA/REGIONAL 7,5 X 12,50 CM (3X5") NAO APARELHADA (P/FORMA)</t>
  </si>
  <si>
    <t>PECA DE MADEIRA ROLICA TRATADA ( EUCALIPTO OU REGIONAL EQUIVALENTE) ( D = 4 A 7 CM - H = 3,0 M ( P/CAIBROS)</t>
  </si>
  <si>
    <t>PECA DE MADEIRA ROLICA TRATADA (EUCALIPTO OU REGIONAL EQUIVALENTE) D = 12 A 15CM - H = 3,0M (P/CERCA//PILAR)</t>
  </si>
  <si>
    <t>PECA DE MADEIRA ROLICA TRATADA (EUCALIPTO OU REGIONAL EQUIVALENTE) D=8 A 11 CM (P/CERCA/CAIBRO)</t>
  </si>
  <si>
    <t>PECA DE MADEIRA ROLICA, SEM TRATAMENTO (EUCALIPTO OU REGIONAL EQUIVALENTE) D = 8 A 11 CM, P/ ESCORAMENTOS, H = 6 M</t>
  </si>
  <si>
    <t>PERFURATRIZ PNEUMATICA PARA ROCHA, DE *17* KG (LOCACAO)</t>
  </si>
  <si>
    <t>PISO VINILICO EM PLACAS DE *30 X 30* CM, E = 2 MM (SEM COLOCACAO)</t>
  </si>
  <si>
    <t>PLACA DE POLIESTIRENO EXPANDIDO (ISOPOR) PARA ISOLAMENTO TERMICO/ACÚSTICO, COM 1,20 X 0,60 M, E = 2 CM</t>
  </si>
  <si>
    <t>PORTA TIPO MEXICANA DE MADEIRA MACICA DE 1A. QUALIDADE, DE *0,80 X 2,10 X 0,035* M</t>
  </si>
  <si>
    <t>REDUCAO EXCENTRICA PVC NBR 10569 P/REDE COLET ESG PB JE 125 X 100MM</t>
  </si>
  <si>
    <t>RETROESCAVADEIRA COM PA CARREGADEIRA SOBRE RODAS, MOTOR DE 70 A 80 HP, CAPACIDADE DE 0,2 / 0,7 M3, COM TRANSMISSAO MECANICA (LOCACAO COM OPERADOR, COMBUSTIVEL E MANUTENCAO)</t>
  </si>
  <si>
    <t>ROLDANA FIXA DUPLA LATAO C/ ROLAMENTO P/ PORTA/JAN CORRER</t>
  </si>
  <si>
    <t>ROLO COMPACTADOR VIBRATORIO, PE DE CARNEIRO, AUTOPROPELIDO, POTENCIA = 125 HP, PESO = 11,1 T, FORCA DE IMPACTO = 31,1 T (LOCACAO COM OPERADOR, COMBUSTIVEL E MANUTENCAO)</t>
  </si>
  <si>
    <t>SISAL EM FIBRA</t>
  </si>
  <si>
    <t>TABUA MADEIRA 3A QUALIDADE 2,5 X 23,0CM (1 X 9") NAO APARELHADA</t>
  </si>
  <si>
    <t>TARIFA DE ENERGIA ELETRICA COMERCIAL, BAIXA TENSAO, RELATIVA AO CONSUMO DE ATE 100 KWH, INCLUINDO ICMS, PIS/PASEP E COFINS</t>
  </si>
  <si>
    <t>TAXA DE RELIGACAO NORMAL DE ENERGIA COMERCIAL MONOFASICA, BAIXA TENSAO, INCLUINDO ICMS</t>
  </si>
  <si>
    <t>TE FERRO GALVANIZADO 90G 2.1/2"</t>
  </si>
  <si>
    <t>TELHA DE VIDRO TIPO FRANCESA, *39 X 23* CM</t>
  </si>
  <si>
    <t>TEODOLITO COM PRECISAO DE + / - 6 SEGUNDOS, INCLUSIVE TRIPE (LOCACAO)</t>
  </si>
  <si>
    <t>TIL PVC PASSAGEM NBR 10569 P/REDE COLET ESG JE BBB DN 250X150MM</t>
  </si>
  <si>
    <t>TINTA A OLEO BRILHANTE (USO GERAL)</t>
  </si>
  <si>
    <t>TOMADA DE EMBUTIR, 2 P + T, UNIVERSAL, DE 10 A / 250 V, COM PLACA</t>
  </si>
  <si>
    <t>TRATOR DE PNEUS COM MOTOR *75* HP (LOCACAO COM OPERADOR, COMBUSTIVEL E MANUTENCAO)</t>
  </si>
  <si>
    <t>TRILHO (TIPO FERROVIA) UTILZADO PARA ESTACAS EM FUNDACOES PREDIAIS</t>
  </si>
  <si>
    <t>TUBO DE ACO GALVANIZADO COM COSTURA, CLASSE MEDIA, TAMANHO NOMINAL = 150, DE = 6", E = 4,85 MM, PESO = 19,68 KG/M (NBR 5580)</t>
  </si>
  <si>
    <t>TUBO DE PVC PARA VENTILACAO, TIPO LEVE, DN = 125 MM</t>
  </si>
  <si>
    <t>VEICULO COMERCIAL LEVE (PICK-UP) COM CAPACIDADE DE CARGA DE 700 KG, MOTOR FLEX (LOCACAO)</t>
  </si>
  <si>
    <t>VENTOSA SIMPLES FOFO COM FLANGES, PN-10/16, DN = 50 MM</t>
  </si>
  <si>
    <t>VIBRADOR DE IMERSAO COM MOTOR ELETRICO TRIFASICO ACIMA DE 2 CV, QUALQUER DIAMETRO, COM MANGOTE DE 35 MM (LOCACAO)</t>
  </si>
  <si>
    <t>VIDRO LISO INCOLOR 2MM - SEM COLOCACAO</t>
  </si>
  <si>
    <t>GALPAO ABERTO EM CANTEIRO DE OBRA, COM ESTRUTURA EM MADEIRA (REAPROVEITAMENTO 3X) E TELHA ONDULADA 6MM, INCLUINDO PISO CIMENTADO COM PREPARO DO TERRENO</t>
  </si>
  <si>
    <t>PORTAO EM TUBO DE ACO GALVANIZADO DIN 2440/NBR 5580, PAINEL UNICO, DIMENSOES 1,0X1,6M, INCLUSIVE CADEADO</t>
  </si>
  <si>
    <t>PORTAO EM TUBO DE ACO GALVANIZADO DIN 2440/NBR 5580, PAINEL UNICO, DIMENSOES 4,0X1,2M, INCLUSIVE CADEADO</t>
  </si>
  <si>
    <t>ARMACAO EM TELA DE ACO SOLDADA NERVURADA Q-138, ACO CA-60, 4,2MM, MALHA 10X10CM</t>
  </si>
  <si>
    <t>ARMACAO EM TELA DE ACO SOLDADA NERVURADA Q-92, ACO CA-60, 4,2MM, MALHA 15X15CM</t>
  </si>
  <si>
    <t>APARELHO APOIO NEOPRENE FRETADO</t>
  </si>
  <si>
    <t>ESCADA EM CONCRETO ARMADO, FCK = 15 MPA, MOLDADA IN LOCO IMPERMEABILIZACOES E PROTECOES DIVERSAS</t>
  </si>
  <si>
    <t>FUSIVEL TIPO NH 250A - TAMANHO 01 - FORNECIMENTO E INSTALACAO</t>
  </si>
  <si>
    <t>VALVULA DE RETENCAO HORIZONTAL Ø 25MM (1) - FORNECIMENTO E INSTALACAO</t>
  </si>
  <si>
    <t>PINTURAS IMPERMEABILIZANTES</t>
  </si>
  <si>
    <t>73978/001</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</si>
  <si>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</si>
  <si>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</si>
  <si>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</si>
  <si>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DESMATAMENTO E LIMPEZA MECANIZADA DE TERRENO COM ARVORES ATE Ø 15CM, TILIZANDO TRATOR DE ESTEIRAS</t>
  </si>
  <si>
    <t>CAPINA E LIMPEZA MANUAL DE TERRENO COM PEQUENOS ARBUSTOS</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</si>
  <si>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</si>
  <si>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</si>
  <si>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</si>
  <si>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</si>
  <si>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</si>
  <si>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PASSADICOS COM TABUAS DE MADEIRA PARA PEDESTRES</t>
  </si>
  <si>
    <t>PASSADICOS COM TABUAS DE MADEIRA PARA VEICULOS</t>
  </si>
  <si>
    <t>LIMPEZA MANUAL GERAL COM REMOCAO DE COBERTURA VEGETAL</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</si>
  <si>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</si>
  <si>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</si>
  <si>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</si>
  <si>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</si>
  <si>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ALVENARIA</t>
  </si>
  <si>
    <t>DEMOLICAO DE DIVISORIAS EM PLACAS DE MARMORITE OU DE CONCRETO</t>
  </si>
  <si>
    <t>DEMOLICAO MANUAL DE ESTRUTURA DE CONCRETO ARMADO</t>
  </si>
  <si>
    <t>DEMOLICAO MANUAL DE PAVIMENTACAO EM MACADAME BETUMINOSO</t>
  </si>
  <si>
    <t>DEMOLICAO MANUAL DE PAVIMENTACAO EM CONCRETO ASFALTICO, ESPESSURA 5CM</t>
  </si>
  <si>
    <t>DEMOLICAO DE PISO EM LADRILHO COM ARGAMASSA</t>
  </si>
  <si>
    <t>REMOCAO DE FORRO DE MADEIRA (LAMBRI) C/ REAPROVEITAMENTO</t>
  </si>
  <si>
    <t>DEMOLICAO MANUAL DE LAJE PREMOLDADA COM TRANSPORTE E CARGA EM CAMINHAO BASCULANTE</t>
  </si>
  <si>
    <t>REMOCAO DE PISO EM CARPETE</t>
  </si>
  <si>
    <t>DEMOLICAO DE CAIBROS E RIPAS</t>
  </si>
  <si>
    <t>REMOCAO DE DISPOSITIVOS PARA FUNCIONAMENTO DE APARELHOS SANITARIOS</t>
  </si>
  <si>
    <t>REMOCAO DE BLOKRET COM EMPILHAMENTO</t>
  </si>
  <si>
    <t>DEMOLICAO DE PISO VINILICO</t>
  </si>
  <si>
    <t>DESMONTAGEM E REMOCAO DE DIVISORIAS DE MARMORE OU GRANITO</t>
  </si>
  <si>
    <t>DESMONTAGEM E REMOCAO DE PAINEIS DE DIVISORIAS DE MADEIRA</t>
  </si>
  <si>
    <t>DEMOLICAO DE CERCA DE ARAME FARPADO E MOUROES DE CONCRETO S/ REMOCAO</t>
  </si>
  <si>
    <t>RETIRADA DE COBERTURA COM TELHA ARDOSIA, INCLUINDO ESTRUTURA DE MADEIRA</t>
  </si>
  <si>
    <t>REMOCAO DE PROTECAO MECANICA DE IMPERMEABILIZACAO</t>
  </si>
  <si>
    <t>REMOCAO DE CALHAS E CONDUTORES DE AGUAS PLUVIAIS</t>
  </si>
  <si>
    <t>REMOCAO MANUAL DE PASSEIO EM PEDRA PORTUGUESA</t>
  </si>
  <si>
    <t>REMOCAO MANUAL DE PAVIMENTACAO DE LAJOES DE GRANITO EM PASSEIOS</t>
  </si>
  <si>
    <t>REMOCAO MANUAL DE ENTULHO</t>
  </si>
  <si>
    <t>REMOCAO TUBULACAO FF C/ DN 400 A 600MM EXCLUINDO ESCAVACAO/REATERRO</t>
  </si>
  <si>
    <t>REMOCAO TUBULACAO FF C/ DN 50 A 300MM EXCLUINDO ESCAVACAO/REATERRO</t>
  </si>
  <si>
    <t>REMOCAO TUBULACAO FF C/ DN 700 A 1200MM EXCLUINDO ESCAVACAO/REATERRO</t>
  </si>
  <si>
    <t>RETIRADA DE AZULEJO COLADO</t>
  </si>
  <si>
    <t>REMOCAO DE AZULEJO E SUBSTRATO DE ADERENCIA EM ARGAMASSA</t>
  </si>
  <si>
    <t>REMOCAO DE FIACAO ELETRICA</t>
  </si>
  <si>
    <t>REMOCAO DE PEITORIL EM MARMORE OU GRANITO</t>
  </si>
  <si>
    <t>REMOCAO DE PISO EM PLACAS DE BORRACHA COLADA</t>
  </si>
  <si>
    <t>REMOCAO DE RALO SECO OU SIFONADO</t>
  </si>
  <si>
    <t>REMOCAO DE RODAPE CERAMICO</t>
  </si>
  <si>
    <t>REMOCAO DE RODAPE DE MARMORE OU GRANITO</t>
  </si>
  <si>
    <t>REMOCAO DE RODAPE VINILICO OU DE BORRACHA COLADA</t>
  </si>
  <si>
    <t>REMOCAO DE RUFO OU CALHA METALICA</t>
  </si>
  <si>
    <t>REMOCAO DE DISPOSITIVOS PARA FUNCIONAMENTO DE PIA DE COZINHA</t>
  </si>
  <si>
    <t>REMOCAO DE TOMADAS OU INTERRUPTORES ELETRICOS</t>
  </si>
  <si>
    <t>RETIRADA DE TUBULACAO HIDROSSANITARIA APARENTE COM CONEXOES, Ø 1/2" A2"</t>
  </si>
  <si>
    <t>RETIRADA DE TUBULACAO HIDROSSANITARIA EMBUTIDA COM CONEXOES Ø 1/2" A "</t>
  </si>
  <si>
    <t>RETIRADA DE TUBULACAO HIDROSSANITARIA APARENTE COM CONEXOES, Ø 2 1/2"A 4"</t>
  </si>
  <si>
    <t>RETIRADA DE TUBULACAO HIDROSSANITARIA EMBUTIDA COM CONEXOES, Ø 2 1/2"A 4"</t>
  </si>
  <si>
    <t>REMOCAO DE VIDRO COMUM</t>
  </si>
  <si>
    <t>ISOLAMENTO DE OBRA COM TELA PLASTICA COM MALHA DE 5MM</t>
  </si>
  <si>
    <t>ISOLAMENTO DE OBRA COM TELA PLASTICA COM MALHA DE 5MM E ESTRUTURA DE MADEIRA PONTALETEADASERVICOS TECNICOS</t>
  </si>
  <si>
    <t>LOCACAO E NIVELAMENTO DE EMISSARIO/REDE COLETORA COM AUXILIO DE EQUIPAMENTO TOPOGRAFICO</t>
  </si>
  <si>
    <t>PORTAO COM MOUROES DE MADEIRA ROLICA, DIAMETRO 11CM, COM 5 FIOS DE ARAME FARPADO Nº 14 CLASSE 250, SEM DOBRADICAS</t>
  </si>
  <si>
    <t>CERCA COM MOUROES DE MADEIRA ROLICA, DIAMETRO 11CM, ESPACAMENTO DE 2M, ALTURA LIVRE DE 1M, CRAVADOS 0,5M, COM 5 FIOS DE ARAME FARPADO Nº 14CLASSE 250</t>
  </si>
  <si>
    <t>PLANTIO DE CERCA VIVA COM ARBUSTOS DE ALTURA 50 A 100CM, COM 4UN/M</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</si>
  <si>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</si>
  <si>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</si>
  <si>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</si>
  <si>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</si>
  <si>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</si>
  <si>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</si>
  <si>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</si>
  <si>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</si>
  <si>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</si>
  <si>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</si>
  <si>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ARBUSTO, ALTURA MAIOR QUE 1,00M, EM CAVAS DE 80X80X80CM</t>
  </si>
  <si>
    <t>PLANTIO DE ARVORE REGIONAL, ALTURA MAIOR QUE 2,00M, EM CAVAS DE 80X80X80CM</t>
  </si>
  <si>
    <t>PLANTIO DE ARBUSTO COM ALTURA 50 A 100CM, EM CAVA DE 60X60X60CM</t>
  </si>
  <si>
    <t>PLANTIO DE GRAMA BATATAIS EM PLACAS</t>
  </si>
  <si>
    <t>PLANTIO DE GRAMA SAO CARLOS EM LEIVAS</t>
  </si>
  <si>
    <t>PLANTIO DE GRAMA ESMERALDA EM ROLO</t>
  </si>
  <si>
    <t>DM2</t>
  </si>
  <si>
    <t>PASSEIO EM CONCRETO DESEMPENADO, TRACO 1:2,5:3,5 E ESPESSURA 5CM</t>
  </si>
  <si>
    <t>REVOLVIMENTO MANUAL DE SOLO, PROFUNDIDADE ATÉ 20CM</t>
  </si>
  <si>
    <t>RETIRADA DE GRAMA EM PLACAS</t>
  </si>
  <si>
    <t>PODA E LIMPEZA DE ARBUSTO TIPO CERCA VIVA</t>
  </si>
  <si>
    <t>PODA DE ARVORES, COM LIMPEZA DE GALHOS SECOS E RETIRADA DE PARASITAS, INCLUINDO REMOCAO DE ENTULHO</t>
  </si>
  <si>
    <t>Boca para bueiro simples tubular para tubo de Ø50 em concreto incluindo formas, escavação, reaterro e materiais</t>
  </si>
  <si>
    <t>Área da Placa</t>
  </si>
  <si>
    <t>1.4</t>
  </si>
  <si>
    <t>Largura para trabalhabilidade para os dois lados (m)</t>
  </si>
  <si>
    <t>Regularização e compactação de subleito até 20cm de altura</t>
  </si>
  <si>
    <t>Área da pavimentação asfáltica + excedente de cada lado para trabalhabilidade x comprimento da pista x  altura da camada de macadame seco</t>
  </si>
  <si>
    <t>Área da pavimentação asfáltica +  excedente de cada lado para trabalhabilidade x comprimento da pista x altura da camada de brita graduada</t>
  </si>
  <si>
    <t>CAUQ  inclusive CAP (e=5cm ) sem transporte PARA A PISTA DE ROLAMENTO</t>
  </si>
  <si>
    <t>AJUDANTE ESPECIALIZADO</t>
  </si>
  <si>
    <t>ANDAIME SUSPENSO OU BALANCIM, TIPO PESADO (CARGA TOTAL DE 250 KG/M2), PLATAFORMA DE 1,50 X 3,00 M, COM 4 CATRACAS (GUINCHOS) E CABO DE *45* M (LOCACAO )</t>
  </si>
  <si>
    <t>ARGAMASSA PISO SOBRE PISO</t>
  </si>
  <si>
    <t>ASSENTADOR DE TUBOS</t>
  </si>
  <si>
    <t>AUXILIAR DE AZULEJISTA</t>
  </si>
  <si>
    <t>AUXILIAR DE TOPOGRAFO</t>
  </si>
  <si>
    <t>BLASTER, DINAMITADOR OU CABO DE FOGO</t>
  </si>
  <si>
    <t>BLOCO CONCRETO ESTRUTURAL 14 X 19 X 39 CM, FBK 4,5 MPA (NBR 6136)</t>
  </si>
  <si>
    <t>BLOCO CONCRETO ESTRUTURAL 19 X 19 X 39 CM, FBK 4,5 MPA (NBR 6136)</t>
  </si>
  <si>
    <t>BLOCO CONCRETO ESTRUTURAL 9 X 19 X 39 CM, FBK 4,5 MPA (NBR 6136)</t>
  </si>
  <si>
    <t>BLOCO VEDACAO CONCRETO CELULAR AUTOCLAVADO 10 X 30 X 60 CM</t>
  </si>
  <si>
    <t>BUCHA NYLON S-6 C/ PARAFUSO ACO ZINC CAB CHATA ROSCA SOBERBA 4,2 X 45MM</t>
  </si>
  <si>
    <t>CABO DE COBRE ISOLAMENTO ANTI-CHAMA 20/35KV 400MM2 TP EPROTENAX FX3 PIRELLI OU EQUIV</t>
  </si>
  <si>
    <t>CAIXILHO FIXO ALUMINIO SERIE 25 COMPLETO 60 X 80CM</t>
  </si>
  <si>
    <t>CAIXILHO FIXO ALUMINIO 60 X 80 CM COMPLETO</t>
  </si>
  <si>
    <t>CHAVE FACA TRIPOLAR C/BASE DE ARDOSIA/MARMORE 30A/250V</t>
  </si>
  <si>
    <t>CONJUNTO DE LIGACAO PARA BACIA SANITARIA EM PLASTICO BRANCO COM TUBO, CANOPLA E ANEL DE EXPANSAO (TUBO 1.1/2 '' X 20 CM)</t>
  </si>
  <si>
    <t>CURVA PVC 90G P/ ELETRODUTO ROSCAVEL 2"</t>
  </si>
  <si>
    <t>ELEMENTO VAZADO CERAMICO 25 X 18 X 7 CM</t>
  </si>
  <si>
    <t>ELETRODUTO DE PVC ROSCÁVEL DE 1, SEM LUVA</t>
  </si>
  <si>
    <t>ELETRODUTO DE PVC ROSCÁVEL DE 1 1/2, SEM LUVA</t>
  </si>
  <si>
    <t>ELETRODUTO DE PVC ROSCÁVEL DE 1 1/4, SEM LUVA</t>
  </si>
  <si>
    <t>ELETRODUTO DE PVC ROSCÁVEL DE 1/2, SEM LUVA</t>
  </si>
  <si>
    <t>ELETRODUTO DE PVC ROSCÁVEL DE 2 1/2, SEM LUVA</t>
  </si>
  <si>
    <t>ELETRODUTO DE PVC ROSCÁVEL DE 2", SEM LUVA</t>
  </si>
  <si>
    <t>ELETRODUTO DE PVC ROSCÁVEL DE 3/4, SEM LUVA</t>
  </si>
  <si>
    <t>ELETRODUTO DE PVC ROSCÁVEL DE 4, SEM LUVA</t>
  </si>
  <si>
    <t>ELETRODUTO FERRO GALV OU ZINCADO ELETROLIT LEVE PAREDE 0,90MM - 1/2" NBR 13057</t>
  </si>
  <si>
    <t>FERROLHO/FECHO/TARJETA OU TRINCO PINO REDONDO 4"(10CM) SOBREPOR LATAO CROMADO/POLIDO OU OXIDADO</t>
  </si>
  <si>
    <t>JANELA ALUMÍNIO DE CORRER 1,20 X 1,20 (AXL) M COM 2 FOLHAS DE VIDRO INCLUSO GUARNIÇÃO</t>
  </si>
  <si>
    <t>JANELA ALUMÍNIO DE CORRER 1,20 X 1,50 M (AXL) COM 2 FOLHAS DE VIDRO INCLUSO GUARNIÇÃO</t>
  </si>
  <si>
    <t>JANELA ALUMIINIO DE CORRER 1,20 X 1,50 M (AXL) COM 4 FOLHAS DE VIDRO INCLUSO GUARNICAO</t>
  </si>
  <si>
    <t>JANELA ALUMINIO BASCULANTE 100 X 100 CM (AXL)</t>
  </si>
  <si>
    <t>JANELA ALUMINIO BASCULANTE 100 X 80 CM (AXL)</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</si>
  <si>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</si>
  <si>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</si>
  <si>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</si>
  <si>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</si>
  <si>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</si>
  <si>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</si>
  <si>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</si>
  <si>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JOELHO PVC C/ROSCA 45G P/AGUA FRIA PREDIAL 3/4"</t>
  </si>
  <si>
    <t>JOELHO REDUCAO 90 PVC ROSCA E BUCHA DE LATAO 3/4" X 1/2"</t>
  </si>
  <si>
    <t>JUNCAO FOFO 45 GR C/FLANGES PN-25 DN 400X400</t>
  </si>
  <si>
    <t>LAJE PRE-MOLDADA DE PISO CONVENCIONAL SOBRECARGA 350KG/M2 VAO ATE 4,50M</t>
  </si>
  <si>
    <t>LUVA CPVC (AQUATHERM) SOLDAVEL 15MM</t>
  </si>
  <si>
    <t>LUVA PVC ROSCAVEL P/ ELETRODUTO 2''</t>
  </si>
  <si>
    <t>MADEIRA PINHO SERRADA 3A QUALIDADE NAO APARELHADA</t>
  </si>
  <si>
    <t>MADEIRA 2A QUALIDADE SERRADA NAO APARELHADA -TIPO VIROLA</t>
  </si>
  <si>
    <t>MASTIQUE BETUMINOSO PARA VEDACAO</t>
  </si>
  <si>
    <t>MECANICO DE REFRIGERACAO</t>
  </si>
  <si>
    <t>MEIO BLOCO VEDACAO CONCRETO 19 X 19 X 19 CM APARENTE (CLASSE D - NBR 6136/07)</t>
  </si>
  <si>
    <t>MONTADOR DE ESTRUTURA METALICA</t>
  </si>
  <si>
    <t>MONTADOR ELETROELETRONICO</t>
  </si>
  <si>
    <t>OPERADOR DE BETONEIRA (CAMINHAO)</t>
  </si>
  <si>
    <t>PECA DE MADEIRA DE LEI NATIVA/REGIONAL *1,5 X 5* CM (1/2 X 2) NAO APARELHADA</t>
  </si>
  <si>
    <t>PECA DE MADEIRA DE LEI NATIVA/REGIONAL *5 X 10* CM NAO APARELHADA</t>
  </si>
  <si>
    <t>PECA DE MADEIRA DE LEI NATIVA/REGIONAL *5,0 X 22,5* CM (2 X 9") NAO APARELHADA</t>
  </si>
  <si>
    <t>PECA DE MADEIRA DE LEI NATIVA/REGIONAL *7,5 X 40,0* CM (3 X 16") NAO APARELHADA</t>
  </si>
  <si>
    <t>PECA DE MADEIRA LEI NATIVA/REGIONAL *7,5X30*CM (3 X 12") NÃO APARELHADA</t>
  </si>
  <si>
    <t>PECA DE MADEIRA ROLICA (EUCALIPTO) D = 10CM</t>
  </si>
  <si>
    <t>PECA DE MADEIRA ROLICA (EUCALIPTO) D = 19CM</t>
  </si>
  <si>
    <t>PECA DE MADEIRA ROLICA D = 15CM P/ ESCORAMENTOS</t>
  </si>
  <si>
    <t>PECA DE MADEIRA ROLICA D = 19CM PARA CERCA</t>
  </si>
  <si>
    <t>PECA DE MADEIRA ROLICA D = 20CM</t>
  </si>
  <si>
    <t>PECA DE MADEIRA 3A QUALIDADE 2,5 X 10CM NAO APARELHADA</t>
  </si>
  <si>
    <t>PECA DE MADEIRA 3A/4A QUALIDADE 2,5 X 5CM NAO APARELHADA</t>
  </si>
  <si>
    <t>PECA DE MADEIRA 3A/4A QUALIDADE 7,5 X 10CM NAO APARELHADA</t>
  </si>
  <si>
    <t>PERFIL DE ALUMINIO ANODIZADO</t>
  </si>
  <si>
    <t>POSTE PADRAO SUBTERRANEO 200 A, H = 2,5 M</t>
  </si>
  <si>
    <t>QUADRO METALICO P/ MONT ELETRO-ELETRONICO 48 X 38 X 22CM CEMAR OU EQUIV</t>
  </si>
  <si>
    <t>REDUCAO EXCENTRICA PVC NBR 10569 P/REDE COLET ESG PB JE 200 X 150MM</t>
  </si>
  <si>
    <t>SOLDADOR A (PARA SOLDA A SER TESTADA COM RAIOS "X")</t>
  </si>
  <si>
    <t>TABUA DE MADEIRA DE LEI, *2,5 X 15* CM (1 X 6) NAO APARELHADA, (TABEIRA-P/TELHADO)</t>
  </si>
  <si>
    <t>TABUA MADEIRA 3A QUALIDADE 2,5 X 30,0CM (1 X 12 ) NAO APARELHADA</t>
  </si>
  <si>
    <t>TABUA MADEIRA 3A QUALIDADE 2,5 X 30CM (1 X 12 ) NAO APARELHADA</t>
  </si>
  <si>
    <t>TE FERRO GALVANIZADO 90G 2"</t>
  </si>
  <si>
    <t>TIJOLO CERAMICO LAMINADO 5,5 X 11 X 23 CM</t>
  </si>
  <si>
    <t>TIJOLO CERAMICO REFRATARIO 2,5 X 11,4 X 22,9 CM</t>
  </si>
  <si>
    <t>TIL PVC PASSAGEM NBR 10569 P/REDE COLET ESG JE BBB DN 300X150MM</t>
  </si>
  <si>
    <t>TINTA LATEX ACRILICA ECONOMICA, COR BRANCA</t>
  </si>
  <si>
    <t>TINTA PARA SINALIZACAO HORIZONTAL A BASE DE RESINA ACRILICA</t>
  </si>
  <si>
    <t>VENTOSA SIMPLES FOFO C/ROSCA PN-25 DN 1 1/2</t>
  </si>
  <si>
    <t>VIDRO COMUM LAMINADO LISO INCOLOR DUPLO, ESPESSURA TOTAL 8 MM (CADA CAMADA DE 4 MM) - COLOCADO</t>
  </si>
  <si>
    <t>VIDRO LISO INCOLOR 10 MM - SEM COLOCACAO</t>
  </si>
  <si>
    <t>VIDRO LISO INCOLOR 4MM - SEM COLOCACAO</t>
  </si>
  <si>
    <t>VIDRO LISO INCOLOR 8MM - SEM COLOCACAO</t>
  </si>
  <si>
    <t>VIDRO PLANO ARAMADO E = 6 MM - SEM COLOCACAO</t>
  </si>
  <si>
    <t>MANH</t>
  </si>
  <si>
    <t>TRATOR PNEUS TRAÇÃO 4X2, 82 CV, PESO C/ LASTRO 4,555 T - MAO-DE-OBOPERACAO NOTURNA</t>
  </si>
  <si>
    <t>REGUA VIBRADORA DUPLA GASOLINA 3/4 CV A 3600 RPM FREQUENCIA - EXCLUSIVE OPERADOR (CI)</t>
  </si>
  <si>
    <t>IMPERMEABILIZACAO DE CALHAS/LAJES DESCOBERTAS, COM EMULSAO ASFALTICA COM ELASTOMEROS, 3 DEMAOS</t>
  </si>
  <si>
    <t>-UN</t>
  </si>
  <si>
    <t>TANQUE DE LOUÇA BRANCA COM COLUNA, 22L OU EQUIVALENTE - FORNECIMENTO INSTALAÇÃO. AF_12/2013_P</t>
  </si>
  <si>
    <t>TANQUE DE MÁRMORE SINTÉTICO SUSPENSO, 22L OU EQUIVALENTE - FORNECIMEO E INSTALAÇÃO. AF_12/2013_P</t>
  </si>
  <si>
    <t>VÁLVULA EM METAL CROMADO TIPO AMERICANA 3.1/2" X 1.1/2" PARA PIA - FONECIMENTO E INSTALAÇÃO. AF_12/2013</t>
  </si>
  <si>
    <t>VÁLVULA EM PLÁSTICO 1" PARA PIA, TANQUE OU LAVATÓRIO, COM OU SEM LAO - FORNECIMENTO E INSTALAÇÃO. AF_12/2013</t>
  </si>
  <si>
    <t>RÃUN</t>
  </si>
  <si>
    <t>VÁLVULA EM PLÁSTICO CROMADO TIPO AMERICANA 3.1/2" X 1.1/2" SEM ADAPTOR PARA PIA - FORNECIMENTO E INSTALAÇÃO. AF_12/2013</t>
  </si>
  <si>
    <t>DUN</t>
  </si>
  <si>
    <t>SIFÃO DO TIPO GARRAFA EM METAL CROMADO 1 X 1.1/2" - FORNECIMENTO E INTALAÇÃO. AF_12/2013</t>
  </si>
  <si>
    <t>SIFÃO DO TIPO FLEXÍVEL EM PVC 3/4" X 1.1/2" - FORNECIMENTO E INSTALAO. AF_12/2013</t>
  </si>
  <si>
    <t>ENGATE FLEXÍVEL EM PLÁSTICO BRANCO, 1/2" X 30CM - FORNECIMENTO E INSLAÇÃO. AF_12/2013</t>
  </si>
  <si>
    <t>ENGATE FLEXÍVEL EM PLÁSTICO BRANCO, 1/2" X 40CM - FORNECIMENTO E INSLAÇÃO. AF_12/2013</t>
  </si>
  <si>
    <t>ENGATE FLEXÍVEL EM METAL CROMADO, 1/2" X 30CM - FORNECIMENTO E INSTALÇÃO. AF_12/2013</t>
  </si>
  <si>
    <t>ENGATE FLEXÍVEL EM METAL CROMADO, 1/2" X 40CM - FORNECIMENTO E INSTALÇÃO. AF_12/2013</t>
  </si>
  <si>
    <t>VASO SANITÁRIO SIFONADO COM CAIXA ACOPLADA LOUÇA BRANCA - PADRÃO M� - FORNECIMENTO E INSTALAÇÃO. AF_12/2013_P</t>
  </si>
  <si>
    <t>DIOUN</t>
  </si>
  <si>
    <t>BANCADA DE GRANITO CINZA POLIDO PARA PIA DE COZINHA 1,50 X 0,60 M - FORNECIMENTO E INSTALAÇÃO. AF_12/2013_P</t>
  </si>
  <si>
    <t>BANCADA DE GRANITO AMÊNDOA POLIDO PARA PIA DE COZINHA 1,50 X 0,60 M -FORNECIMENTO E INSTALAÇÃO. AF_12/2013_P</t>
  </si>
  <si>
    <t>BANCADA DE GRANITO PRETO TIJUCA POLIDO PARA PIA DE COZINHA 1,50 X 0,60 M - FORNECIMENTO E INSTALAÇÃO. AF_12/2013_P</t>
  </si>
  <si>
    <t>BANCADA DE MÁRMORE ACINZENTADO POLIDO PARA PIA DE COZINHA 1,50 X 0,60M - FORNECIMENTO E INSTALAÇÃO. AF_12/2013_P</t>
  </si>
  <si>
    <t>BANCADA DE MÁRMORE BRANCO POLIDO PARA PIA DE COZINHA 1,50 X 0,60 M - ORNECIMENTO E INSTALAÇÃO. AF_12/2013_P</t>
  </si>
  <si>
    <t>BANCADA DE MÁRMORE SINTÉTICO 120 X 60CM, COM CUBA INTEGRADA - FORNECENTO E INSTALAÇÃO. AF_12/2013_P</t>
  </si>
  <si>
    <t>BANCADA DE GRANITO CINZA POLIDO PARA LAVATÓRIO 0,50 X 0,60 M - FORNECMENTO E INSTALAÇÃO. AF_12/2013_P</t>
  </si>
  <si>
    <t>BANCADA DE GRANITO AMÊNDOA POLIDO PARA LAVATÓRIO 0,50 X 0,60 M - FORCIMENTO E INSTALAÇÃO. AF_12/2013_P</t>
  </si>
  <si>
    <t>BANCADA DE GRANITO PRETO TIJUCA POLIDO PARA LAVATÓRIO 0,50 X 0,60 M -FORNECIMENTO E INSTALAÇÃO. AF_12/2013_P</t>
  </si>
  <si>
    <t>BANCADA DE MÁRMORE ACINZENTADO POLIDO PARA LAVATÓRIO 0,50 X 0,60 M -ORNECIMENTO E INSTALAÇÃO. AF_12/2013_P</t>
  </si>
  <si>
    <t>FUN</t>
  </si>
  <si>
    <t>BANCADA DE MÁRMORE BRANCO POLIDO PARA LAVATÓRIO 0,50 X 0,60 M - FORNIMENTO E INSTALAÇÃO. AF_12/2013_P</t>
  </si>
  <si>
    <t>CUBA DE EMBUTIR DE AÇO INOXIDÁVEL MÉDIA - FORNECIMENTO E INSTALAÇ�F_12/2013</t>
  </si>
  <si>
    <t>O.AUN</t>
  </si>
  <si>
    <t>CUBA DE EMBUTIR OVAL EM LOUÇA BRANCA, 35 X 50CM OU EQUIVALENTE - FORNCIMENTO E INSTALAÇÃO. AF_12/2013</t>
  </si>
  <si>
    <t>LAVATÓRIO LOUÇA BRANCA COM COLUNA, 45 X 55CM OU EQUIVALENTE, PADRÃODIO - FORNECIMENTO E INSTALAÇÃO. AF_12/2013_P</t>
  </si>
  <si>
    <t>MÉUN</t>
  </si>
  <si>
    <t>LAVATÓRIO LOUÇA BRANCA SUSPENSO, 29,5 X 39CM OU EQUIVALENTE, PADRÃOPULAR - FORNECIMENTO E INSTALAÇÃO. AF_12/2013_P</t>
  </si>
  <si>
    <t>APARELHO MISTURADOR DE MESA PARA LAVATÓRIO, PADRÃO MÉDIO - FORNECIMO E INSTALAÇÃO. AF_12/2013</t>
  </si>
  <si>
    <t>NTUN</t>
  </si>
  <si>
    <t>TORNEIRA CROMADA DE MESA, 1/2" OU 3/4", PARA LAVATÓRIO, PADRÃO POPUL - FORNECIMENTO E INSTALAÇÃO. AF_12/2013</t>
  </si>
  <si>
    <t>RUN</t>
  </si>
  <si>
    <t>APARELHO MISTURADOR DE MESA PARA PIA DE COZINHA, PADRÃO MÉDIO - FORNIMENTO E INSTALAÇÃO. AF_12/2013</t>
  </si>
  <si>
    <t>TORNEIRA CROMADA TUBO MÓVEL, DE MESA, 1/2" OU 3/4", PARA PIA DE COZINA, PADRÃO ALTO - FORNECIMENTO E INSTALAÇÃO. AF_12/2013</t>
  </si>
  <si>
    <t>TORNEIRA CROMADA TUBO MÓVEL, DE PAREDE, 1/2" OU 3/4", PARA PIA DE COZNHA, PADRÃO MÉDIO - FORNECIMENTO E INSTALAÇÃO. AF_12/2013</t>
  </si>
  <si>
    <t>TORNEIRA CROMADA LONGA, DE PAREDE, 1/2" OU 3/4", PARA PIA DE COZINHA, PADRÃO POPULAR - FORNECIMENTO E INSTALAÇÃO. AF_12/2013</t>
  </si>
  <si>
    <t>TORNEIRA CROMADA 1/2" OU 3/4" PARA TANQUE, PADRÃO POPULAR - FORNECIMETO E INSTALAÇÃO. AF_12/2013</t>
  </si>
  <si>
    <t>TORNEIRA CROMADA 1/2" OU 3/4" PARA TANQUE, PADRÃO MÉDIO - FORNECIMEN E INSTALAÇÃO. AF_12/2013</t>
  </si>
  <si>
    <t>TORNEIRA PLÁSTICA 3/4" PARA TANQUE - FORNECIMENTO E INSTALAÇÃO. AF_2013</t>
  </si>
  <si>
    <t>2/UN</t>
  </si>
  <si>
    <t>TANQUE DE LOUÇA BRANCA COM COLUNA, 22L OU EQUIVALENTE, INCLUSO SIFÃOLEXÍVEL EM PVC, VÁLVULA PLÁSTICA E TORNEIRA DE METAL CROMADO PADRÃPULAR - FORNECIMENTO E INSTALAÇÃO. AF_12/2013_P</t>
  </si>
  <si>
    <t>TANQUE DE LOUÇA BRANCA COM COLUNA, 22L OU EQUIVALENTE, INCLUSO SIFÃOLEXÍVEL EM PVC, VÁLVULA PLÁSTICA E TORNEIRA DE PLÁSTICO - FORNECIM E INSTALAÇÃO. AF_12/2013_P</t>
  </si>
  <si>
    <t>TANQUE DE LOUÇA BRANCA SUSPENSO, 18L OU EQUIVALENTE, INCLUSO SIFÃO TO GARRAFA EM PVC, VÁLVULA PLÁSTICA E TORNEIRA DE METAL CROMADO PADR�POPULAR - FORNECIMENTO E INSTALAÇÃO. AF_12/2013_P</t>
  </si>
  <si>
    <t>TANQUE DE LOUÇA BRANCA SUSPENSO, 18L OU EQUIVALENTE, INCLUSO SIFÃO TO GARRAFA EM PVC, VÁLVULA PLÁSTICA E TORNEIRA DE PLÁSTICO - FORNECITO E INSTALAÇÃO. AF_12/2013_P</t>
  </si>
  <si>
    <t>TANQUE DE MÁRMORE SINTÉTICO SUSPENSO, 22L OU EQUIVALENTE, INCLUSO SIO TIPO GARRAFA EM PVC, VÁLVULA PLÁSTICA E TORNEIRA DE METAL CROMADO DRÃO POPULAR - FORNECIMENTO E INSTALAÇÃO. AF_12/2013_P</t>
  </si>
  <si>
    <t>ÃUN</t>
  </si>
  <si>
    <t>TANQUE DE MÁRMORE SINTÉTICO SUSPENSO, 22L OU EQUIVALENTE, INCLUSO SIO TIPO GARRAFA EM PVC, VÁLVULA PLÁSTICA E TORNEIRA DE PLÁSTICO - FOCIMENTO E INSTALAÇÃO. AF_12/2013_P</t>
  </si>
  <si>
    <t>TANQUE DE MÁRMORE SINTÉTICO SUSPENSO, 22L OU EQUIVALENTE, INCLUSO SIO FLEXÍVEL EM PVC, VÁLVULA PLÁSTICA E TORNEIRA DE METAL CROMADO PAD POPULAR - FORNECIMENTO E INSTALAÇÃO. AF_12/2013_P</t>
  </si>
  <si>
    <t>TANQUE DE MÁRMORE SINTÉTICO SUSPENSO, 22L OU EQUIVALENTE, INCLUSO SIO FLEXÍVEL EM PVC, VÁLVULA PLÁSTICA E TORNEIRA DE PLÁSTICO - FORNENTO E INSTALAÇÃO. AF_12/2013_P</t>
  </si>
  <si>
    <t>VASO SANITÁRIO SIFONADO COM CAIXA ACOPLADA LOUÇA BRANCA - PADRÃO M�, INCLUSO ENGATE FLEXÍVEL EM PLÁSTICO BRANCO, 1/2" X 40CM - FORNECIMTO E INSTALAÇÃO. AF_12/2013_P</t>
  </si>
  <si>
    <t>VASO SANITÁRIO SIFONADO COM CAIXA ACOPLADA LOUÇA BRANCA - PADRÃO M�, INCLUSO ENGATE FLEXÍVEL EM METAL CROMADO, 1/2" X 40CM - FORNECIMENT E INSTALAÇÃO. AF_12/2013_P</t>
  </si>
  <si>
    <t>BANCADA DE MÁRMORE SINTÉTICO 120 X 60CM, COM CUBA INTEGRADA, INCLUSOIFÃO TIPO GARRAFA EM PVC, VÁLVULA EM PLÁSTICO CROMADO TIPO AMERICAN TORNEIRA CROMADA LONGA, DE PAREDE, PADRÃO POPULAR - FORNECIMENTO E ISTALAÇÃO. AF_12/2013_P</t>
  </si>
  <si>
    <t>SUN</t>
  </si>
  <si>
    <t>BANCADA DE MÁRMORE SINTÉTICO 120 X 60CM, COM CUBA INTEGRADA, INCLUSOIFÃO TIPO FLEXÍVEL EM PVC, VÁLVULA EM PLÁSTICO CROMADO TIPO AMERICE TORNEIRA CROMADA LONGA, DE PAREDE, PADRÃO POPULAR - FORNECIMENTO E NSTALAÇÃO. AF_12/2013_P</t>
  </si>
  <si>
    <t>CUBA DE EMBUTIR DE AÇO INOXIDÁVEL MÉDIA, INCLUSO VÁLVULA TIPO AMERA EM METAL CROMADO E SIFÃO FLEXÍVEL EM PVC - FORNECIMENTO E INSTALA�. AF_12/2013</t>
  </si>
  <si>
    <t>CANUN</t>
  </si>
  <si>
    <t>CUBA DE EMBUTIR DE AÇO INOXIDÁVEL MÉDIA, INCLUSO VÁLVULA TIPO AMERA E SIFÃO TIPO GARRAFA EM METAL CROMADO - FORNECIMENTO E INSTALAÇÃOF_12/2013</t>
  </si>
  <si>
    <t>LAVATÓRIO LOUÇA BRANCA SUSPENSO, 29,5 X 39CM OU EQUIVALENTE, PADRÃOPULAR, INCLUSO SIFÃO TIPO GARRAFA EM PVC, VÁLVULA E ENGATE FLEXÍVELCM EM PLÁSTICO E TORNEIRA CROMADA DE MESA, PADRÃO POPULAR - FORNECIMTO E INSTALAÇÃO. AF_12/2013_P</t>
  </si>
  <si>
    <t>LAVATÓRIO LOUÇA BRANCA SUSPENSO, 29,5 X 39CM OU EQUIVALENTE, PADRÃOPULAR, INCLUSO SIFÃO FLEXÍVEL EM PVC, VÁLVULA E ENGATE FLEXÍVEL 30M PLÁSTICO E TORNEIRA CROMADA DE MESA, PADRÃO POPULAR - FORNECIMENTO INSTALAÇÃO. AF_12/2013_P</t>
  </si>
  <si>
    <t>REGISTRO DE GAVETA COM CANOPLA Ø 25MM (1) - FORNECIMENTO E INSTALAÇ�</t>
  </si>
  <si>
    <t>REATERRO COMPACTADO MANUALMENTE (VALAS DE FUNDAÇÕES RESIDENCIAIS)</t>
  </si>
  <si>
    <t>REATERRO DE VALA COM COMPACTAÇÃO MANUAL</t>
  </si>
  <si>
    <t>COMPACTAÇÂO MECÂNICA DE VALA (APÓS REATERRO)</t>
  </si>
  <si>
    <t>FORNECIMENTO E LANCAMENTO DE BRITA N. 4</t>
  </si>
  <si>
    <t>COMPACTACAO OU APILOAMENTO</t>
  </si>
  <si>
    <t>REGULARIZACAO E COMPACTACAO MANUAL DE TERRENO COM SOQUETE</t>
  </si>
  <si>
    <t>COMPACTACAO MECANICA A 95% DO PROCTOR NORMAL - PAVIMENTACAO URBANA</t>
  </si>
  <si>
    <t>COMPACTACAO MECANICA A 100% DO PROCTOR NORMAL - PAVIMENTACAO URBANA</t>
  </si>
  <si>
    <t>ATERRO/REATERRO DE AREAS</t>
  </si>
  <si>
    <t>ESPALHAMENTO E COMPACTAÇÃO DE MATERIAL</t>
  </si>
  <si>
    <t>ALVENARIA DE TIJOLOS CERAMICOS</t>
  </si>
  <si>
    <t>PINTURA ESMALTE FOSCO, DUAS DEMAOS, SOBRE SUPERFICIE METALICA, INCLUSO UMA DEMAO DE FUNDO ANTICORROSIVO. UTILIZACAO DE REVOLVER ( AR-COMPRIMIDO).</t>
  </si>
  <si>
    <t>SM2</t>
  </si>
  <si>
    <t>PISO INDUSTRIAL DE ALTA RESISTENCIA, ESPESSURA 8MM, INCLUSO JUNTAS DE DILATACAO PLASTICAS E POLIMENTO MECANIZADO</t>
  </si>
  <si>
    <t>PISO INDUSTRIAL ALTA RESISTENCIA, ESPESSURA 12MM, INCLUSO JUNTAS DE DILATACAO PLASTICAS E POLIMENTO MECANIZADO</t>
  </si>
  <si>
    <t>CONTRAPISO/LASTRO DE CONCRETO NAO-ESTRUTURAL, E=5CM, PREPARO COM BETONEIRA</t>
  </si>
  <si>
    <t>MÃO FRANCESA EM BARRA DE FERRO CHATO RETANGULAR 2" X 1/4", REFORÇADA40 X 30 CM</t>
  </si>
  <si>
    <t>MÃO FRANCESA EM BARRA DE FERRO CHATO RETANGULAR 2" X 1/4", REFORÇADA30 X 25 CM</t>
  </si>
  <si>
    <t>LIMPEZA MECANIZADA DE TERRENO COM REMOCAO DE CAMADA VEGETAL, UTILIZANDO MOTONIVELADORA</t>
  </si>
  <si>
    <t>Custo</t>
  </si>
  <si>
    <t>Preço</t>
  </si>
  <si>
    <t>Unitário</t>
  </si>
  <si>
    <t>1 A 00 001 05</t>
  </si>
  <si>
    <t>Transp. local c/ basc. 10m3 rodov. não pav (const)</t>
  </si>
  <si>
    <t>tkm</t>
  </si>
  <si>
    <t>1 A 00 001 06</t>
  </si>
  <si>
    <t>Transp. local c/ basc. 10m3 rodov. não pav (consv)</t>
  </si>
  <si>
    <t>1 A 00 001 07</t>
  </si>
  <si>
    <t>Transp. local c/ basc. 10m3 rodov. não pav (restr)</t>
  </si>
  <si>
    <t>1 A 00 001 08</t>
  </si>
  <si>
    <t>Transporte local c/ basc. p/ rocha rodov. não pav.</t>
  </si>
  <si>
    <t>1 A 00 001 40</t>
  </si>
  <si>
    <t>Transp. local c/ carroceria 15 t rodov. não pav.</t>
  </si>
  <si>
    <t>1 A 00 001 41</t>
  </si>
  <si>
    <t>Transporte local c/ carroceria 4t rodov. não pav.</t>
  </si>
  <si>
    <t>1 A 00 001 50</t>
  </si>
  <si>
    <t>Transporte local c/ betoneira rodov. não pav.</t>
  </si>
  <si>
    <t>1 A 00 001 60</t>
  </si>
  <si>
    <t>Transp. local c/ carroc. c/ guind. rodov. não pav.</t>
  </si>
  <si>
    <t>1 A 00 001 90</t>
  </si>
  <si>
    <t>Transporte comercial c/ carroc. rodov. não pav.</t>
  </si>
  <si>
    <t>1 A 00 001 91</t>
  </si>
  <si>
    <t>Transporte comercial c/ basc. 10m3 rod. não pav.</t>
  </si>
  <si>
    <t>1 A 00 002 00</t>
  </si>
  <si>
    <t>Transporte local c/ basc. 5m3 rodov. pav.</t>
  </si>
  <si>
    <t>1 A 00 002 03</t>
  </si>
  <si>
    <t>Transp. local material para remendos</t>
  </si>
  <si>
    <t>1 A 00 002 04</t>
  </si>
  <si>
    <t>Transporte Local CBUQ c/ caçamba térmica</t>
  </si>
  <si>
    <t>1 A 00 002 05</t>
  </si>
  <si>
    <t>Transp. local c/ basc. 10m3 rodov. pav. (const)</t>
  </si>
  <si>
    <t>1 A 00 002 06</t>
  </si>
  <si>
    <t>Transp. local c/ basc. 10m3 rodov. pav. (consv)</t>
  </si>
  <si>
    <t>1 A 00 002 07</t>
  </si>
  <si>
    <t>Transp. local c/ basc. 10m3 rodov. pav. (restr)</t>
  </si>
  <si>
    <t>1 A 00 002 08</t>
  </si>
  <si>
    <t>Transporte local c/ basc. p/ rocha rodov. pav.</t>
  </si>
  <si>
    <t>1 A 00 002 40</t>
  </si>
  <si>
    <t>Transporte local c/ carroceria 15 t rodov. pav.</t>
  </si>
  <si>
    <t>1 A 00 002 41</t>
  </si>
  <si>
    <t>Transporte local c/ carroceria 4t rodov. pav.</t>
  </si>
  <si>
    <t>1 A 00 002 50</t>
  </si>
  <si>
    <t>Transporte local c/ betoneira rodov. pav.</t>
  </si>
  <si>
    <t>1 A 00 002 60</t>
  </si>
  <si>
    <t>Transp. local c/ carroceria c/ guind. rodov. pav.</t>
  </si>
  <si>
    <t>1 A 00 002 90</t>
  </si>
  <si>
    <t>Transporte comercial c/ carroceria rodov. pav.</t>
  </si>
  <si>
    <t>1 A 00 002 91</t>
  </si>
  <si>
    <t>Transporte comercial c/ basc. 10m3 rod. pav.</t>
  </si>
  <si>
    <t>1 A 00 102 00</t>
  </si>
  <si>
    <t>Transporte local de material betuminoso</t>
  </si>
  <si>
    <t>1 A 00 112 90</t>
  </si>
  <si>
    <t>Transporte comercial material betuminoso a quente</t>
  </si>
  <si>
    <t>1 A 00 112 91</t>
  </si>
  <si>
    <t>Transporte comercial material betuminoso a frio</t>
  </si>
  <si>
    <t>1 A 00 201 70</t>
  </si>
  <si>
    <t>Transp. local água c/ cam. tanque rodov. não pav.</t>
  </si>
  <si>
    <t>1 A 00 202 70</t>
  </si>
  <si>
    <t>Transp. local de água c/ cam. tanque rodov. pav.</t>
  </si>
  <si>
    <t>1 A 00 301 00</t>
  </si>
  <si>
    <t>Fornecimento de Aço CA-25</t>
  </si>
  <si>
    <t>1 A 00 302 00</t>
  </si>
  <si>
    <t>Fornecimento de Aço CA-50</t>
  </si>
  <si>
    <t>1 A 00 303 00</t>
  </si>
  <si>
    <t>Fornecimento de Aço CA-60</t>
  </si>
  <si>
    <t>1 A 00 716 00</t>
  </si>
  <si>
    <t>Areia comercial</t>
  </si>
  <si>
    <t>1 A 00 717 00</t>
  </si>
  <si>
    <t>Brita Comercial</t>
  </si>
  <si>
    <t>1 A 00 901 01</t>
  </si>
  <si>
    <t>Alvenaria de pedra argamassada</t>
  </si>
  <si>
    <t>1 A 00 901 51</t>
  </si>
  <si>
    <t>Alvenaria de pedra argamassada AC/PC</t>
  </si>
  <si>
    <t>1 A 00 902 01</t>
  </si>
  <si>
    <t>Alvenaria de tijolos</t>
  </si>
  <si>
    <t>1 A 00 902 51</t>
  </si>
  <si>
    <t>Alvenaria de tijolos AC</t>
  </si>
  <si>
    <t>1 A 00 903 01</t>
  </si>
  <si>
    <t>Dentes para bueiros duplos D=1,00 m</t>
  </si>
  <si>
    <t>und</t>
  </si>
  <si>
    <t>1 A 00 903 51</t>
  </si>
  <si>
    <t>Dentes para bueiros duplos D=1,00 m AC/BC/PC</t>
  </si>
  <si>
    <t>1 A 00 904 01</t>
  </si>
  <si>
    <t>Dentes para bueiros duplos D=1,20 m</t>
  </si>
  <si>
    <t>1 A 00 904 51</t>
  </si>
  <si>
    <t>Dentes para bueiros duplos D=1,20 m AC/BC/PC</t>
  </si>
  <si>
    <t>1 A 00 905 01</t>
  </si>
  <si>
    <t>Dentes para bueiros duplos D=1,50 m</t>
  </si>
  <si>
    <t>1 A 00 905 51</t>
  </si>
  <si>
    <t>Dentes para bueiros duplos D=1,50 m AC/BC/PC</t>
  </si>
  <si>
    <t>1 A 00 906 01</t>
  </si>
  <si>
    <t>Dentes para bueiros simples D=0,60 m</t>
  </si>
  <si>
    <t>1 A 00 906 51</t>
  </si>
  <si>
    <t>Dentes para bueiros simples D=0,60 m AC/BC/PC</t>
  </si>
  <si>
    <t>1 A 00 907 01</t>
  </si>
  <si>
    <t>Dentes para bueiros simples D=0,80 m</t>
  </si>
  <si>
    <t>1 A 00 907 51</t>
  </si>
  <si>
    <t>Dentes para bueiros simples D=0,80 m AC/BC/PC</t>
  </si>
  <si>
    <t>1 A 00 908 01</t>
  </si>
  <si>
    <t>Dentes para bueiros simples D=1,00 m</t>
  </si>
  <si>
    <t>1 A 00 908 51</t>
  </si>
  <si>
    <t>Dentes para bueiros simples D=1,00 m AC/BC/PC</t>
  </si>
  <si>
    <t>1 A 00 909 01</t>
  </si>
  <si>
    <t>Dentes para bueiros simples D=1,20 m</t>
  </si>
  <si>
    <t>1 A 00 909 51</t>
  </si>
  <si>
    <t>Dentes para bueiros simples D=1,20 m AC/BC/PC</t>
  </si>
  <si>
    <t>1 A 00 910 01</t>
  </si>
  <si>
    <t>Dentes para bueiros simples D=1,50 m</t>
  </si>
  <si>
    <t>1 A 00 910 51</t>
  </si>
  <si>
    <t>Dentes para bueiros simples D=1,50 m AC/BC/PC</t>
  </si>
  <si>
    <t>1 A 00 911 01</t>
  </si>
  <si>
    <t>Dentes para bueiros triplos D=1,00 m</t>
  </si>
  <si>
    <t>1 A 00 911 51</t>
  </si>
  <si>
    <t>Dentes para bueiros triplos D=1,00 m AC/BC/PC</t>
  </si>
  <si>
    <t>1 A 00 912 01</t>
  </si>
  <si>
    <t>Dentes para bueiros triplos D=1,20 m</t>
  </si>
  <si>
    <t>1 A 00 912 51</t>
  </si>
  <si>
    <t>Dentes para bueiros triplos D=1,20 m AC/BC/PC</t>
  </si>
  <si>
    <t>1 A 00 913 01</t>
  </si>
  <si>
    <t>Dentes para bueiros triplos D=1,50 m</t>
  </si>
  <si>
    <t>1 A 00 913 51</t>
  </si>
  <si>
    <t>Dentes para bueiros triplos D=1,50 m AC/BC/PC</t>
  </si>
  <si>
    <t>1 A 00 963 00</t>
  </si>
  <si>
    <t>Peças de Desgaste do Britador 80m3/h</t>
  </si>
  <si>
    <t>cjh</t>
  </si>
  <si>
    <t>1 A 00 964 00</t>
  </si>
  <si>
    <t>Peças de desgaste britador prod. de rachão</t>
  </si>
  <si>
    <t>1 A 00 999 06</t>
  </si>
  <si>
    <t>Solo local / selo de argila apiloado</t>
  </si>
  <si>
    <t>1 A 01 100 01</t>
  </si>
  <si>
    <t>Limpeza camada vegetal em jazida (const e restr.)</t>
  </si>
  <si>
    <t>1 A 01 100 02</t>
  </si>
  <si>
    <t>Limpeza de camada vegetal em jazida (consv)</t>
  </si>
  <si>
    <t>1 A 01 105 01</t>
  </si>
  <si>
    <t>Expurgo de jazida (const e restr)</t>
  </si>
  <si>
    <t>1 A 01 105 02</t>
  </si>
  <si>
    <t>Expurgo de jazida (consv)</t>
  </si>
  <si>
    <t>1 A 01 111 00</t>
  </si>
  <si>
    <t>Material de base (conserv)</t>
  </si>
  <si>
    <t>1 A 01 111 01</t>
  </si>
  <si>
    <t>Esc. e carga material de jazida (consv)</t>
  </si>
  <si>
    <t>1 A 01 120 01</t>
  </si>
  <si>
    <t>Escav. e carga de mater. de jazida(const e restr)</t>
  </si>
  <si>
    <t>1 A 01 150 01</t>
  </si>
  <si>
    <t>Rocha p/ britagem c/ perfur. sobre esteira</t>
  </si>
  <si>
    <t>1 A 01 150 02</t>
  </si>
  <si>
    <t>Rocha p/ britagem com perfuratriz manual</t>
  </si>
  <si>
    <t>1 A 01 155 01</t>
  </si>
  <si>
    <t>Rachão ou pedra-de-mão produzidos-(const e rest)</t>
  </si>
  <si>
    <t>1 A 01 155 51</t>
  </si>
  <si>
    <t>Rachão ou pedra-de-mão comercial (cont e rest)/ PC</t>
  </si>
  <si>
    <t>1 A 01 170 01</t>
  </si>
  <si>
    <t>Areia extraída com escavadeira hidráulica</t>
  </si>
  <si>
    <t>1 A 01 170 02</t>
  </si>
  <si>
    <t>Areia extraída com trator e carregadeira</t>
  </si>
  <si>
    <t>1 A 01 170 03</t>
  </si>
  <si>
    <t>Areia extraída com draga de sucção (tipo bomba)</t>
  </si>
  <si>
    <t>1 A 01 200 01</t>
  </si>
  <si>
    <t>Brita produzida em central de britagem de 80 m3/h</t>
  </si>
  <si>
    <t>1 A 01 200 04</t>
  </si>
  <si>
    <t>Pedra de mão produzida manualmente (consv)</t>
  </si>
  <si>
    <t>1 A 01 390 02</t>
  </si>
  <si>
    <t>Usinagem de CBUQ (capa de rolamento)</t>
  </si>
  <si>
    <t>t</t>
  </si>
  <si>
    <t>1 A 01 390 03</t>
  </si>
  <si>
    <t>Usinagem de CBUQ (binder)</t>
  </si>
  <si>
    <t>1 A 01 390 22</t>
  </si>
  <si>
    <t>Usinagem de CBUQ c/ cal hidr. (capa de rolamento)</t>
  </si>
  <si>
    <t>1 A 01 390 52</t>
  </si>
  <si>
    <t>Usinagem de CBUQ (capa de rolamento) AC/BC</t>
  </si>
  <si>
    <t>1 A 01 390 53</t>
  </si>
  <si>
    <t>Usinagem de CBUQ (binder) AC/BC</t>
  </si>
  <si>
    <t>1 A 01 390 72</t>
  </si>
  <si>
    <t>Usinagem de CBUQ (capa de rolam.) AC/BC c cal hidr</t>
  </si>
  <si>
    <t>1 A 01 391 02</t>
  </si>
  <si>
    <t>Usinagem de areia-asfalto</t>
  </si>
  <si>
    <t>1 A 01 391 52</t>
  </si>
  <si>
    <t>Usinagem de areia-asfalto AC</t>
  </si>
  <si>
    <t>1 A 01 395 01</t>
  </si>
  <si>
    <t>Usinagem de brita graduada</t>
  </si>
  <si>
    <t>1 A 01 395 02</t>
  </si>
  <si>
    <t>Usinagem de solo-brita</t>
  </si>
  <si>
    <t>1 A 01 395 03</t>
  </si>
  <si>
    <t>Usinagem de agregados p/ micro-revestimento</t>
  </si>
  <si>
    <t>1 A 01 395 51</t>
  </si>
  <si>
    <t>Usinagem de brita graduada BC</t>
  </si>
  <si>
    <t>1 A 01 395 52</t>
  </si>
  <si>
    <t>Usinagem de solo-brita BC</t>
  </si>
  <si>
    <t>1 A 01 395 53</t>
  </si>
  <si>
    <t>Usinagem de agregados p/ micro-revestimento BC</t>
  </si>
  <si>
    <t>1 A 01 396 01</t>
  </si>
  <si>
    <t>Usinagem de solo-cimento</t>
  </si>
  <si>
    <t>1 A 01 396 02</t>
  </si>
  <si>
    <t>Usinagem de solo melhorado com cimento.</t>
  </si>
  <si>
    <t>1 A 01 397 02</t>
  </si>
  <si>
    <t>Usinagem de P.M.F.</t>
  </si>
  <si>
    <t>1 A 01 397 52</t>
  </si>
  <si>
    <t>Usinagem de P.M.F. AC/BC</t>
  </si>
  <si>
    <t>1 A 01 398 02</t>
  </si>
  <si>
    <t>Usinagem de CBUQ p/ reciclagem em usina fixa.</t>
  </si>
  <si>
    <t>1 A 01 398 52</t>
  </si>
  <si>
    <t>Usinagem de CBUQ p/ reciclagem em usina fixa BC</t>
  </si>
  <si>
    <t>1 A 01 401 01</t>
  </si>
  <si>
    <t>Forma comum de madeira</t>
  </si>
  <si>
    <t>1 A 01 402 01</t>
  </si>
  <si>
    <t>Forma de placa compensada resinada</t>
  </si>
  <si>
    <t>1 A 01 403 01</t>
  </si>
  <si>
    <t>Forma de placa compensada plastificada</t>
  </si>
  <si>
    <t>1 A 01 404 01</t>
  </si>
  <si>
    <t>Forma para tubulão</t>
  </si>
  <si>
    <t>1 A 01 405 01</t>
  </si>
  <si>
    <t>Andaime de madeira</t>
  </si>
  <si>
    <t>1 A 01 407 01</t>
  </si>
  <si>
    <t>Confecção e lançam. de concreto magro em betoneira</t>
  </si>
  <si>
    <t>1 A 01 407 51</t>
  </si>
  <si>
    <t>Conf.e lanç. de concreto magro em betoneira AC/BC</t>
  </si>
  <si>
    <t>1 A 01 410 01</t>
  </si>
  <si>
    <t>Concreto fck=10MPa contr raz uso geral conf e lanç</t>
  </si>
  <si>
    <t>1 A 01 410 51</t>
  </si>
  <si>
    <t>Concr.fck=10MPa c.raz uso ger conf/lanç AC/BC</t>
  </si>
  <si>
    <t>1 A 01 412 01</t>
  </si>
  <si>
    <t>Concreto fck=15MPa contr raz uso geral conf e lanç</t>
  </si>
  <si>
    <t>1 A 01 412 51</t>
  </si>
  <si>
    <t>Concr.fck=15MPa c.raz uso ger conf/lanç AC/BC</t>
  </si>
  <si>
    <t>1 A 01 415 01</t>
  </si>
  <si>
    <t>Concr estr fck=15MPa contr raz uso ger conf e lanç</t>
  </si>
  <si>
    <t>1 A 01 415 51</t>
  </si>
  <si>
    <t>Concr estr fck=15MPa c.raz uso ger conf/lanç AC/BC</t>
  </si>
  <si>
    <t>1 A 01 418 01</t>
  </si>
  <si>
    <t>Concr estr fck=18MPa contr raz uso ger conf e lanç</t>
  </si>
  <si>
    <t>1 A 01 418 51</t>
  </si>
  <si>
    <t>Concr.estr fck=18MPa c.raz uso ger conf/lanç AC/BC</t>
  </si>
  <si>
    <t>1 A 01 422 01</t>
  </si>
  <si>
    <t>Concr estr fck=25MPa contr raz uso ger conf e lanç</t>
  </si>
  <si>
    <t>1 A 01 422 51</t>
  </si>
  <si>
    <t>Concr.estr.fck=25MPa c.raz uso ger conf/lanç AC/BC</t>
  </si>
  <si>
    <t>1 A 01 423 00</t>
  </si>
  <si>
    <t>Concreto fck=18MPa para pré-moldados (tubos)</t>
  </si>
  <si>
    <t>1 A 01 423 50</t>
  </si>
  <si>
    <t>Concr.fck=18MPa para pré-moldados (tubos) AC/BC</t>
  </si>
  <si>
    <t>1 A 01 424 00</t>
  </si>
  <si>
    <t>Concreto poroso para pré-moldados (tubos)</t>
  </si>
  <si>
    <t>1 A 01 424 50</t>
  </si>
  <si>
    <t>Concreto poroso para pré-moldados (tubos) AC/BC</t>
  </si>
  <si>
    <t>1 A 01 450 01</t>
  </si>
  <si>
    <t>Escoramento de bueiros celulares</t>
  </si>
  <si>
    <t>1 A 01 512 10</t>
  </si>
  <si>
    <t>Concreto ciclópico fck=15 MPa</t>
  </si>
  <si>
    <t>1 A 01 512 60</t>
  </si>
  <si>
    <t>Concreto ciclópico fck=15 MPa AC/BC/PC</t>
  </si>
  <si>
    <t>1 A 01 515 10</t>
  </si>
  <si>
    <t>1 A 01 515 60</t>
  </si>
  <si>
    <t>1 A 01 580 01</t>
  </si>
  <si>
    <t>Fornecimento, preparo e colocação formas aço CA 60</t>
  </si>
  <si>
    <t>1 A 01 580 02</t>
  </si>
  <si>
    <t>Fornecimento, preparo e colocação formas aço CA 50</t>
  </si>
  <si>
    <t>1 A 01 580 03</t>
  </si>
  <si>
    <t>Fornecimento, preparo e colocação formas aço CA 25</t>
  </si>
  <si>
    <t>1 A 01 603 01</t>
  </si>
  <si>
    <t>Argamassa cimento-areia 1:3</t>
  </si>
  <si>
    <t>1 A 01 603 51</t>
  </si>
  <si>
    <t>Argamassa cimento-areia 1:3 AC</t>
  </si>
  <si>
    <t>1 A 01 604 01</t>
  </si>
  <si>
    <t>Argamassa cimento-areia 1:4</t>
  </si>
  <si>
    <t>1 A 01 604 51</t>
  </si>
  <si>
    <t>Argamassa cimento-areia 1:4 AC</t>
  </si>
  <si>
    <t>1 A 01 606 01</t>
  </si>
  <si>
    <t>Argamassa cimento-areia 1:6</t>
  </si>
  <si>
    <t>1 A 01 606 51</t>
  </si>
  <si>
    <t>Argamassa cimento-areia 1:6 AC</t>
  </si>
  <si>
    <t>1 A 01 620 01</t>
  </si>
  <si>
    <t>Argamassa cimento-solo 1:10</t>
  </si>
  <si>
    <t>1 A 01 653 00</t>
  </si>
  <si>
    <t>Usinagem para sub-base de concreto rolado</t>
  </si>
  <si>
    <t>1 A 01 653 50</t>
  </si>
  <si>
    <t>Usinagem p/ sub-base de concreto rolado AC/BC</t>
  </si>
  <si>
    <t>1 A 01 654 00</t>
  </si>
  <si>
    <t>Usinagem p/ sub-base de concr. de cimento portland</t>
  </si>
  <si>
    <t>1 A 01 654 50</t>
  </si>
  <si>
    <t>Usinagem p/sub-base de concr.cimento portl. AC/BC</t>
  </si>
  <si>
    <t>1 A 01 656 00</t>
  </si>
  <si>
    <t>Usinagem p/ conc. de cim. portland c/ forma desliz</t>
  </si>
  <si>
    <t>1 A 01 656 01</t>
  </si>
  <si>
    <t>Usinagem de conc. c/ cim. portland p/ pav. rígido</t>
  </si>
  <si>
    <t>1 A 01 656 50</t>
  </si>
  <si>
    <t>Usinagem p/ conc.cim.portl.c/ forma desliz AC/BC</t>
  </si>
  <si>
    <t>1 A 01 656 51</t>
  </si>
  <si>
    <t>Usinagem de conc. c/ cim. port.p/ pav.rígido AC/BC</t>
  </si>
  <si>
    <t>1 A 01 657 00</t>
  </si>
  <si>
    <t>Usinagem p/ conc.cim. portland c/ equip. peq. por.</t>
  </si>
  <si>
    <t>1 A 01 657 50</t>
  </si>
  <si>
    <t>Usinagem p/conc.cim. portl.c/ equip.peq.por.AC/BC</t>
  </si>
  <si>
    <t>1 A 01 700 00</t>
  </si>
  <si>
    <t>Fabricação de peças pré mold. de conc. p/ pavim.</t>
  </si>
  <si>
    <t>1 A 01 700 50</t>
  </si>
  <si>
    <t>Fabric.de peças pré mold.de conc. p/pavim.AC/BC</t>
  </si>
  <si>
    <t>1 A 01 720 00</t>
  </si>
  <si>
    <t>Concreto fck=18MPa p/ pré-moldados (guarda-corpo)</t>
  </si>
  <si>
    <t>1 A 01 720 01</t>
  </si>
  <si>
    <t>Guarda-corpo tipo GM, moldado no local</t>
  </si>
  <si>
    <t>1 A 01 720 02</t>
  </si>
  <si>
    <t>Fabricação de Guarda-corpo</t>
  </si>
  <si>
    <t>1 A 01 720 50</t>
  </si>
  <si>
    <t>Concr.fck = 18 mPa p/pré-mold.(guarda-corpo)AC/BC</t>
  </si>
  <si>
    <t>1 A 01 720 51</t>
  </si>
  <si>
    <t>Guarda-corpo tipo GM, moldado no local AC/BC</t>
  </si>
  <si>
    <t>1 A 01 725 01</t>
  </si>
  <si>
    <t>Fabricação de balizador de concreto</t>
  </si>
  <si>
    <t>1 A 01 725 51</t>
  </si>
  <si>
    <t>Fabricação de balizador de concreto AC/BC</t>
  </si>
  <si>
    <t>1 A 01 730 00</t>
  </si>
  <si>
    <t>Concreto fck=18MPa p/ pré moldados (mourões)</t>
  </si>
  <si>
    <t>1 A 01 730 01</t>
  </si>
  <si>
    <t>Fabr. mourão de concr. esticador seção quad. 15cm</t>
  </si>
  <si>
    <t>1 A 01 730 02</t>
  </si>
  <si>
    <t>Fabr. mourão de concr esticador seção triang. 15cm</t>
  </si>
  <si>
    <t>1 A 01 730 50</t>
  </si>
  <si>
    <t>Concreto fck=18MPa p/pré moldados (mourões) AC/BC</t>
  </si>
  <si>
    <t>1 A 01 730 51</t>
  </si>
  <si>
    <t>Fabric.Mourão concr.estic.seção quadr.15cm AC/BC</t>
  </si>
  <si>
    <t>1 A 01 730 52</t>
  </si>
  <si>
    <t>Fabric.Mourão concr.estic.seção triang.15cm AC/BC</t>
  </si>
  <si>
    <t>1 A 01 735 01</t>
  </si>
  <si>
    <t>Fabr. mourão de concreto suporte seção quad. 11cm</t>
  </si>
  <si>
    <t>1 A 01 735 02</t>
  </si>
  <si>
    <t>Fabr. mourão de concr. suporte seção triang. 11cm</t>
  </si>
  <si>
    <t>1 A 01 735 51</t>
  </si>
  <si>
    <t>Fabric.Mourão concr.suporte seção quadr.11cm AC/BC</t>
  </si>
  <si>
    <t>1 A 01 735 52</t>
  </si>
  <si>
    <t>Fabric.Mourão concr.suporte sec.triang.11cm AC/BC</t>
  </si>
  <si>
    <t>1 A 01 739 01</t>
  </si>
  <si>
    <t>Confecção de tubos de concreto D=0,20m</t>
  </si>
  <si>
    <t>1 A 01 739 51</t>
  </si>
  <si>
    <t>Confecção de tubos de concreto D=0,20m AC/BC</t>
  </si>
  <si>
    <t>1 A 01 740 01</t>
  </si>
  <si>
    <t>Confecção de tubos de concreto perfurado D=0,20m</t>
  </si>
  <si>
    <t>1 A 01 740 51</t>
  </si>
  <si>
    <t>Confecção tubos concr.perfurado D=0,20m AC/BC</t>
  </si>
  <si>
    <t>1 A 01 741 01</t>
  </si>
  <si>
    <t>Confecção de tubos de concreto poroso D=0,20m</t>
  </si>
  <si>
    <t>1 A 01 741 51</t>
  </si>
  <si>
    <t>Confecção de tubos de concr.poroso D=0,20m AC/BC</t>
  </si>
  <si>
    <t>1 A 01 745 01</t>
  </si>
  <si>
    <t>Confecção de tubos de concreto D=0,30m</t>
  </si>
  <si>
    <t>1 A 01 745 51</t>
  </si>
  <si>
    <t>Confecção de tubos de concreto D=0,30m AC/BC</t>
  </si>
  <si>
    <t>1 A 01 746 01</t>
  </si>
  <si>
    <t>Confecção de tubos de concreto perfurado D=0,30m</t>
  </si>
  <si>
    <t>1 A 01 746 51</t>
  </si>
  <si>
    <t>Confecção de tubos concr.perfurado D=0,30m AC/BC</t>
  </si>
  <si>
    <t>1 A 01 747 01</t>
  </si>
  <si>
    <t>Confecção de tubos de concreto poroso D=0,30m</t>
  </si>
  <si>
    <t>1 A 01 747 51</t>
  </si>
  <si>
    <t>Confecção de tubos concr.poroso D=0,30m AC/BC</t>
  </si>
  <si>
    <t>1 A 01 751 01</t>
  </si>
  <si>
    <t>Confecção de tubos de concreto D=0,40m</t>
  </si>
  <si>
    <t>1 A 01 751 51</t>
  </si>
  <si>
    <t>Confecção de tubos de concreto D=0,40m AC/BC</t>
  </si>
  <si>
    <t>1 A 01 752 01</t>
  </si>
  <si>
    <t>Confecção de tubos de concreto perfurado D=0,40m</t>
  </si>
  <si>
    <t>1 A 01 752 51</t>
  </si>
  <si>
    <t>Confecção de tubos concr.perfurado D=0,40m AC/BC</t>
  </si>
  <si>
    <t>1 A 01 753 01</t>
  </si>
  <si>
    <t>Confecção de tubos de concreto poroso D=0,40m</t>
  </si>
  <si>
    <t>1 A 01 753 51</t>
  </si>
  <si>
    <t>Confecção de tubos concr.poroso D=0,40m AC/BC</t>
  </si>
  <si>
    <t>1 A 01 755 01</t>
  </si>
  <si>
    <t>Confecção de tubos de concreto armado D=0,60m CA-4</t>
  </si>
  <si>
    <t>1 A 01 755 51</t>
  </si>
  <si>
    <t>Confecção de tubos concr.armado D=0,60m CA-4 AC/BC</t>
  </si>
  <si>
    <t>1 A 01 760 01</t>
  </si>
  <si>
    <t>Confecção de tubos de concreto armado D=0,80m CA-4</t>
  </si>
  <si>
    <t>1 A 01 760 51</t>
  </si>
  <si>
    <t>Confecção de tubos concr.armado D=0,80m CA-4 AC/BC</t>
  </si>
  <si>
    <t>1 A 01 765 01</t>
  </si>
  <si>
    <t>Confecção de tubos de concreto armado D=1,00m CA-4</t>
  </si>
  <si>
    <t>1 A 01 765 51</t>
  </si>
  <si>
    <t>Confecção de tubos concr.armado D=1,00m CA-4 AC/BC</t>
  </si>
  <si>
    <t>1 A 01 770 01</t>
  </si>
  <si>
    <t>Confecção de tubos de concreto armado D=1,20m CA-4</t>
  </si>
  <si>
    <t>1 A 01 770 51</t>
  </si>
  <si>
    <t>Confecção de tubos concr.armado D=1,20m CA-4 AC/BC</t>
  </si>
  <si>
    <t>1 A 01 775 01</t>
  </si>
  <si>
    <t>Confecção de tubos de concreto armado D=1,50m CA-4</t>
  </si>
  <si>
    <t>1 A 01 775 51</t>
  </si>
  <si>
    <t>Confecção de tubos concr.armado D=1,50m CA-4 AC/BC</t>
  </si>
  <si>
    <t>1 A 01 780 01</t>
  </si>
  <si>
    <t>Obtenção de grama para replantio</t>
  </si>
  <si>
    <t>1 A 01 800 01</t>
  </si>
  <si>
    <t>Recuperação de chapa para placa de sinalização</t>
  </si>
  <si>
    <t>1 A 01 810 01</t>
  </si>
  <si>
    <t>Calha metálica semi-circular D=0,40 m</t>
  </si>
  <si>
    <t>1 A 01 850 01</t>
  </si>
  <si>
    <t>Confecção de placa de sinalização semi-refletiva</t>
  </si>
  <si>
    <t>1 A 01 860 01</t>
  </si>
  <si>
    <t>Confecção de placa de sinalização tot. refletiva</t>
  </si>
  <si>
    <t>1 A 01 870 01</t>
  </si>
  <si>
    <t>Confecção de suporte e travessa p/ placa de sinal.</t>
  </si>
  <si>
    <t>1 A 01 890 01</t>
  </si>
  <si>
    <t>Escavação manual em material de 1a categoria</t>
  </si>
  <si>
    <t>1 A 01 891 01</t>
  </si>
  <si>
    <t>Escavação manual de vala em material de 1a cat.</t>
  </si>
  <si>
    <t>1 A 01 892 01</t>
  </si>
  <si>
    <t>Escavação mecânica de vala em material de 1a cat.</t>
  </si>
  <si>
    <t>1 A 01 893 01</t>
  </si>
  <si>
    <t>Compactação manual</t>
  </si>
  <si>
    <t>1 A 01 893 02</t>
  </si>
  <si>
    <t>Reaterro e compactação</t>
  </si>
  <si>
    <t>1 A 01 894 01</t>
  </si>
  <si>
    <t>Lastro de brita</t>
  </si>
  <si>
    <t>1 A 01 894 51</t>
  </si>
  <si>
    <t>Lastro de brita BC</t>
  </si>
  <si>
    <t>1 A 02 702 00</t>
  </si>
  <si>
    <t>Limpeza e enchim. junta pav. concr.(const e rest)</t>
  </si>
  <si>
    <t>1 A 99 001 00</t>
  </si>
  <si>
    <t>Mistura areia-asfalto usinada a frio</t>
  </si>
  <si>
    <t>1 A 99 002 00</t>
  </si>
  <si>
    <t>Mistura areia-asfalto usinada a quente</t>
  </si>
  <si>
    <t>1 A 99 003 00</t>
  </si>
  <si>
    <t>Mistura betuminosa usinada a frio</t>
  </si>
  <si>
    <t>1 A 99 004 00</t>
  </si>
  <si>
    <t>Mistura betuminosa usinada a quente</t>
  </si>
  <si>
    <t>1 A 99 005 00</t>
  </si>
  <si>
    <t>Mistura betuminosa</t>
  </si>
  <si>
    <t>2 S 01 000 00</t>
  </si>
  <si>
    <t>Desm. dest. limpeza áreas c/arv. diam. até 0,15 m</t>
  </si>
  <si>
    <t>2 S 01 010 00</t>
  </si>
  <si>
    <t>Destocamento de árvores D=0,15 a 0,30 m</t>
  </si>
  <si>
    <t>2 S 01 012 00</t>
  </si>
  <si>
    <t>Destocamento de árvores c/diâm. &gt; 0,30 m</t>
  </si>
  <si>
    <t>2 S 01 100 01</t>
  </si>
  <si>
    <t>Esc. carga transp. mat 1ª cat DMT 50 m</t>
  </si>
  <si>
    <t>2 S 01 100 02</t>
  </si>
  <si>
    <t>Esc. carga transp. mat 1ª cat DMT 50 a 200m c/m</t>
  </si>
  <si>
    <t>2 S 01 100 03</t>
  </si>
  <si>
    <t>Esc. carga transp. mat 1ª cat DMT 200 a 400m c/m</t>
  </si>
  <si>
    <t>2 S 01 100 04</t>
  </si>
  <si>
    <t>Esc. carga transp. mat 1ª cat DMT 400 a 600m c/m</t>
  </si>
  <si>
    <t>2 S 01 100 05</t>
  </si>
  <si>
    <t>Esc. carga transp. mat 1ª cat DMT 600 a 800m c/m</t>
  </si>
  <si>
    <t>2 S 01 100 06</t>
  </si>
  <si>
    <t>Esc. carga transp. mat 1ª cat DMT 800 a 1000m c/m</t>
  </si>
  <si>
    <t>2 S 01 100 07</t>
  </si>
  <si>
    <t>Esc. carga transp. mat 1ª cat DMT 1000 a 1200m c/m</t>
  </si>
  <si>
    <t>2 S 01 100 08</t>
  </si>
  <si>
    <t>Esc. carga transp. mat 1ª cat DMT 1200 a 1400m c/m</t>
  </si>
  <si>
    <t>2 S 01 100 09</t>
  </si>
  <si>
    <t>Esc. carga tr. mat 1ª c. DMT 50 a 200m c/carreg</t>
  </si>
  <si>
    <t>2 S 01 100 10</t>
  </si>
  <si>
    <t>Esc. carga tr. mat 1ª c. DMT 200 a 400m c/carreg</t>
  </si>
  <si>
    <t>2 S 01 100 11</t>
  </si>
  <si>
    <t>Esc. carga tr. mat 1ª c. DMT 400 a 600m c/carreg</t>
  </si>
  <si>
    <t>2 S 01 100 12</t>
  </si>
  <si>
    <t>Esc. carga tr. mat 1ª c. DMT 600 a 800m c/carreg</t>
  </si>
  <si>
    <t>2 S 01 100 13</t>
  </si>
  <si>
    <t>Esc. carga tr. mat 1ª c. DMT 800 a 1000m c/carreg</t>
  </si>
  <si>
    <t>2 S 01 100 14</t>
  </si>
  <si>
    <t>Esc. carga tr. mat 1ª c. DMT 1000 a 1200m c/carreg</t>
  </si>
  <si>
    <t>2 S 01 100 15</t>
  </si>
  <si>
    <t>Esc. carga tr. mat 1ª c. DMT 1200 a 1400m c/carreg</t>
  </si>
  <si>
    <t>2 S 01 100 16</t>
  </si>
  <si>
    <t>Esc. carga tr. mat 1ª c. DMT 1400 a 1600m c/carreg</t>
  </si>
  <si>
    <t>2 S 01 100 17</t>
  </si>
  <si>
    <t>Esc. carga tr. mat 1ª c. DMT 1600 a 1800m c/carreg</t>
  </si>
  <si>
    <t>2 S 01 100 18</t>
  </si>
  <si>
    <t>Esc. carga tr. mat 1ª c. DMT 1800 a 2000m c/carreg</t>
  </si>
  <si>
    <t>2 S 01 100 19</t>
  </si>
  <si>
    <t>Esc. carga tr. mat 1ª c. DMT 2000 a 3000m c/carreg</t>
  </si>
  <si>
    <t>2 S 01 100 20</t>
  </si>
  <si>
    <t>Esc. carga tr. mat 1ª c. DMT 3000 a 5000m c/carreg</t>
  </si>
  <si>
    <t>2 S 01 100 21</t>
  </si>
  <si>
    <t>Escavação carga transp. manual mat.1a cat. DT=20m</t>
  </si>
  <si>
    <t>2 S 01 100 22</t>
  </si>
  <si>
    <t>Esc. carga transp. mat 1ª cat DMT 50 a 200m c/e</t>
  </si>
  <si>
    <t>2 S 01 100 23</t>
  </si>
  <si>
    <t>Esc. carga transp. mat 1ª cat DMT 200 a 400m c/e</t>
  </si>
  <si>
    <t>2 S 01 100 24</t>
  </si>
  <si>
    <t>Esc. carga transp. mat 1ª cat DMT 400 a 600m c/e</t>
  </si>
  <si>
    <t>2 S 01 100 25</t>
  </si>
  <si>
    <t>Esc. carga transp. mat 1ª cat DMT 600 a 800m c/e</t>
  </si>
  <si>
    <t>2 S 01 100 26</t>
  </si>
  <si>
    <t>Esc. carga transp. mat 1ª cat DMT 800 a 1000m c/e</t>
  </si>
  <si>
    <t>2 S 01 100 27</t>
  </si>
  <si>
    <t>Esc. carga transp. mat 1ª cat DMT 1000 a 1200m c/e</t>
  </si>
  <si>
    <t>2 S 01 100 28</t>
  </si>
  <si>
    <t>Esc. carga transp. mat 1ª cat DMT 1200 a 1400m c/e</t>
  </si>
  <si>
    <t>2 S 01 100 29</t>
  </si>
  <si>
    <t>Esc. carga transp. mat 1ª cat DMT 1400 a 1600m c/e</t>
  </si>
  <si>
    <t>2 S 01 100 30</t>
  </si>
  <si>
    <t>Esc. carga transp. mat 1ª cat DMT 1600 a 1800m c/e</t>
  </si>
  <si>
    <t>2 S 01 100 31</t>
  </si>
  <si>
    <t>Esc. carga transp. mat 1ª cat DMT 1800 a 2000m c/e</t>
  </si>
  <si>
    <t>2 S 01 100 32</t>
  </si>
  <si>
    <t>Esc. carga transp. mat 1ª cat DMT 2000 a 3000m c/e</t>
  </si>
  <si>
    <t>2 S 01 100 33</t>
  </si>
  <si>
    <t>Esc. carga transp. mat 1ª cat DMT 3000 a 5000m c/e</t>
  </si>
  <si>
    <t>2 S 01 101 01</t>
  </si>
  <si>
    <t>Esc. carga transp. mat 2ª cat DMT 50m</t>
  </si>
  <si>
    <t>2 S 01 101 02</t>
  </si>
  <si>
    <t>Esc. carga transp. mat 2ª cat DMT 50 a 200m c/m</t>
  </si>
  <si>
    <t>2 S 01 101 03</t>
  </si>
  <si>
    <t>Esc. carga transp. mat 2ª cat DMT 200 a 400m c/m</t>
  </si>
  <si>
    <t>2 S 01 101 04</t>
  </si>
  <si>
    <t>Esc. carga transp. mat 2ª cat DMT 400 a 600m c/m</t>
  </si>
  <si>
    <t>2 S 01 101 05</t>
  </si>
  <si>
    <t>Esc. carga transp. mat 2ª cat DMT 600 a 800m c/m</t>
  </si>
  <si>
    <t>2 S 01 101 06</t>
  </si>
  <si>
    <t>Esc. carga transp. mat 2ª cat DMT 800 a 1000m c/m</t>
  </si>
  <si>
    <t>2 S 01 101 07</t>
  </si>
  <si>
    <t>Esc. carga transp. mat 2ª cat DMT 1000 a 1200m c/m</t>
  </si>
  <si>
    <t>2 S 01 101 08</t>
  </si>
  <si>
    <t>Esc. carga transp. mat 2ª cat DMT 1200 a 1400m c/m</t>
  </si>
  <si>
    <t>2 S 01 101 09</t>
  </si>
  <si>
    <t>Esc. carga tr. mat 2ª c. DMT 50 a 200m c/carreg</t>
  </si>
  <si>
    <t>2 S 01 101 10</t>
  </si>
  <si>
    <t>Esc. carga tr. mat 2ª c. DMT 200 a 400m c/carreg</t>
  </si>
  <si>
    <t>2 S 01 101 11</t>
  </si>
  <si>
    <t>Esc. carga tr. mat 2a c. DMT 400 a 600m c/carreg</t>
  </si>
  <si>
    <t>2 S 01 101 12</t>
  </si>
  <si>
    <t>Esc. carga tr. mat 2a c. DMT 600 a 800m c/carreg</t>
  </si>
  <si>
    <t>2 S 01 101 13</t>
  </si>
  <si>
    <t>Esc. carga tr. mat 2a c. DMT 800 a 1000m c/carreg</t>
  </si>
  <si>
    <t>2 S 01 101 14</t>
  </si>
  <si>
    <t>Esc. carga tr. mat 2a c. DMT 1000 a 1200m c/carreg</t>
  </si>
  <si>
    <t>2 S 01 101 15</t>
  </si>
  <si>
    <t>Esc. carga tr. mat 2a c. DMT 1200 a 1400m c/carreg</t>
  </si>
  <si>
    <t>2 S 01 101 16</t>
  </si>
  <si>
    <t>Esc. carga tr. mat 2a c. DMT 1400 a 1600m c/carreg</t>
  </si>
  <si>
    <t>2 S 01 101 17</t>
  </si>
  <si>
    <t>Esc. carga tr. mat 2a c. DMT 1600 a 1800m c/carreg</t>
  </si>
  <si>
    <t>2 S 01 101 18</t>
  </si>
  <si>
    <t>Esc. carga tr. mat 2a c. DMT 1800 a 2000m c/carreg</t>
  </si>
  <si>
    <t>2 S 01 101 19</t>
  </si>
  <si>
    <t>Esc. carga tr. mat 2a c. DMT 2000 a 3000m c/carreg</t>
  </si>
  <si>
    <t>2 S 01 101 20</t>
  </si>
  <si>
    <t>Esc. carga tr. mat 2a c. DMT 3000 a 5000m c/carreg</t>
  </si>
  <si>
    <t>2 S 01 101 22</t>
  </si>
  <si>
    <t>Esc. carga transp. mat 2a cat DMT 50 a 200m c/e</t>
  </si>
  <si>
    <t>2 S 01 101 23</t>
  </si>
  <si>
    <t>Esc. carga transp. mat 2a cat DMT 200 a 400m c/e</t>
  </si>
  <si>
    <t>2 S 01 101 24</t>
  </si>
  <si>
    <t>Esc. carga transp. mat 2a cat DMT 400 a 600m c/e</t>
  </si>
  <si>
    <t>2 S 01 101 25</t>
  </si>
  <si>
    <t>Esc. carga transp. mat 2a cat DMT 600 a 800m c/e</t>
  </si>
  <si>
    <t>2 S 01 101 26</t>
  </si>
  <si>
    <t>Esc. carga transp. mat 2a cat DMT 800 a 1000m c/e</t>
  </si>
  <si>
    <t>2 S 01 101 27</t>
  </si>
  <si>
    <t>Esc. carga transp. mat 2a cat DMT 1000 a 1200m c/e</t>
  </si>
  <si>
    <t>2 S 01 101 28</t>
  </si>
  <si>
    <t>Esc. carga transp. mat 2a cat DMT 1200 a 1400m c/e</t>
  </si>
  <si>
    <t>2 S 01 101 29</t>
  </si>
  <si>
    <t>Esc. carga transp. mat 2a cat DMT 1400 a 1600m c/e</t>
  </si>
  <si>
    <t>2 S 01 101 30</t>
  </si>
  <si>
    <t>Esc. carga transp. mat 2a cat DMT 1600 a 1800m c/e</t>
  </si>
  <si>
    <t>2 S 01 101 31</t>
  </si>
  <si>
    <t>Esc. carga transp. mat 2a cat DMT 1800 a 2000m c/e</t>
  </si>
  <si>
    <t>2 S 01 101 32</t>
  </si>
  <si>
    <t>Esc. carga transp. mat 2a cat DMT 2000 a 3000m c/e</t>
  </si>
  <si>
    <t>2 S 01 101 33</t>
  </si>
  <si>
    <t>Esc. carga transp. mat 2a cat DMT 3000 a 5000m c/e</t>
  </si>
  <si>
    <t>2 S 01 102 01</t>
  </si>
  <si>
    <t>Esc. carga transp. mat 3a cat DMT até 50m</t>
  </si>
  <si>
    <t>2 S 01 102 02</t>
  </si>
  <si>
    <t>Esc. carga transp. mat 3a cat DMT 50 a 200m</t>
  </si>
  <si>
    <t>2 S 01 102 03</t>
  </si>
  <si>
    <t>Esc. carga transp. mat 3a cat DMT 200 a 400m</t>
  </si>
  <si>
    <t>2 S 01 102 04</t>
  </si>
  <si>
    <t>Esc. carga transp. mat 3a cat DMT 400 a 600m</t>
  </si>
  <si>
    <t>2 S 01 102 05</t>
  </si>
  <si>
    <t>Esc. carga transp. mat 3a cat DMT 600 a 800m</t>
  </si>
  <si>
    <t>2 S 01 102 06</t>
  </si>
  <si>
    <t>Esc. carga transp. mat 3a cat DMT 800 a 1000m</t>
  </si>
  <si>
    <t>2 S 01 102 07</t>
  </si>
  <si>
    <t>Esc. carga transp. mat 3a cat DMT 1000 a 1200m</t>
  </si>
  <si>
    <t>2 S 01 300 01</t>
  </si>
  <si>
    <t>Esc. carga transp. solos moles DMT 0 a 200m</t>
  </si>
  <si>
    <t>2 S 01 300 02</t>
  </si>
  <si>
    <t>Esc. carga transp. solos moles DMT 200 a 400m</t>
  </si>
  <si>
    <t>2 S 01 300 03</t>
  </si>
  <si>
    <t>Esc. carga transp. solos moles DMT 400 a 600m</t>
  </si>
  <si>
    <t>2 S 01 300 04</t>
  </si>
  <si>
    <t>Esc. carga transp. solos moles DMT 600 a 800m</t>
  </si>
  <si>
    <t>2 S 01 300 05</t>
  </si>
  <si>
    <t>Esc. carga transp. solos moles DMT 800 a 1000m</t>
  </si>
  <si>
    <t>2 S 01 510 00</t>
  </si>
  <si>
    <t>Compactação de aterros a 95% proctor normal</t>
  </si>
  <si>
    <t>2 S 01 511 00</t>
  </si>
  <si>
    <t>Compactação de aterros a 100% proctor normal</t>
  </si>
  <si>
    <t>2 S 01 512 01</t>
  </si>
  <si>
    <t>Construção de corpo de aterro em rocha</t>
  </si>
  <si>
    <t>2 S 01 512 02</t>
  </si>
  <si>
    <t>Compactação de camada final de aterro de rocha</t>
  </si>
  <si>
    <t>2 S 01 512 52</t>
  </si>
  <si>
    <t>Compactação camada final de aterro de rocha BC</t>
  </si>
  <si>
    <t>2 S 01 513 01</t>
  </si>
  <si>
    <t>Compactação de material de "bota-fora"</t>
  </si>
  <si>
    <t>2 S 02 100 00</t>
  </si>
  <si>
    <t>Reforço do subleito</t>
  </si>
  <si>
    <t>2 S 02 110 00</t>
  </si>
  <si>
    <t>Regularização do subleito</t>
  </si>
  <si>
    <t>2 S 02 110 01</t>
  </si>
  <si>
    <t>Regul. subleito c/ fres. corte contr.autom. greide</t>
  </si>
  <si>
    <t>2 S 02 200 00</t>
  </si>
  <si>
    <t>Sub-base solo estabilizado granul. s/ mistura</t>
  </si>
  <si>
    <t>2 S 02 200 01</t>
  </si>
  <si>
    <t>Base solo estabilizado granul. s/ mistura</t>
  </si>
  <si>
    <t>2 S 02 210 00</t>
  </si>
  <si>
    <t>Sub-base estab. granul. c/ mistura solo na pista</t>
  </si>
  <si>
    <t>2 S 02 210 01</t>
  </si>
  <si>
    <t>Sub-base estab. granul. c/ mist. solo-areia pista</t>
  </si>
  <si>
    <t>2 S 02 210 51</t>
  </si>
  <si>
    <t>Sub-base estab.granul.c/mist.soloareia pista AC</t>
  </si>
  <si>
    <t>2 S 02 210 52</t>
  </si>
  <si>
    <t>Base estab.granul.c/mist.soloareia na pista AC</t>
  </si>
  <si>
    <t>2 S 02 230 00</t>
  </si>
  <si>
    <t>Base de brita graduada</t>
  </si>
  <si>
    <t>2 S 02 230 01</t>
  </si>
  <si>
    <t>Base brita grad. c/ dist. agreg. contr. de greide</t>
  </si>
  <si>
    <t>2 S 02 230 50</t>
  </si>
  <si>
    <t>Base de brita graduada BC</t>
  </si>
  <si>
    <t>2 S 02 230 51</t>
  </si>
  <si>
    <t>Base brita grad.c/dist.agreg.contr.de greide BC</t>
  </si>
  <si>
    <t>2 S 02 231 00</t>
  </si>
  <si>
    <t>Base de macadame hidráulico</t>
  </si>
  <si>
    <t>2 S 02 231 50</t>
  </si>
  <si>
    <t>Base de macadame hidráulico BC</t>
  </si>
  <si>
    <t>2 S 02 241 01</t>
  </si>
  <si>
    <t>Base de solo cimento c/ mistura em usina</t>
  </si>
  <si>
    <t>2 S 02 243 01</t>
  </si>
  <si>
    <t>Sub-base de solo melhor. c/ cimento mist. em usina</t>
  </si>
  <si>
    <t>2 S 02 300 00</t>
  </si>
  <si>
    <t>Imprimação</t>
  </si>
  <si>
    <t>2 S 02 400 00</t>
  </si>
  <si>
    <t>Pintura de ligação</t>
  </si>
  <si>
    <t>2 S 02 500 01</t>
  </si>
  <si>
    <t>Tratamento superficial simples c/ emulsão</t>
  </si>
  <si>
    <t>2 S 02 500 02</t>
  </si>
  <si>
    <t>Tratamento superficial simples c/ banho diluído</t>
  </si>
  <si>
    <t>2 S 02 500 50</t>
  </si>
  <si>
    <t>Tratamento superficial simples c/cap BC</t>
  </si>
  <si>
    <t>2 S 02 500 51</t>
  </si>
  <si>
    <t>Tratamento superficial simples c/emulsão BC</t>
  </si>
  <si>
    <t>2 S 02 500 52</t>
  </si>
  <si>
    <t>Tratamento superf.simples c/banho diluído BC</t>
  </si>
  <si>
    <t>2 S 02 501 01</t>
  </si>
  <si>
    <t>Tratamento superficial duplo c/ emulsão</t>
  </si>
  <si>
    <t>2 S 02 501 02</t>
  </si>
  <si>
    <t>Tratamento superficial duplo c/ banho diluído</t>
  </si>
  <si>
    <t>2 S 02 501 50</t>
  </si>
  <si>
    <t>Tratamento superficial duplo c/cap BC</t>
  </si>
  <si>
    <t>2 S 02 501 51</t>
  </si>
  <si>
    <t>Tratamento superficial duplo c/ emulsão BC</t>
  </si>
  <si>
    <t>2 S 02 501 52</t>
  </si>
  <si>
    <t>Tratamento superficial duplo c/banho diluído BC</t>
  </si>
  <si>
    <t>2 S 02 502 01</t>
  </si>
  <si>
    <t>Tratamento superficial triplo c/ emulsão</t>
  </si>
  <si>
    <t>2 S 02 502 02</t>
  </si>
  <si>
    <t>Tratamento superficial triplo c/ banho diluído</t>
  </si>
  <si>
    <t>2 S 02 502 50</t>
  </si>
  <si>
    <t>Tratamento superficial triplo c/ cap BC</t>
  </si>
  <si>
    <t>2 S 02 502 51</t>
  </si>
  <si>
    <t>Tratamento superficial triplo c/ emulsão BC</t>
  </si>
  <si>
    <t>2 S 02 502 52</t>
  </si>
  <si>
    <t>Tratamento superficial triplo c/banho diluído BC</t>
  </si>
  <si>
    <t>2 S 02 530 00</t>
  </si>
  <si>
    <t>Pré-misturado a frio</t>
  </si>
  <si>
    <t>2 S 02 530 50</t>
  </si>
  <si>
    <t>Pré-misturado a frio AC/BC</t>
  </si>
  <si>
    <t>2 S 02 531 00</t>
  </si>
  <si>
    <t>Macadame betuminoso por penetração</t>
  </si>
  <si>
    <t>2 S 02 531 50</t>
  </si>
  <si>
    <t>Macadame betuminoso por penetração BC</t>
  </si>
  <si>
    <t>2 S 02 532 00</t>
  </si>
  <si>
    <t>Areia-asfalto a quente</t>
  </si>
  <si>
    <t>2 S 02 532 50</t>
  </si>
  <si>
    <t>Areia-asfalto a quente AC</t>
  </si>
  <si>
    <t>2 S 02 540 71</t>
  </si>
  <si>
    <t>Conc. betum. usin. a quente c cal hidr. capa rolam</t>
  </si>
  <si>
    <t>2 S 02 603 00</t>
  </si>
  <si>
    <t>Sub-base de concreto rolado</t>
  </si>
  <si>
    <t>2 S 02 603 50</t>
  </si>
  <si>
    <t>Sub-base de concreto rolado AC/BC</t>
  </si>
  <si>
    <t>2 S 02 604 00</t>
  </si>
  <si>
    <t>Sub-base de concreto de cimento portland</t>
  </si>
  <si>
    <t>2 S 02 604 50</t>
  </si>
  <si>
    <t>Sub-base de concreto de cimento portland AC/BC</t>
  </si>
  <si>
    <t>2 S 02 606 00</t>
  </si>
  <si>
    <t>Concreto de cimento portland com fôrma deslizante</t>
  </si>
  <si>
    <t>2 S 02 606 50</t>
  </si>
  <si>
    <t>Concr.de cimento portl.com fôrma deslizante AC/BC</t>
  </si>
  <si>
    <t>2 S 02 607 00</t>
  </si>
  <si>
    <t>Concreto cimento portland c/ equip. pequeno porte</t>
  </si>
  <si>
    <t>2 S 02 607 50</t>
  </si>
  <si>
    <t>Concr.cimento portl.c/equip.pequeno porte AC/BC</t>
  </si>
  <si>
    <t>2 S 02 700 01</t>
  </si>
  <si>
    <t>Execução pavim. c/ peças pré-moldadas concr.</t>
  </si>
  <si>
    <t>2 S 02 700 51</t>
  </si>
  <si>
    <t>Execução pavim.c/peças pré-moldadas concr. AC/BC</t>
  </si>
  <si>
    <t>2 S 02 702 00</t>
  </si>
  <si>
    <t>Limpeza e enchimento de junta de pavimento de conc</t>
  </si>
  <si>
    <t>2 S 03 000 02</t>
  </si>
  <si>
    <t>Escavação manual de cavas em material 1a cat</t>
  </si>
  <si>
    <t>2 S 03 000 03</t>
  </si>
  <si>
    <t>Escavação manual de cavas em material 2a cat</t>
  </si>
  <si>
    <t>2 S 03 010 01</t>
  </si>
  <si>
    <t>Escavação em cavas de fundação com esgotamento</t>
  </si>
  <si>
    <t>2 S 03 119 01</t>
  </si>
  <si>
    <t>Escoramento com madeira de OAE</t>
  </si>
  <si>
    <t>2 S 03 300 01</t>
  </si>
  <si>
    <t>Confecção e lançamento concr. magro em betoneira</t>
  </si>
  <si>
    <t>2 S 03 300 51</t>
  </si>
  <si>
    <t>Confecção e lanç.de concr.magro em betoneira AC/BC</t>
  </si>
  <si>
    <t>2 S 03 322 00</t>
  </si>
  <si>
    <t>Conc.estr.fck=10 MPa-contr.raz.uso ger.conf.e lanç</t>
  </si>
  <si>
    <t>2 S 03 322 50</t>
  </si>
  <si>
    <t>Concr.estr.fck=10MPa-c.raz.uso ger.conf.lanç.AC/BC</t>
  </si>
  <si>
    <t>2 S 03 323 00</t>
  </si>
  <si>
    <t>Conc.estr.fck=15 MPa-contr.raz.uso ger.conf.e lanç</t>
  </si>
  <si>
    <t>2 S 03 323 50</t>
  </si>
  <si>
    <t>Concr.estr.fck=15MPa-c.raz.uso ger.conf.lanç.AC/BC</t>
  </si>
  <si>
    <t>2 S 03 324 00</t>
  </si>
  <si>
    <t>2 S 03 324 01</t>
  </si>
  <si>
    <t>Conc.estr.fck=15 MPa-contr.raz.c/adit.conf. e lanç</t>
  </si>
  <si>
    <t>2 S 03 324 50</t>
  </si>
  <si>
    <t>Concr.estr.fck=15MPa-c.raz.c/adit conf.lanç.AC/BC</t>
  </si>
  <si>
    <t>2 S 03 324 51</t>
  </si>
  <si>
    <t>Concr.estr.fck=15MPa-c.raz.uso ger conf.lançAC/BC</t>
  </si>
  <si>
    <t>2 S 03 325 00</t>
  </si>
  <si>
    <t>Conc.estr.fck=18 MPa-contr.raz.uso ger.conf.e lanç</t>
  </si>
  <si>
    <t>2 S 03 325 01</t>
  </si>
  <si>
    <t>Conc.estr.fck=18 MPa-contr.raz.c/adit.conf. e lanç</t>
  </si>
  <si>
    <t>2 S 03 325 50</t>
  </si>
  <si>
    <t>Concr.estr.fck=18MPa-c.raz.uso ger.conf.lanç.AC/BC</t>
  </si>
  <si>
    <t>2 S 03 325 51</t>
  </si>
  <si>
    <t>Concr.estr.fck=18MPa-c.raz.c/adit conf. lanç.AC/BC</t>
  </si>
  <si>
    <t>2 S 03 326 00</t>
  </si>
  <si>
    <t>Conc.estr.fck=20 MPa-contr.raz.uso ger.conf.e lanç</t>
  </si>
  <si>
    <t>2 S 03 326 01</t>
  </si>
  <si>
    <t>Conc.estr.fck=20 MPa-contr.raz.c/adit.conf. e lanç</t>
  </si>
  <si>
    <t>2 S 03 326 50</t>
  </si>
  <si>
    <t>Concr.estr.fck=20MPa-c.raz.uso ger.conf.lanç AC/BC</t>
  </si>
  <si>
    <t>2 S 03 326 51</t>
  </si>
  <si>
    <t>Concr.estr.fck=20MPa-c.raz.c/adit conf.lanç.AC/BC</t>
  </si>
  <si>
    <t>2 S 03 327 00</t>
  </si>
  <si>
    <t>Conc.estr.fck=25 MPa-contr.raz.uso ger.conf.e lanç</t>
  </si>
  <si>
    <t>2 S 03 327 50</t>
  </si>
  <si>
    <t>Concr estr.fck=25MPa-c.raz.uso ger conf.lanç.AC/BC</t>
  </si>
  <si>
    <t>2 S 03 328 00</t>
  </si>
  <si>
    <t>2 S 03 328 50</t>
  </si>
  <si>
    <t>Concr.estr.fck=25MPa-c.raz.c/adit conf.lanç.AC/BC</t>
  </si>
  <si>
    <t>2 S 03 329 00</t>
  </si>
  <si>
    <t>Conc.estr.fck=25 MPa-contr.raz.c/adit.conf. e lanç</t>
  </si>
  <si>
    <t>2 S 03 329 01</t>
  </si>
  <si>
    <t>2 S 03 329 02</t>
  </si>
  <si>
    <t>Conc.estr.fck=30 MPa-contr.raz.uso ger.conf.e lanç</t>
  </si>
  <si>
    <t>2 S 03 329 03</t>
  </si>
  <si>
    <t>Conc.estr.fck=30 MPa-contr.raz. c/adit.conf.e lanç</t>
  </si>
  <si>
    <t>2 S 03 329 04</t>
  </si>
  <si>
    <t>Conc.estr.fck=35 MPa-contr.raz.c/adit.conf. e lanç</t>
  </si>
  <si>
    <t>2 S 03 329 50</t>
  </si>
  <si>
    <t>Concr.estr.fck=25MPa-c.raz.c/adit.conf.lanc.AC/BC</t>
  </si>
  <si>
    <t>2 S 03 329 51</t>
  </si>
  <si>
    <t>Concr.estr.fck=30MPa-c.raz.uso ger.conf.lanc.AC/BC</t>
  </si>
  <si>
    <t>2 S 03 329 52</t>
  </si>
  <si>
    <t>Concr.estr.fck=30MPa-c.raz.c/adit.conf.lanc.AC/BC</t>
  </si>
  <si>
    <t>2 S 03 329 53</t>
  </si>
  <si>
    <t>Concr.estr.fck=35MPa-c.raz.c/adit.conf.lanc.AC/BC</t>
  </si>
  <si>
    <t>2 S 03 329 54</t>
  </si>
  <si>
    <t>Concr.estr.fck=35Mpa-c.raz c/adit.conf.lanc.AC/BC</t>
  </si>
  <si>
    <t>2 S 03 370 00</t>
  </si>
  <si>
    <t>2 S 03 371 01</t>
  </si>
  <si>
    <t>2 S 03 371 02</t>
  </si>
  <si>
    <t>2 S 03 372 01</t>
  </si>
  <si>
    <t>Formas para tubulão</t>
  </si>
  <si>
    <t>2 S 03 401 01</t>
  </si>
  <si>
    <t>Estaca tipo Franki D=350 mm</t>
  </si>
  <si>
    <t>2 S 03 401 02</t>
  </si>
  <si>
    <t>Estaca tipo Franki D=400 mm</t>
  </si>
  <si>
    <t>2 S 03 401 03</t>
  </si>
  <si>
    <t>Estaca tipo Franki D=520 mm</t>
  </si>
  <si>
    <t>2 S 03 401 04</t>
  </si>
  <si>
    <t>Estaca tipo Franki D=600 mm</t>
  </si>
  <si>
    <t>2 S 03 401 51</t>
  </si>
  <si>
    <t>Estaca tipo Franki D=350 mm AC/BC</t>
  </si>
  <si>
    <t>2 S 03 401 52</t>
  </si>
  <si>
    <t>Estaca tipo Franki D=400 mm AC/BC</t>
  </si>
  <si>
    <t>2 S 03 401 53</t>
  </si>
  <si>
    <t>Estaca tipo Franki D=520 mm AC/BC</t>
  </si>
  <si>
    <t>2 S 03 401 54</t>
  </si>
  <si>
    <t>Estaca tipo Franki D=600 mm AC/BC</t>
  </si>
  <si>
    <t>2 S 03 402 01</t>
  </si>
  <si>
    <t>Cravação estacas pré-mold. de concreto 30 x 30 cm</t>
  </si>
  <si>
    <t>2 S 03 402 51</t>
  </si>
  <si>
    <t>Cravação estacas pré-mold. concreto 30x30 cm AC/BC</t>
  </si>
  <si>
    <t>2 S 03 404 01</t>
  </si>
  <si>
    <t>Forn. e crav. estacas perfil met. I de 10" simples</t>
  </si>
  <si>
    <t>2 S 03 404 04</t>
  </si>
  <si>
    <t>Forn. e crav. estacas perfil met. I de 10" duplo</t>
  </si>
  <si>
    <t>2 S 03 410 01</t>
  </si>
  <si>
    <t>Tubulão a céu aberto diâmetro externo = 1,00 m</t>
  </si>
  <si>
    <t>2 S 03 410 11</t>
  </si>
  <si>
    <t>Tubulão a céu aberto diâmetro externo = 1,20 m</t>
  </si>
  <si>
    <t>2 S 03 410 21</t>
  </si>
  <si>
    <t>Tubulão a céu aberto diâmetro externo = 1,40 m</t>
  </si>
  <si>
    <t>2 S 03 410 31</t>
  </si>
  <si>
    <t>Tubulão a céu aberto diâmetro externo = 1,60 m</t>
  </si>
  <si>
    <t>2 S 03 410 41</t>
  </si>
  <si>
    <t>Tubulão a céu aberto diâmetro externo = 1,80 m</t>
  </si>
  <si>
    <t>2 S 03 410 51</t>
  </si>
  <si>
    <t>Tubulão a céu aberto diâmetro externo = 2,00 m</t>
  </si>
  <si>
    <t>2 S 03 410 61</t>
  </si>
  <si>
    <t>Tubulão a céu aberto diâmetro externo = 2,20 m</t>
  </si>
  <si>
    <t>2 S 03 411 11</t>
  </si>
  <si>
    <t>Tub.ar comp.D=1,2 m prof.até 12 m lâmina d'água LF</t>
  </si>
  <si>
    <t>2 S 03 411 12</t>
  </si>
  <si>
    <t>Tub.ar comp.D=1,2 m prof. 12/18 m lâmina d'água LF</t>
  </si>
  <si>
    <t>2 S 03 411 13</t>
  </si>
  <si>
    <t>Tub.ar comp.D=1,2 m prof. 18/24 m lâmina d'água LF</t>
  </si>
  <si>
    <t>2 S 03 411 14</t>
  </si>
  <si>
    <t>Tub.ar comp.D=1,2 m prof. 24/27 m lâmina d'água LF</t>
  </si>
  <si>
    <t>2 S 03 411 15</t>
  </si>
  <si>
    <t>Tub.ar.comp.D=1,2 m prof. 27/31 m lâmina d'água LF</t>
  </si>
  <si>
    <t>2 S 03 411 21</t>
  </si>
  <si>
    <t>Tub.ar.comp.D=1,4 m prof.até 12 m lâmina d'água LF</t>
  </si>
  <si>
    <t>2 S 03 411 22</t>
  </si>
  <si>
    <t>Tub.ar comp.D=1,4 m prof. 12/18 m lâmina d'água LF</t>
  </si>
  <si>
    <t>2 S 03 411 23</t>
  </si>
  <si>
    <t>Tub.ar comp.D=1,4 m prof. 18/24 m lâmina d'água LF</t>
  </si>
  <si>
    <t>2 S 03 411 24</t>
  </si>
  <si>
    <t>Tub.ar comp.D=1,4 m prof. 24/27 m lâmina d'água LF</t>
  </si>
  <si>
    <t>2 S 03 411 25</t>
  </si>
  <si>
    <t>Tub.ar comp.D=1,4 m prof. 27/31 m lâmina d'água LF</t>
  </si>
  <si>
    <t>2 S 03 411 31</t>
  </si>
  <si>
    <t>Tub.ar comp.D=1,6 m prof.até 12 m lâmina d'água LF</t>
  </si>
  <si>
    <t>2 S 03 411 32</t>
  </si>
  <si>
    <t>Tub.ar comp.D=1,6 m prof. 12/18 m lâmina d'água LF</t>
  </si>
  <si>
    <t>2 S 03 411 33</t>
  </si>
  <si>
    <t>Tub.ar comp.D=1,6 m prof. 18/24 m lâmina d'água LF</t>
  </si>
  <si>
    <t>2 S 03 411 34</t>
  </si>
  <si>
    <t>Tub.ar comp.D=1,6 m prof. 24/27 m lâmina d'água LF</t>
  </si>
  <si>
    <t>2 S 03 411 35</t>
  </si>
  <si>
    <t>Tub.ar comp.D=1,6 m prof. 27/31 m lâmina d'água LF</t>
  </si>
  <si>
    <t>2 S 03 411 41</t>
  </si>
  <si>
    <t>Tub.ar comp.D=1,8 m prof.até 12 m lâmina d'água LF</t>
  </si>
  <si>
    <t>2 S 03 411 42</t>
  </si>
  <si>
    <t>Tub.ar comp.D=1,8 m prof. 12/18 m lâmina d'água LF</t>
  </si>
  <si>
    <t>2 S 03 411 43</t>
  </si>
  <si>
    <t>Tub.ar comp.D=1,8 m prof. 18/24 m lâmina d'água LF</t>
  </si>
  <si>
    <t>2 S 03 411 44</t>
  </si>
  <si>
    <t>Tub.ar comp.D=1,8 m prof. 24/27 m lâmina d'água LF</t>
  </si>
  <si>
    <t>2 S 03 411 45</t>
  </si>
  <si>
    <t>Tub.ar comp.D=1,8 m prof. 27/31 m lâmina d'água LF</t>
  </si>
  <si>
    <t>2 S 03 411 51</t>
  </si>
  <si>
    <t>Tub.ar comp.D=2,0 m até 12 m lâmina d'água LF</t>
  </si>
  <si>
    <t>2 S 03 411 52</t>
  </si>
  <si>
    <t>Tub.ar comp.D=2,0 m prof. 12/18 m lâmina d'água LF</t>
  </si>
  <si>
    <t>2 S 03 411 53</t>
  </si>
  <si>
    <t>Tub.ar comp.D=2,0 m prof.18/24 m lâmina d'água LF</t>
  </si>
  <si>
    <t>2 S 03 411 54</t>
  </si>
  <si>
    <t>Tub.ar comp.D=2,0 m prof.24/27 m lâmina d'água LF</t>
  </si>
  <si>
    <t>2 S 03 411 55</t>
  </si>
  <si>
    <t>Tub.ar comp.D=2,0 m prof.27/31 m lâmina d'água LF</t>
  </si>
  <si>
    <t>2 S 03 411 61</t>
  </si>
  <si>
    <t>Tub.ar comp.D=2,2 m prof.até 12 m lâmina d'água LF</t>
  </si>
  <si>
    <t>2 S 03 411 62</t>
  </si>
  <si>
    <t>Tub.ar comp.D=2,2 m prof.12/18 m lâmina d'água LF</t>
  </si>
  <si>
    <t>2 S 03 411 63</t>
  </si>
  <si>
    <t>Tub.ar comp.D=2,2 m prof.18/24 m lâmina d'água LF</t>
  </si>
  <si>
    <t>2 S 03 411 64</t>
  </si>
  <si>
    <t>Tub.ar comp.D=2,2 m prof.24/27 m lâmina d'água LF</t>
  </si>
  <si>
    <t>2 S 03 411 65</t>
  </si>
  <si>
    <t>Tub.ar comp.D=2,2 m prof.27/31m lâmina d'água LF</t>
  </si>
  <si>
    <t>2 S 03 412 01</t>
  </si>
  <si>
    <t>Esc.p/alarg. base tub.ar comp.prof. até 12 m LF</t>
  </si>
  <si>
    <t>2 S 03 412 02</t>
  </si>
  <si>
    <t>Esc.p/alarg. base tub.ar comp.prof.12/18 m LF</t>
  </si>
  <si>
    <t>2 S 03 412 03</t>
  </si>
  <si>
    <t>Esc.p/alarg. base tub.ar comp.prof.18/24 m LF</t>
  </si>
  <si>
    <t>2 S 03 412 04</t>
  </si>
  <si>
    <t>Esc.p/alarg. base tub.ar comp.prof.24/27 m LF</t>
  </si>
  <si>
    <t>2 S 03 412 05</t>
  </si>
  <si>
    <t>Esc.p/alarg. base tub.ar comp.prof.27/31m LF</t>
  </si>
  <si>
    <t>2 S 03 412 11</t>
  </si>
  <si>
    <t>Forn.lanç.conc. base tub.ar comp.até 12m LF</t>
  </si>
  <si>
    <t>2 S 03 412 12</t>
  </si>
  <si>
    <t>Forn.lanc.conc.base tub.ar comp.prof.12/18m LF</t>
  </si>
  <si>
    <t>2 S 03 412 13</t>
  </si>
  <si>
    <t>Forn.lanç.conc.base tub.ar comp.prof.18/24m LF</t>
  </si>
  <si>
    <t>2 S 03 412 14</t>
  </si>
  <si>
    <t>Forn.lanç.conc.base tub.ar comp.prof.24/27m LF</t>
  </si>
  <si>
    <t>2 S 03 412 15</t>
  </si>
  <si>
    <t>Forn.lanç.conc.base tub.ar comp.prof. 27/31m LF</t>
  </si>
  <si>
    <t>2 S 03 412 61</t>
  </si>
  <si>
    <t>Forn.lanç.c. base tub.ar comp.até 12m LF/AC/BC/PC</t>
  </si>
  <si>
    <t>2 S 03 412 62</t>
  </si>
  <si>
    <t>Forn.lanc.c.base tub.ar comp.pr.12/18m LF/AC/BC/PC</t>
  </si>
  <si>
    <t>2 S 03 412 63</t>
  </si>
  <si>
    <t>Forn.lanç.c.base tub.ar comp.pr.18/24m LF/AC/BC/PC</t>
  </si>
  <si>
    <t>2 S 03 412 64</t>
  </si>
  <si>
    <t>Forn.lanç.c.base tub.ar comp.pr.24/27m LF/AC/BC/PC</t>
  </si>
  <si>
    <t>2 S 03 412 65</t>
  </si>
  <si>
    <t>Forn.lanç.c.base tub.ar comp.pr.27/31m LF/AC/BC/PC</t>
  </si>
  <si>
    <t>2 S 03 415 01</t>
  </si>
  <si>
    <t>Tub.céu aberto diâmetro externo=1,00 m c/AC/BC/PC</t>
  </si>
  <si>
    <t>2 S 03 415 11</t>
  </si>
  <si>
    <t>Tub.céu aberto diâmetro externo =1,20 m c/AC/BC/PC</t>
  </si>
  <si>
    <t>2 S 03 415 21</t>
  </si>
  <si>
    <t>Tub.céu aberto diâmetro externo=1,40 m c/AC/BC/PC</t>
  </si>
  <si>
    <t>2 S 03 415 31</t>
  </si>
  <si>
    <t>Tub.céu aberto diâmetro externo=1,60 m c/AC/BC/PC</t>
  </si>
  <si>
    <t>2 S 03 415 41</t>
  </si>
  <si>
    <t>Tub.céu aberto diâmetro externo=1,80 m c/AC/BC/PC</t>
  </si>
  <si>
    <t>2 S 03 415 51</t>
  </si>
  <si>
    <t>Tub.céu aberto diâmetro externo=2,00 m c/AC/BC/PC</t>
  </si>
  <si>
    <t>2 S 03 415 61</t>
  </si>
  <si>
    <t>Tub.céu aberto diâmetro externo=2,20 m c/AC/BC/PC</t>
  </si>
  <si>
    <t>2 S 03 416 11</t>
  </si>
  <si>
    <t>Tub.ar comp.D=1,2m prof.12m lâm.d'água LF/AC/BC/PC</t>
  </si>
  <si>
    <t>2 S 03 416 12</t>
  </si>
  <si>
    <t>Tub.ar c.D=1,2m prof.12/18m lâm.d'água LF/AC/BC/PC</t>
  </si>
  <si>
    <t>2 S 03 416 13</t>
  </si>
  <si>
    <t>Tub.ar c.D=1,2m prof.18/24m lâm.d'água LF/AC/BC/PC</t>
  </si>
  <si>
    <t>2 S 03 416 14</t>
  </si>
  <si>
    <t>Tub.ar c.D=1,2m prof.24/27m lâm.d'água LF/AC/BC/PC</t>
  </si>
  <si>
    <t>2 S 03 416 15</t>
  </si>
  <si>
    <t>Tub.ar.c.D=1,2m prof.27/31m lâm.d'água LF/AC/BC/PC</t>
  </si>
  <si>
    <t>2 S 03 416 21</t>
  </si>
  <si>
    <t>Tub.ar c.D=1,4m prof.até12m lâm.d'água LF/AC/BC/PC</t>
  </si>
  <si>
    <t>2 S 03 416 22</t>
  </si>
  <si>
    <t>Tub.ar c.D=1,4m prof.12/18m lâm.d'água LF/AC/BC/PC</t>
  </si>
  <si>
    <t>2 S 03 416 23</t>
  </si>
  <si>
    <t>Tub.ar c.D=1,4m prof.18/24m lâm.d'água LF/AC/BC/PC</t>
  </si>
  <si>
    <t>2 S 03 416 24</t>
  </si>
  <si>
    <t>Tub.ar c.D=1,4m prof.24/27m lâm.d'água LF/AC/BC/PC</t>
  </si>
  <si>
    <t>2 S 03 416 25</t>
  </si>
  <si>
    <t>Tub.ar c.D=1,4m prof.27/31m lâm.d'água LF/AC/BC/PC</t>
  </si>
  <si>
    <t>2 S 03 416 31</t>
  </si>
  <si>
    <t>Tub.ar c.D=1,6m prof.até12m lâm.d'água LF/AC/BC/PC</t>
  </si>
  <si>
    <t>2 S 03 416 32</t>
  </si>
  <si>
    <t>Tub.ar c.D=1,6m prof.12/18m lâm.d'água LF/AC/BC/PC</t>
  </si>
  <si>
    <t>2 S 03 416 33</t>
  </si>
  <si>
    <t>Tub.ar c.D=1,6m prof.18/24m lâm.d'água LF/AC/BC/PC</t>
  </si>
  <si>
    <t>2 S 03 416 34</t>
  </si>
  <si>
    <t>Tub.ar c.D=1,6m prof.24/27m lâm.d'água LF/AC/BC/PC</t>
  </si>
  <si>
    <t>2 S 03 416 35</t>
  </si>
  <si>
    <t>Tub.ar c.D=1,6m prof.27/31m lâm.d'água LF/AC/BC/PC</t>
  </si>
  <si>
    <t>2 S 03 416 41</t>
  </si>
  <si>
    <t>Tub.ar c.D=1,8m prof.até12m lâm.d'água LF/AC/BC/PC</t>
  </si>
  <si>
    <t>2 S 03 416 42</t>
  </si>
  <si>
    <t>Tub.ar c.D=1,8m prof.12/18m lâm.d'água LF AC/BC/PC</t>
  </si>
  <si>
    <t>2 S 03 416 43</t>
  </si>
  <si>
    <t>Tub.ar c.D=1,8m prof.18/24m lâm.d'água LF/AC/BC/PC</t>
  </si>
  <si>
    <t>2 S 03 416 44</t>
  </si>
  <si>
    <t>Tub.ar c.D=1,8m prof.24/27m lâm.d'água LF/AC/BC/PC</t>
  </si>
  <si>
    <t>2 S 03 416 45</t>
  </si>
  <si>
    <t>Tub.ar c.D=1,8m prof.27/31m lâm.d'água LF/AC/BC/PC</t>
  </si>
  <si>
    <t>2 S 03 416 51</t>
  </si>
  <si>
    <t>Tub.ar c.D=2,0m prof.até12m lâm.d'água LF/AC/BC/PC</t>
  </si>
  <si>
    <t>2 S 03 416 52</t>
  </si>
  <si>
    <t>Tub.ar c.D=2,0m prof.12/18m lâm.d'água LF/AC/BC/PC</t>
  </si>
  <si>
    <t>2 S 03 416 53</t>
  </si>
  <si>
    <t>Tub.ar c.D=2,0m prof.18/24m lâm.d'água LF/AC/BC/PC</t>
  </si>
  <si>
    <t>2 S 03 416 54</t>
  </si>
  <si>
    <t>Tub.ar c.D=2,0m prof.24/27m lâm.d'água LF/AC/BC/PC</t>
  </si>
  <si>
    <t>2 S 03 416 55</t>
  </si>
  <si>
    <t>Tub.ar c.D=2,0m prof.27/31m lâm.d'água LF/AC/BC/PC</t>
  </si>
  <si>
    <t>2 S 03 416 61</t>
  </si>
  <si>
    <t>Tub.ar c.D=2,2m prof.até12m lâm.d'água LF/AC/BC/PC</t>
  </si>
  <si>
    <t>2 S 03 416 62</t>
  </si>
  <si>
    <t>Tub.ar c.D=2,2m prof.12/18m lâm.d'água LF/AC/BC/PC</t>
  </si>
  <si>
    <t>2 S 03 416 63</t>
  </si>
  <si>
    <t>Tub.ar c.D=2,2m prof.18/24m lâm.d'água LF/AC/BC/PC</t>
  </si>
  <si>
    <t>2 S 03 416 64</t>
  </si>
  <si>
    <t>Tub.ar c.D=2,2m prof.24/27m lâm.d'água LF/AC/BC/PC</t>
  </si>
  <si>
    <t>2 S 03 416 65</t>
  </si>
  <si>
    <t>Tub.ar c.D=2,2m prof.27/31m lâm.d'água LF/AC/BC/PC</t>
  </si>
  <si>
    <t>2 S 03 510 00</t>
  </si>
  <si>
    <t>Aparelho apoio em neoprene fretado-forn. e aplic.</t>
  </si>
  <si>
    <t>2 S 03 510 50</t>
  </si>
  <si>
    <t>Fabric.guarda-corpo tipo GM,moldado no local AC/BC</t>
  </si>
  <si>
    <t>2 S 03 580 01</t>
  </si>
  <si>
    <t>2 S 03 580 02</t>
  </si>
  <si>
    <t>2 S 03 580 03</t>
  </si>
  <si>
    <t>2 S 03 700 01</t>
  </si>
  <si>
    <t>Fabricação guarda-corpo tipo GM, moldado no local</t>
  </si>
  <si>
    <t>2 S 03 700 51</t>
  </si>
  <si>
    <t>Abertura concretag.bases tubulões céu aberto AC/BC</t>
  </si>
  <si>
    <t>2 S 03 920 01</t>
  </si>
  <si>
    <t>Abertura concretagem bases tubulões céu aberto</t>
  </si>
  <si>
    <t>2 S 03 940 00</t>
  </si>
  <si>
    <t>2 S 03 940 01</t>
  </si>
  <si>
    <t>2 S 03 951 01</t>
  </si>
  <si>
    <t>Pintura com nata de cimento</t>
  </si>
  <si>
    <t>2 S 03 990 04</t>
  </si>
  <si>
    <t>Confecção e colocação cabo 12 cord de 12,7 mm -MAC</t>
  </si>
  <si>
    <t>2 S 03 991 01</t>
  </si>
  <si>
    <t>Dreno de PVC D=75 mm</t>
  </si>
  <si>
    <t>2 S 03 991 02</t>
  </si>
  <si>
    <t>Dreno de PVC D=100 mm</t>
  </si>
  <si>
    <t>2 S 03 999 08</t>
  </si>
  <si>
    <t>Protensão e injeção cabo 12 cord. D=12,7mm FREYSS</t>
  </si>
  <si>
    <t>2 S 04 000 00</t>
  </si>
  <si>
    <t>Escavação manual em material de 1a cat</t>
  </si>
  <si>
    <t>2 S 04 000 01</t>
  </si>
  <si>
    <t>Escavação manual reat.compact.mat.1a cat.</t>
  </si>
  <si>
    <t>2 S 04 001 00</t>
  </si>
  <si>
    <t>Escavação mecânica de vala em mat.1a cat.</t>
  </si>
  <si>
    <t>2 S 04 001 01</t>
  </si>
  <si>
    <t>Escavação mecânica reat. e comp. vala mat.1a cat.</t>
  </si>
  <si>
    <t>2 S 04 002 01</t>
  </si>
  <si>
    <t>Perfuração para dreno sub-horizontal mat. 1a cat.</t>
  </si>
  <si>
    <t>2 S 04 010 00</t>
  </si>
  <si>
    <t>Escavação manual material 2a categoria</t>
  </si>
  <si>
    <t>2 S 04 010 01</t>
  </si>
  <si>
    <t>Escavação manual reat.compactação em mat.2a cat.</t>
  </si>
  <si>
    <t>2 S 04 011 00</t>
  </si>
  <si>
    <t>Escavação mecânica de vala em mat. 2a categoria</t>
  </si>
  <si>
    <t>2 S 04 011 01</t>
  </si>
  <si>
    <t>Escavação mecânica reat.compact. vala mat.2a cat.</t>
  </si>
  <si>
    <t>2 S 04 012 01</t>
  </si>
  <si>
    <t>Perfuração para dreno sub-horizontal mat 2a cat.</t>
  </si>
  <si>
    <t>2 S 04 020 00</t>
  </si>
  <si>
    <t>Escavação em vala material de 3a categoria</t>
  </si>
  <si>
    <t>2 S 04 100 01</t>
  </si>
  <si>
    <t>Corpo BSTC D=0,60m</t>
  </si>
  <si>
    <t>2 S 04 100 02</t>
  </si>
  <si>
    <t>Corpo BSTC D=0,80m</t>
  </si>
  <si>
    <t>2 S 04 100 03</t>
  </si>
  <si>
    <t>Corpo BSTC D=1,00m</t>
  </si>
  <si>
    <t>2 S 04 100 04</t>
  </si>
  <si>
    <t>Corpo BSTC D=1,20m</t>
  </si>
  <si>
    <t>2 S 04 100 05</t>
  </si>
  <si>
    <t>Corpo BSTC D=1,50m</t>
  </si>
  <si>
    <t>2 S 04 100 51</t>
  </si>
  <si>
    <t>Corpo BSTC D=0,60 m AC/BC/PC</t>
  </si>
  <si>
    <t>2 S 04 100 52</t>
  </si>
  <si>
    <t>Corpo BSTC D=0,80 m AC/BC/PC</t>
  </si>
  <si>
    <t>2 S 04 100 53</t>
  </si>
  <si>
    <t>Corpo BSTC D=1,00 m AC/BC/PC</t>
  </si>
  <si>
    <t>2 S 04 100 54</t>
  </si>
  <si>
    <t>Corpo BSTC D=1,20 m AC/BC/PC</t>
  </si>
  <si>
    <t>2 S 04 100 55</t>
  </si>
  <si>
    <t>Corpo BSTC D=1,50 m AC/BC/PC</t>
  </si>
  <si>
    <t>2 S 04 101 01</t>
  </si>
  <si>
    <t>Boca BSTC D=0,60 m normal</t>
  </si>
  <si>
    <t>2 S 04 101 02</t>
  </si>
  <si>
    <t>Boca BSTC D=0,80m normal</t>
  </si>
  <si>
    <t>2 S 04 101 03</t>
  </si>
  <si>
    <t>Boca BSTC D=1,00m normal</t>
  </si>
  <si>
    <t>2 S 04 101 04</t>
  </si>
  <si>
    <t>Boca BSTC D=1,20m normal</t>
  </si>
  <si>
    <t>2 S 04 101 05</t>
  </si>
  <si>
    <t>Boca BSTC D=1,50m normal</t>
  </si>
  <si>
    <t>2 S 04 101 51</t>
  </si>
  <si>
    <t>Boca BSTC D=0,60 m normal AC/BC/PC</t>
  </si>
  <si>
    <t>2 S 04 101 52</t>
  </si>
  <si>
    <t>Boca BSTC D=0,80 m normal AC/BC/PC</t>
  </si>
  <si>
    <t>2 S 04 101 53</t>
  </si>
  <si>
    <t>Boca BSTC D=1,00 m normal AC/BC/PC</t>
  </si>
  <si>
    <t>2 S 04 101 54</t>
  </si>
  <si>
    <t>Boca BSTC D=1,20 m normal AC/BC/PC</t>
  </si>
  <si>
    <t>2 S 04 101 55</t>
  </si>
  <si>
    <t>Boca BSTC D=1,50 m normal AC/BC/PC</t>
  </si>
  <si>
    <t>2 S 04 110 01</t>
  </si>
  <si>
    <t>Corpo BDTC D=1,00m</t>
  </si>
  <si>
    <t>2 S 04 110 02</t>
  </si>
  <si>
    <t>Corpo BDTC D=1,20m</t>
  </si>
  <si>
    <t>2 S 04 110 03</t>
  </si>
  <si>
    <t>Corpo BDTC D=1,50m</t>
  </si>
  <si>
    <t>2 S 04 110 51</t>
  </si>
  <si>
    <t>Corpo BDTC D=1,00 m AC/BC/PC</t>
  </si>
  <si>
    <t>2 S 04 110 52</t>
  </si>
  <si>
    <t>Corpo BDTC D=1,20 m AC/BC/PC</t>
  </si>
  <si>
    <t>2 S 04 110 53</t>
  </si>
  <si>
    <t>Corpo BDTC D=1,50 m AC/BC/PC</t>
  </si>
  <si>
    <t>2 S 04 111 01</t>
  </si>
  <si>
    <t>Boca BDTC D=1,00m normal</t>
  </si>
  <si>
    <t>2 S 04 111 02</t>
  </si>
  <si>
    <t>Boca BDTC D=1,20m normal</t>
  </si>
  <si>
    <t>2 S 04 111 03</t>
  </si>
  <si>
    <t>Boca BDTC D=1,50m normal</t>
  </si>
  <si>
    <t>2 S 04 111 51</t>
  </si>
  <si>
    <t>Boca BDTC D=1,00 m normal AC/BC/PC</t>
  </si>
  <si>
    <t>2 S 04 111 52</t>
  </si>
  <si>
    <t>Boca BDTC D=1,20 m normal AC/BC/PC</t>
  </si>
  <si>
    <t>2 S 04 111 53</t>
  </si>
  <si>
    <t>Boca BDTC D=1,50 m normal AC/BC/PC</t>
  </si>
  <si>
    <t>2 S 04 120 01</t>
  </si>
  <si>
    <t>Corpo BTTC D=1,00m</t>
  </si>
  <si>
    <t>2 S 04 120 02</t>
  </si>
  <si>
    <t>Corpo BTTC D=1,20m</t>
  </si>
  <si>
    <t>2 S 04 120 03</t>
  </si>
  <si>
    <t>Corpo BTTC D=1,50m</t>
  </si>
  <si>
    <t>2 S 04 120 51</t>
  </si>
  <si>
    <t>Corpo BTTC D=1,00 m AC/BC/PC</t>
  </si>
  <si>
    <t>2 S 04 120 52</t>
  </si>
  <si>
    <t>Corpo BTTC D=1,20 m AC/BC/PC</t>
  </si>
  <si>
    <t>2 S 04 120 53</t>
  </si>
  <si>
    <t>Corpo BTTC D=1,50 m AC/BC/PC</t>
  </si>
  <si>
    <t>2 S 04 121 01</t>
  </si>
  <si>
    <t>Boca BTTC D=1,00m normal</t>
  </si>
  <si>
    <t>2 S 04 121 02</t>
  </si>
  <si>
    <t>Boca BTTC D=1,20m normal</t>
  </si>
  <si>
    <t>2 S 04 121 03</t>
  </si>
  <si>
    <t>Boca BTTC D=1,50m normal</t>
  </si>
  <si>
    <t>2 S 04 121 51</t>
  </si>
  <si>
    <t>Boca BTTC D=1,00 m normal AC/BC/PC</t>
  </si>
  <si>
    <t>2 S 04 121 52</t>
  </si>
  <si>
    <t>Boca BTTC D=1,20 m normal AC/BC/PC</t>
  </si>
  <si>
    <t>2 S 04 121 53</t>
  </si>
  <si>
    <t>Boca BTTC D=1,50 m normal AC/BC/PC</t>
  </si>
  <si>
    <t>2 S 04 200 01</t>
  </si>
  <si>
    <t>Corpo BSCC 1,50 x 1,50 m alt. 0 a 1,00 m</t>
  </si>
  <si>
    <t>2 S 04 200 02</t>
  </si>
  <si>
    <t>Corpo BSCC 2,00 x 2,00 m alt. 0 a 1,00 m</t>
  </si>
  <si>
    <t>2 S 04 200 03</t>
  </si>
  <si>
    <t>Corpo BSCC 2,50 x 2,50 m alt. 0 a 1,00 m</t>
  </si>
  <si>
    <t>2 S 04 200 04</t>
  </si>
  <si>
    <t>Corpo BSCC 3,00 x 3,00 m alt. 0 a 1,00 m</t>
  </si>
  <si>
    <t>2 S 04 200 05</t>
  </si>
  <si>
    <t>Corpo BSCC 1,50 x 1,50 m alt. 1,00 a 2,50 m</t>
  </si>
  <si>
    <t>2 S 04 200 06</t>
  </si>
  <si>
    <t>Corpo BSCC 2,00 x 2,00 m alt. 1,00 a 2,50 m</t>
  </si>
  <si>
    <t>2 S 04 200 07</t>
  </si>
  <si>
    <t>Corpo BSCC 2,50 x 2,50 m alt. 1,00 a 2,50 m</t>
  </si>
  <si>
    <t>2 S 04 200 08</t>
  </si>
  <si>
    <t>Corpo BSCC 3,00 x 3,00 m alt. 1,00 a 2,50 m</t>
  </si>
  <si>
    <t>2 S 04 200 09</t>
  </si>
  <si>
    <t>Corpo BSCC 1,50 x 1,50 m alt. 2,50 a 5,00 m</t>
  </si>
  <si>
    <t>2 S 04 200 10</t>
  </si>
  <si>
    <t>Corpo BSCC 2,00 x 2,00 m alt. 2,50 a 5,00 m</t>
  </si>
  <si>
    <t>2 S 04 200 11</t>
  </si>
  <si>
    <t>Corpo BSCC 2,50 x 2,50 m alt. 2,50 a 5,00 m</t>
  </si>
  <si>
    <t>2 S 04 200 12</t>
  </si>
  <si>
    <t>Corpo BSCC 3,00 x 3,00 m alt. 2,50 a 5,00 m</t>
  </si>
  <si>
    <t>2 S 04 200 13</t>
  </si>
  <si>
    <t>Corpo BSCC 1,50 x 1,50 m alt. 5,00 a 7,50 m</t>
  </si>
  <si>
    <t>2 S 04 200 14</t>
  </si>
  <si>
    <t>Corpo BSCC 2,00 x 2,00 m alt. 5,00 a 7,50 m</t>
  </si>
  <si>
    <t>2 S 04 200 15</t>
  </si>
  <si>
    <t>Corpo BSCC 2,50 x 2,50 m alt. 5,00 a 7,50 m</t>
  </si>
  <si>
    <t>2 S 04 200 16</t>
  </si>
  <si>
    <t>Corpo BSCC 3,00 x 3,00 m alt. 5,00 a 7,50 m</t>
  </si>
  <si>
    <t>2 S 04 200 17</t>
  </si>
  <si>
    <t>Corpo BSCC 1,50 x 1,50 m alt. 7,50 a 10,00 m</t>
  </si>
  <si>
    <t>2 S 04 200 18</t>
  </si>
  <si>
    <t>Corpo BSCC 2,00 x 2,00 m alt. 7,50 a 10,00 m</t>
  </si>
  <si>
    <t>2 S 04 200 19</t>
  </si>
  <si>
    <t>Corpo BSCC 2,50 x 2,50 m alt. 7,50 a 10,00 m</t>
  </si>
  <si>
    <t>2 S 04 200 20</t>
  </si>
  <si>
    <t>Corpo BSCC 3,00 x 3,00 m alt. 7,50 a 10,00 m</t>
  </si>
  <si>
    <t>2 S 04 200 21</t>
  </si>
  <si>
    <t>Corpo BSCC 1,50 x 1,50 m alt. 10,00 a 12,50 m</t>
  </si>
  <si>
    <t>2 S 04 200 22</t>
  </si>
  <si>
    <t>Corpo BSCC 2,00 x 2,00 m alt. 10,00 a 12,50 m</t>
  </si>
  <si>
    <t>2 S 04 200 23</t>
  </si>
  <si>
    <t>Corpo BSCC 2,50 x 2,50 m alt. 10,00 a 12,50 m</t>
  </si>
  <si>
    <t>2 S 04 200 24</t>
  </si>
  <si>
    <t>Corpo BSCC 3,00 a 3,00 m alt. 10,00 a 12,50 m</t>
  </si>
  <si>
    <t>2 S 04 200 25</t>
  </si>
  <si>
    <t>Corpo BSCC 1,50 x 1,50 m alt. 12,50 a 15,00 m</t>
  </si>
  <si>
    <t>2 S 04 200 26</t>
  </si>
  <si>
    <t>Corpo BSCC 2,00 a 2,00 m alt. 12,50 a 15,00 m</t>
  </si>
  <si>
    <t>2 S 04 200 27</t>
  </si>
  <si>
    <t>Corpo BSCC 2,50 x 2,50 m alt. 12,50 a 15,00 m</t>
  </si>
  <si>
    <t>2 S 04 200 28</t>
  </si>
  <si>
    <t>Corpo BSCC 3,00 x 3,00 m alt. 12,50 a 15,00 m</t>
  </si>
  <si>
    <t>2 S 04 200 51</t>
  </si>
  <si>
    <t>Corpo BSCC 1,50 x 1,50 m alt. 0 a 1,00 m AC/BC</t>
  </si>
  <si>
    <t>2 S 04 200 52</t>
  </si>
  <si>
    <t>Corpo BSCC 2,00 x 2,00 m alt. 0 a 1,00 m AC/BC</t>
  </si>
  <si>
    <t>2 S 04 200 53</t>
  </si>
  <si>
    <t>Corpo BSCC 2,50 x 2,50 m alt. 0 a 1,00 m AC/BC</t>
  </si>
  <si>
    <t>2 S 04 200 54</t>
  </si>
  <si>
    <t>Corpo BSCC 3,00 x 3,00 m alt. 0 a 1,00 m AC/BC</t>
  </si>
  <si>
    <t>2 S 04 200 55</t>
  </si>
  <si>
    <t>Corpo BSCC 1,50 x 1,50 m alt. 1,00 a 2,50 m AC/BC</t>
  </si>
  <si>
    <t>2 S 04 200 56</t>
  </si>
  <si>
    <t>Corpo BSCC 2,00 x 2,00 m alt. 1,00 a 2,50 m AC/BC</t>
  </si>
  <si>
    <t>2 S 04 200 57</t>
  </si>
  <si>
    <t>Corpo BSCC 2,50 x 2,50 m alt. 1,00 a 2,50 m AC/BC</t>
  </si>
  <si>
    <t>2 S 04 200 58</t>
  </si>
  <si>
    <t>Corpo BSCC 3,00 x 3,00 m alt. 1,00 a 2,50 m AC/BC</t>
  </si>
  <si>
    <t>2 S 04 200 59</t>
  </si>
  <si>
    <t>Corpo BSCC 1,50 x 1,50 m alt. 2,50 a 5,00 m AC/BC</t>
  </si>
  <si>
    <t>2 S 04 200 60</t>
  </si>
  <si>
    <t>Corpo BSCC 2,00 x 2,00 m alt. 2,50 a 5,00 m AC/BC</t>
  </si>
  <si>
    <t>2 S 04 200 61</t>
  </si>
  <si>
    <t>Corpo BSCC 2,50 x 2,50 m alt. 2,50 a 5,00 m AC/BC</t>
  </si>
  <si>
    <t>2 S 04 200 62</t>
  </si>
  <si>
    <t>Corpo BSCC 3,00 x 3,00 m alt. 2,50 a 5,00 m AC/BC</t>
  </si>
  <si>
    <t>2 S 04 200 63</t>
  </si>
  <si>
    <t>Corpo BSCC 1,50 a 1,50 m alt. 5,00 a 7,50 m AC/BC</t>
  </si>
  <si>
    <t>2 S 04 200 64</t>
  </si>
  <si>
    <t>Corpo BSCC 2,00 x 2,00 m alt. 5,00 a 7,50 m AC/BC</t>
  </si>
  <si>
    <t>2 S 04 200 65</t>
  </si>
  <si>
    <t>Corpo BSCC 2,50 x 2,50 m alt. 5,00 a 7,50 m AC/BC</t>
  </si>
  <si>
    <t>2 S 04 200 66</t>
  </si>
  <si>
    <t>Corpo BSCC 3,00 x 3,00 m alt. 5,00 a 7,50 m AC/BC</t>
  </si>
  <si>
    <t>2 S 04 200 67</t>
  </si>
  <si>
    <t>Corpo BSCC 1,50 x 1,50 m alt. 7,50 a 10,00 m AC/BC</t>
  </si>
  <si>
    <t>2 S 04 200 68</t>
  </si>
  <si>
    <t>Corpo BSCC 2,00 x 2,00 m alt. 7,50 a 10,00 m AC/BC</t>
  </si>
  <si>
    <t>2 S 04 200 69</t>
  </si>
  <si>
    <t>Corpo BSCC 2,50 x 2,50 m alt. 7,50 a 10,00 m AC/BC</t>
  </si>
  <si>
    <t>2 S 04 200 70</t>
  </si>
  <si>
    <t>Corpo BSCC 3,00 x 3,00 m alt. 7,50 a 10,00 m AC/BC</t>
  </si>
  <si>
    <t>2 S 04 200 71</t>
  </si>
  <si>
    <t>Corpo BSCC 1,50 x 1,50 m alt.10,00 a 12,50 m AC/BC</t>
  </si>
  <si>
    <t>2 S 04 200 72</t>
  </si>
  <si>
    <t>Corpo BSCC 2,00 a 2,00 m alt.10,00 a 12,50 m AC/BC</t>
  </si>
  <si>
    <t>2 S 04 200 73</t>
  </si>
  <si>
    <t>Corpo BSCC 2,50 x 2,50 m alt.10,00 a 12,50 m AC/BC</t>
  </si>
  <si>
    <t>2 S 04 200 74</t>
  </si>
  <si>
    <t>Corpo BSCC 3,00 x 3,00 m alt.10,00 a 12,50 m AC/BC</t>
  </si>
  <si>
    <t>2 S 04 200 75</t>
  </si>
  <si>
    <t>Corpo BSCC 1,50 x 1,50 m alt.12,50 a 15,00 m AC/BC</t>
  </si>
  <si>
    <t>2 S 04 200 76</t>
  </si>
  <si>
    <t>Corpo BSCC 2,00 x 2,00 m alt.12,50 a 15,00 m AC/BC</t>
  </si>
  <si>
    <t>2 S 04 200 77</t>
  </si>
  <si>
    <t>Corpo BSCC 2,50 a 2,50 m alt.12,50 a 15,00 m AC/BC</t>
  </si>
  <si>
    <t>2 S 04 200 78</t>
  </si>
  <si>
    <t>Corpo BSCC 3,00 x 3,00 m alt.12,50 a 15,00 m AC/BC</t>
  </si>
  <si>
    <t>2 S 04 201 01</t>
  </si>
  <si>
    <t>Boca BSCC 1,50 x 1,50 m normal</t>
  </si>
  <si>
    <t>2 S 04 201 02</t>
  </si>
  <si>
    <t>Boca BSCC 2,00 x 2,00 m normal</t>
  </si>
  <si>
    <t>2 S 04 201 03</t>
  </si>
  <si>
    <t>Boca BSCC 2,50 x 2,50 m normal</t>
  </si>
  <si>
    <t>2 S 04 201 04</t>
  </si>
  <si>
    <t>Boca BSCC 3,00 x 3,00 m normal</t>
  </si>
  <si>
    <t>2 S 04 201 12</t>
  </si>
  <si>
    <t>Boca BSCC 3,00 x 3,00 m =esc.=30</t>
  </si>
  <si>
    <t>2 S 04 201 51</t>
  </si>
  <si>
    <t>Boca BSCC 1,50 x 1,50 m normal AC/BC</t>
  </si>
  <si>
    <t>2 S 04 201 52</t>
  </si>
  <si>
    <t>Boca BSCC 2,00 x 2,00 m normal AC/BC</t>
  </si>
  <si>
    <t>2 S 04 201 53</t>
  </si>
  <si>
    <t>Boca BSCC 2,50 x 2,50 m normal AC/BC</t>
  </si>
  <si>
    <t>2 S 04 201 54</t>
  </si>
  <si>
    <t>Boca BSCC 3,00 x 3,00 m normal AC/BC</t>
  </si>
  <si>
    <t>2 S 04 210 01</t>
  </si>
  <si>
    <t>Corpo BDCC 1,50 x 1,50 m alt. 0 a 1,00 m</t>
  </si>
  <si>
    <t>2 S 04 210 02</t>
  </si>
  <si>
    <t>Corpo BDCC 2,00 x 2,00 m alt. 0 a 1,00 m</t>
  </si>
  <si>
    <t>2 S 04 210 03</t>
  </si>
  <si>
    <t>Corpo BDCC 2,50 x 2,50 m alt. 0 a 1,00 m</t>
  </si>
  <si>
    <t>2 S 04 210 04</t>
  </si>
  <si>
    <t>Corpo BDCC 3,00 x 3,00 m alt. 0 a 1,00</t>
  </si>
  <si>
    <t>2 S 04 210 05</t>
  </si>
  <si>
    <t>Corpo BDCC 1,50 x 1,50 m alt. 1,00 a 2,50 m</t>
  </si>
  <si>
    <t>2 S 04 210 06</t>
  </si>
  <si>
    <t>Corpo BDCC 2,00 x 2,00 m alt. 1,00 a 2,50 m</t>
  </si>
  <si>
    <t>2 S 04 210 07</t>
  </si>
  <si>
    <t>Corpo BDCC 2,50 x 2,50 m alt. 1,00 a 2,50 m</t>
  </si>
  <si>
    <t>2 S 04 210 08</t>
  </si>
  <si>
    <t>Corpo BDCC 3,00 x 3,00 m alt. 1,00 a 2,50 m</t>
  </si>
  <si>
    <t>2 S 04 210 09</t>
  </si>
  <si>
    <t>Corpo BDCC 1,50 x 1,50 m alt. 2,50 a 5,00 m</t>
  </si>
  <si>
    <t>2 S 04 210 10</t>
  </si>
  <si>
    <t>Corpo BDCC 2,00 x 2,00 m alt. 2,50 a 5,00 m</t>
  </si>
  <si>
    <t>2 S 04 210 11</t>
  </si>
  <si>
    <t>Corpo BDCC 2,50 x 2,50 m alt. 2,50 a 5,00 m</t>
  </si>
  <si>
    <t>2 S 04 210 12</t>
  </si>
  <si>
    <t>Corpo BDCC 3,00 x 3,00 m alt. 2,50 a 5,00 m</t>
  </si>
  <si>
    <t>2 S 04 210 13</t>
  </si>
  <si>
    <t>Corpo BDCC 1,50 x 1,50 m alt. 5,00 a 7,50 m</t>
  </si>
  <si>
    <t>2 S 04 210 14</t>
  </si>
  <si>
    <t>Corpo BDCC 2,00 a 2,00 m alt. 5,00 a 7,50 m</t>
  </si>
  <si>
    <t>2 S 04 210 15</t>
  </si>
  <si>
    <t>Corpo BDCC 2,50 x 2,50 m alt. 5,00 a 7,50 m</t>
  </si>
  <si>
    <t>2 S 04 210 16</t>
  </si>
  <si>
    <t>Corpo BDCC 3,00 x 3,00 m alt. 5,00 a 7,50 m</t>
  </si>
  <si>
    <t>2 S 04 210 17</t>
  </si>
  <si>
    <t>Corpo BDCC 1,50 x 1,50 m alt. 7,50 a 10,00 m</t>
  </si>
  <si>
    <t>2 S 04 210 18</t>
  </si>
  <si>
    <t>Corpo BDCC 2,00 x 2,00 m alt. 7,50 a 10,00 m</t>
  </si>
  <si>
    <t>2 S 04 210 19</t>
  </si>
  <si>
    <t>Corpo BDCC 2,50 x 2,50 m alt. 7,50 a 10,00 m</t>
  </si>
  <si>
    <t>2 S 04 210 20</t>
  </si>
  <si>
    <t>Corpo BDCC 3,00 x 3,00 m alt. 7,50 a 10,00 m</t>
  </si>
  <si>
    <t>2 S 04 210 21</t>
  </si>
  <si>
    <t>Corpo BDCC 1,50 x 1,50 m alt. 10,00 a 12,50 m</t>
  </si>
  <si>
    <t>2 S 04 210 22</t>
  </si>
  <si>
    <t>Corpo BDCC 2,00 x 2,00 m alt. 10,00 a 12,50 m</t>
  </si>
  <si>
    <t>2 S 04 210 23</t>
  </si>
  <si>
    <t>Corpo BDCC 2,50 x 2,50 m alt. 10,00 a 12,50 m</t>
  </si>
  <si>
    <t>2 S 04 210 24</t>
  </si>
  <si>
    <t>Corpo BDCC 3,00 x 3,00 m alt. 10,00 a 12,50 m</t>
  </si>
  <si>
    <t>2 S 04 210 25</t>
  </si>
  <si>
    <t>Corpo BDCC 1,50 x 1,50 m alt. 12,50 a 15,00 m</t>
  </si>
  <si>
    <t>2 S 04 210 26</t>
  </si>
  <si>
    <t>Corpo BDCC 2,00 x 2,00 m alt. 12,50 a 15,00 m</t>
  </si>
  <si>
    <t>2 S 04 210 27</t>
  </si>
  <si>
    <t>Corpo BDCC 2,50 x 2,50 m alt. 12,50 a 15,00 m</t>
  </si>
  <si>
    <t>2 S 04 210 28</t>
  </si>
  <si>
    <t>Corpo BDCC 3,00 x 3,00 m alt. 12,50 a 15,00 m</t>
  </si>
  <si>
    <t>2 S 04 210 51</t>
  </si>
  <si>
    <t>Corpo BDCC 1,50 x 1,50 m alt. 0 a 1,00 m AC/BC</t>
  </si>
  <si>
    <t>2 S 04 210 52</t>
  </si>
  <si>
    <t>Corpo BDCC 2,00 x 2,00 m alt. 0 a 1,00 m AC/BC</t>
  </si>
  <si>
    <t>2 S 04 210 53</t>
  </si>
  <si>
    <t>Corpo BDCC 2,50 a 2,50 m alt. 0 a 1,00 m AC/BC</t>
  </si>
  <si>
    <t>2 S 04 210 54</t>
  </si>
  <si>
    <t>Corpo BDCC 3,00 x 3,00 m alt. 0 a 1,00 m AC/BC</t>
  </si>
  <si>
    <t>2 S 04 210 55</t>
  </si>
  <si>
    <t>Corpo BDCC 1,50 x 1,50 m alt. 1,00 a 2,50 m AC/BC</t>
  </si>
  <si>
    <t>2 S 04 210 56</t>
  </si>
  <si>
    <t>Corpo BDCC 2,00 x 2,00 m alt. 1,00 a 2,50 m AC/BC</t>
  </si>
  <si>
    <t>2 S 04 210 57</t>
  </si>
  <si>
    <t>Corpo BDCC 2,50 x 2,50 m alt. 1,00 a 2,50 m AC/BC</t>
  </si>
  <si>
    <t>2 S 04 210 58</t>
  </si>
  <si>
    <t>Corpo BDCC 3,00 x 3,00 m alt. 1,00 a 2,50 m AC/BC</t>
  </si>
  <si>
    <t>2 S 04 210 59</t>
  </si>
  <si>
    <t>Corpo BDCC 1,50 x 1,50 m alt. 2,50 a 5,00 m AC/BC</t>
  </si>
  <si>
    <t>2 S 04 210 60</t>
  </si>
  <si>
    <t>Corpo BDCC 2,00 x 2,00 m alt. 2,50 a 5,00 m AC/BC</t>
  </si>
  <si>
    <t>2 S 04 210 61</t>
  </si>
  <si>
    <t>Corpo BDCC 2,50 x 2,50 m alt. 2,50 a 5,00 m AC/BC</t>
  </si>
  <si>
    <t>2 S 04 210 62</t>
  </si>
  <si>
    <t>Corpo BDCC 3,00 x 3,00 m alt. 2,50 a 5,00 m AC/BC</t>
  </si>
  <si>
    <t>2 S 04 210 63</t>
  </si>
  <si>
    <t>Corpo BDCC 1,50 x 1,50 m alt. 5,00 a 7,50 m AC/BC</t>
  </si>
  <si>
    <t>2 S 04 210 64</t>
  </si>
  <si>
    <t>Corpo BDCC 2,00 x 2,00 m alt. 5,00 a 7,50 m AC/BC</t>
  </si>
  <si>
    <t>2 S 04 210 65</t>
  </si>
  <si>
    <t>Corpo BDCC 2,50 x 2,50 m alt. 5,00 a 7,50 m AC/BC</t>
  </si>
  <si>
    <t>2 S 04 210 66</t>
  </si>
  <si>
    <t>Corpo BDCC 3,00 x 3,00 m alt. 5,00 a 7,50 m AC/BC</t>
  </si>
  <si>
    <t>2 S 04 210 67</t>
  </si>
  <si>
    <t>Corpo BDCC 1,50 x 1,50 m alt. 7,50 a 10,00 m AC/BC</t>
  </si>
  <si>
    <t>2 S 04 210 68</t>
  </si>
  <si>
    <t>Corpo BDCC 2,00 x 2,00 m alt. 7,50 a 10,00 m AC/BC</t>
  </si>
  <si>
    <t>2 S 04 210 69</t>
  </si>
  <si>
    <t>Corpo BDCC 2,50 x 2,50 m alt. 7,50 a 10,00 m AC/BC</t>
  </si>
  <si>
    <t>2 S 04 210 70</t>
  </si>
  <si>
    <t>Corpo BDCC 3,00 x 3,00 m alt. 7,50 a 10,00 m AC/BC</t>
  </si>
  <si>
    <t>2 S 04 210 71</t>
  </si>
  <si>
    <t>Corpo BDCC 1,50 x 1,50 m alt.10,00 a 12,50 m AC/BC</t>
  </si>
  <si>
    <t>2 S 04 210 72</t>
  </si>
  <si>
    <t>Corpo BDCC 2,00 x 2,00 m alt.10,00 a 12,50 m AC/BC</t>
  </si>
  <si>
    <t>2 S 04 210 73</t>
  </si>
  <si>
    <t>Corpo BDCC 2,50 x 2,50 m alt.10,00 a 12,50 m AC/BC</t>
  </si>
  <si>
    <t>2 S 04 210 74</t>
  </si>
  <si>
    <t>Corpo BDCC 3,00 x 3,00 m alt.10,00 a 12,50 m AC/BC</t>
  </si>
  <si>
    <t>2 S 04 210 75</t>
  </si>
  <si>
    <t>Corpo BDCC 1,50 x 1,50 m alt.12,50 a 15,00 m AC/BC</t>
  </si>
  <si>
    <t>2 S 04 210 76</t>
  </si>
  <si>
    <t>Corpo BDCC 2,00 x 2,00 m alt.12,50 a 15,00 m AC/BC</t>
  </si>
  <si>
    <t>2 S 04 210 77</t>
  </si>
  <si>
    <t>Corpo BDCC 2,50 x 2,50 m alt.12,50 a 15,00 m AC/BC</t>
  </si>
  <si>
    <t>2 S 04 210 78</t>
  </si>
  <si>
    <t>Corpo BDCC 3,00 x 3,00 m alt.12,50 a 15,00 m AC/BC</t>
  </si>
  <si>
    <t>2 S 04 211 01</t>
  </si>
  <si>
    <t>Boca BDCC 1,50 x 1,50 m normal</t>
  </si>
  <si>
    <t>2 S 04 211 02</t>
  </si>
  <si>
    <t>Boca BDCC 2,00 x 2,00 m normal</t>
  </si>
  <si>
    <t>2 S 04 211 03</t>
  </si>
  <si>
    <t>Boca BDCC 2,50 x 2,50 m normal</t>
  </si>
  <si>
    <t>2 S 04 211 04</t>
  </si>
  <si>
    <t>Boca BDCC 3,00 x 3,00 m normal</t>
  </si>
  <si>
    <t>2 S 04 211 05</t>
  </si>
  <si>
    <t>Boca BDCC 1,50 x 1,50 m esc.=15</t>
  </si>
  <si>
    <t>2 S 04 211 06</t>
  </si>
  <si>
    <t>Boca BDCC 2,00 x 2,00 m esc=15</t>
  </si>
  <si>
    <t>2 S 04 211 07</t>
  </si>
  <si>
    <t>Boca BDCC 2,50 x 2,50 m esc=15</t>
  </si>
  <si>
    <t>2 S 04 211 08</t>
  </si>
  <si>
    <t>Boca BDCC 3,00 x 3,00 m esc=15</t>
  </si>
  <si>
    <t>2 S 04 211 10</t>
  </si>
  <si>
    <t>Boca BDCC 2,00 x 2,00 m esc=30</t>
  </si>
  <si>
    <t>2 S 04 211 11</t>
  </si>
  <si>
    <t>Boca BDCC 2,50 x 2,50 m esc.=30</t>
  </si>
  <si>
    <t>2 S 04 211 12</t>
  </si>
  <si>
    <t>Boca BDCC 3,00 x 3,00 m esc=30</t>
  </si>
  <si>
    <t>2 S 04 211 13</t>
  </si>
  <si>
    <t>Boca BDCC 1,50 x 1,50 m esc=45</t>
  </si>
  <si>
    <t>2 S 04 211 14</t>
  </si>
  <si>
    <t>Boca BDCC 2,00 x 2,00 m esc=45</t>
  </si>
  <si>
    <t>2 S 04 211 15</t>
  </si>
  <si>
    <t>Boca BDCC 2,50 x 2,50 m esc=45</t>
  </si>
  <si>
    <t>2 S 04 211 51</t>
  </si>
  <si>
    <t>Boca BDCC 1,50 x 1,50 m normal AC/BC</t>
  </si>
  <si>
    <t>2 S 04 211 52</t>
  </si>
  <si>
    <t>Boca BDCC 2,00 x 2,00 m normal AC/BC</t>
  </si>
  <si>
    <t>2 S 04 211 53</t>
  </si>
  <si>
    <t>Boca BDCC 2,50 x 2,50 m normal AC/BC</t>
  </si>
  <si>
    <t>2 S 04 211 54</t>
  </si>
  <si>
    <t>Boca BDCC 3,00 x 3,00 m normal AC/BC</t>
  </si>
  <si>
    <t>2 S 04 211 55</t>
  </si>
  <si>
    <t>Boca BDCC 1,50 x 1,50 m esc=15 AC/BC</t>
  </si>
  <si>
    <t>2 S 04 211 56</t>
  </si>
  <si>
    <t>Boca BDCC 2,00 x 2,00 m esc=15 AC/BC</t>
  </si>
  <si>
    <t>2 S 04 211 57</t>
  </si>
  <si>
    <t>Boca BDCC 2,50 x 2,50 m esc=15 AC/BC</t>
  </si>
  <si>
    <t>2 S 04 211 58</t>
  </si>
  <si>
    <t>Boca BDCC 3,00 x 3,00 m esc=15 AC/BC</t>
  </si>
  <si>
    <t>2 S 04 211 59</t>
  </si>
  <si>
    <t>Boca BDCC 1,50 x 1,50 m esc=30 AC/BC</t>
  </si>
  <si>
    <t>2 S 04 211 60</t>
  </si>
  <si>
    <t>Boca BDCC 2,00 x 2,00 m esc=30 AC/BC</t>
  </si>
  <si>
    <t>2 S 04 220 01</t>
  </si>
  <si>
    <t>Corpo BTCC 1,50 x 1,50 m alt. 0 a 1,00 m</t>
  </si>
  <si>
    <t>2 S 04 220 02</t>
  </si>
  <si>
    <t>Corpo BTCC 2,00 x 2,00 m alt. 0 a 1,00 m</t>
  </si>
  <si>
    <t>2 S 04 220 03</t>
  </si>
  <si>
    <t>Corpo BTCC 2,50 x 2,50 m alt. 0 a 1,00 m</t>
  </si>
  <si>
    <t>2 S 04 220 04</t>
  </si>
  <si>
    <t>Corpo BTCC 3,00 x 3,00 m alt. 0 a 1,00 m</t>
  </si>
  <si>
    <t>2 S 04 220 05</t>
  </si>
  <si>
    <t>Corpo BTCC 1,50 x 1,50 m alt. 1,00 a 2,50 m</t>
  </si>
  <si>
    <t>2 S 04 220 06</t>
  </si>
  <si>
    <t>Corpo BTCC 2,00 x 2,00 m alt. 1,00 a 2,50 m</t>
  </si>
  <si>
    <t>2 S 04 220 07</t>
  </si>
  <si>
    <t>Corpo BTCC 2,50 a 2,50 m alt. 1,00 a 2,50 m</t>
  </si>
  <si>
    <t>2 S 04 220 08</t>
  </si>
  <si>
    <t>Corpo BTCC 3,00 x 3,00 m alt. 1,00 a 2,50 m</t>
  </si>
  <si>
    <t>2 S 04 220 09</t>
  </si>
  <si>
    <t>Corpo BTCC 1,50 x 1,50 m alt. 2,50 a 5,00 m</t>
  </si>
  <si>
    <t>2 S 04 220 10</t>
  </si>
  <si>
    <t>Corpo BTCC 2,00 x 2,00 m alt. 2,50 a 5,00 m</t>
  </si>
  <si>
    <t>2 S 04 220 11</t>
  </si>
  <si>
    <t>Corpo BTCC 2,50 x 2,50 m alt. 2,50 a 5,00 m</t>
  </si>
  <si>
    <t>2 S 04 220 12</t>
  </si>
  <si>
    <t>Corpo BTCC 3,00 x 3,00 m alt. 2,50 a 5,00 m</t>
  </si>
  <si>
    <t>2 S 04 220 13</t>
  </si>
  <si>
    <t>Corpo BTCC 1,50 x 1,50 m alt. 5,00 a 7,50 m</t>
  </si>
  <si>
    <t>2 S 04 220 14</t>
  </si>
  <si>
    <t>Corpo BTCC 2,00 x 2,00 m alt. 5,00 a 7,50 m</t>
  </si>
  <si>
    <t>2 S 04 220 15</t>
  </si>
  <si>
    <t>Corpo BTCC 2,50 x 2,50 m alt. 5,00 a 7,50 m</t>
  </si>
  <si>
    <t>2 S 04 220 16</t>
  </si>
  <si>
    <t>Corpo BTCC 3,00 x 3,00 m alt. 5,00 a 7,50 m</t>
  </si>
  <si>
    <t>2 S 04 220 17</t>
  </si>
  <si>
    <t>Corpo BTCC 1,50 x 1,50 m alt. 7,50 a 10,00 m</t>
  </si>
  <si>
    <t>2 S 04 220 18</t>
  </si>
  <si>
    <t>Corpo BTCC 2,00 x 2,00 m alt. 7,50 m a 10,00 m</t>
  </si>
  <si>
    <t>2 S 04 220 19</t>
  </si>
  <si>
    <t>Corpo BTCC 2,50 x 2,50 m alt. 7,50 a 10,00 m</t>
  </si>
  <si>
    <t>2 S 04 220 20</t>
  </si>
  <si>
    <t>Corpo BTCC 3,00 x 3,00 m alt 7,50 a 10,00 m</t>
  </si>
  <si>
    <t>2 S 04 220 21</t>
  </si>
  <si>
    <t>Corpo BTCC 1,50 x 1,50 m alt. 10,00 a 12,50 m</t>
  </si>
  <si>
    <t>2 S 04 220 22</t>
  </si>
  <si>
    <t>Corpo BTCC 2,00 x 2,00 m alt. 10,00 a 12,50 m</t>
  </si>
  <si>
    <t>2 S 04 220 23</t>
  </si>
  <si>
    <t>Corpo BTCC 2,50 x 2,50 m alt. 10,00 a 12,50 m</t>
  </si>
  <si>
    <t>2 S 04 220 24</t>
  </si>
  <si>
    <t>Corpo BTCC 3,00 x 3,00 m alt. 10,00 a 12,50 m</t>
  </si>
  <si>
    <t>2 S 04 220 25</t>
  </si>
  <si>
    <t>Corpo BTCC 1,50 x 1,50 m alt. 12,50 a 15,00 m</t>
  </si>
  <si>
    <t>2 S 04 220 26</t>
  </si>
  <si>
    <t>Corpo BTCC 2,00 x 2,00 m alt. 12,50 a 15,00 m</t>
  </si>
  <si>
    <t>2 S 04 220 27</t>
  </si>
  <si>
    <t>Corpo BTCC 2,50 x 2,50 m alt. 12,50 a 15,00 m</t>
  </si>
  <si>
    <t>2 S 04 220 28</t>
  </si>
  <si>
    <t>Corpo BTCC 3,00 x 3,00 m alt. 12,50 a 15,00 m</t>
  </si>
  <si>
    <t>2 S 04 220 51</t>
  </si>
  <si>
    <t>Corpo BTCC 1,50 x 1,50 m alt. 0 a 1,00 m AC/BC</t>
  </si>
  <si>
    <t>2 S 04 220 52</t>
  </si>
  <si>
    <t>Corpo BTCC 2,00 x 2,00 m alt. 0 a 1,00 m AC/BC</t>
  </si>
  <si>
    <t>2 S 04 220 53</t>
  </si>
  <si>
    <t>Corpo BTCC 2,50 x 2,50 m alt. 0 a 1,00 m AC/BC</t>
  </si>
  <si>
    <t>2 S 04 220 54</t>
  </si>
  <si>
    <t>Corpo BTCC 3,00 x 3,00 m alt. 0 a 1,00 m AC/BC</t>
  </si>
  <si>
    <t>2 S 04 220 55</t>
  </si>
  <si>
    <t>Corpo BTCC 1,50 x 1,50 m alt. 1,00 a 2,50 m AC/BC</t>
  </si>
  <si>
    <t>2 S 04 220 56</t>
  </si>
  <si>
    <t>Corpo BTCC 2,00 x 2,00 m alt. 1,00 a 2,50 m AC/BC</t>
  </si>
  <si>
    <t>2 S 04 220 57</t>
  </si>
  <si>
    <t>Corpo BTCC 2,50 x 2,50 m alt. 1,00 a 2,50 m AC/BC</t>
  </si>
  <si>
    <t>2 S 04 220 58</t>
  </si>
  <si>
    <t>Corpo BTCC 3,00 x 3,00 m alt. 1,00 a 2,50 m AC/BC</t>
  </si>
  <si>
    <t>2 S 04 220 59</t>
  </si>
  <si>
    <t>Corpo BTCC 1,50 x 1,50 m alt. 2,50 a 5,00 m AC/BC</t>
  </si>
  <si>
    <t>2 S 04 220 60</t>
  </si>
  <si>
    <t>Corpo BTCC 2,00 x 2,00 m alt. 2,50 a 5,00 m AC/BC</t>
  </si>
  <si>
    <t>2 S 04 220 61</t>
  </si>
  <si>
    <t>Corpo BTCC 2,50 x 2,50 m alt. 2,50 a 5,00 m AC/BC</t>
  </si>
  <si>
    <t>2 S 04 220 62</t>
  </si>
  <si>
    <t>Corpo BTCC 3,00 x 3,00 m alt. 2,50 a 5,00 m AC/BC</t>
  </si>
  <si>
    <t>2 S 04 220 63</t>
  </si>
  <si>
    <t>Corpo BTCC 1,50 x 1,50 m alt. 5,00 a 7,50 m AC/BC</t>
  </si>
  <si>
    <t>2 S 04 220 64</t>
  </si>
  <si>
    <t>Corpo BTCC 2,00 x 2,00 m alt. 5,00 a 7,50 m AC/BC</t>
  </si>
  <si>
    <t>2 S 04 220 65</t>
  </si>
  <si>
    <t>Corpo BTCC 2,50 x 2,50 m alt. 5,00 a 7,50 m AC/BC</t>
  </si>
  <si>
    <t>2 S 04 220 66</t>
  </si>
  <si>
    <t>Corpo BTCC 3,00 x 3,00 m alt. 5,00 a 7,50 m AC/BC</t>
  </si>
  <si>
    <t>2 S 04 220 67</t>
  </si>
  <si>
    <t>Corpo BTCC 1,50 x 1,50 m alt. 7,50 a 10,00 m AC/BC</t>
  </si>
  <si>
    <t>2 S 04 220 68</t>
  </si>
  <si>
    <t>Corpo BTCC 2,00 x 2,00 m alt. 7,50 a 10,00 m AC/BC</t>
  </si>
  <si>
    <t>2 S 04 220 69</t>
  </si>
  <si>
    <t>Corpo BTCC 2,50 x 2,50 m alt. 7,50 a 10,00 m AC/BC</t>
  </si>
  <si>
    <t>2 S 04 220 70</t>
  </si>
  <si>
    <t>Corpo BTCC 3,00 x 3,00 m alt. 7,50 a 10,00 m AC/BC</t>
  </si>
  <si>
    <t>2 S 04 220 71</t>
  </si>
  <si>
    <t>Corpo BTCC 1,50 x 1,50 m alt.10,00 a 12,50 m AC/BC</t>
  </si>
  <si>
    <t>2 S 04 220 72</t>
  </si>
  <si>
    <t>Corpo BTCC 2,00 x 2,00 m alt.10,00 a 12,50 m AC/BC</t>
  </si>
  <si>
    <t>2 S 04 220 73</t>
  </si>
  <si>
    <t>Corpo BTCC 2,50 x 2,50 m alt.10,00 a 12,50 m AC/BC</t>
  </si>
  <si>
    <t>2 S 04 220 74</t>
  </si>
  <si>
    <t>Corpo BTCC 3,00 x 3,00 m alt.10,00 a 12,50 m AC/BC</t>
  </si>
  <si>
    <t>2 S 04 220 75</t>
  </si>
  <si>
    <t>Corpo BTCC 1,50 x 1,50 m alt.12,50 a 15,00 m AC/BC</t>
  </si>
  <si>
    <t>2 S 04 220 76</t>
  </si>
  <si>
    <t>Corpo BTCC 2,00 x 2,00 m alt.12,50 a 15,00 m AC/BC</t>
  </si>
  <si>
    <t>2 S 04 220 77</t>
  </si>
  <si>
    <t>Corpo BTCC 2,50 x 2,50 m alt.12,50 a 15,00 m AC/BC</t>
  </si>
  <si>
    <t>2 S 04 220 78</t>
  </si>
  <si>
    <t>Corpo BTCC 3,00 x 3,00 m alt.12,50 a 15,00 m AC/BC</t>
  </si>
  <si>
    <t>2 S 04 221 01</t>
  </si>
  <si>
    <t>Boca BTCC 1,50 x 1,50 m normal</t>
  </si>
  <si>
    <t>2 S 04 221 02</t>
  </si>
  <si>
    <t>Boca BTCC 2,00 x 2,00 m normal</t>
  </si>
  <si>
    <t>2 S 04 221 03</t>
  </si>
  <si>
    <t>Boca BTCC 2,50 x 2,50 m normal</t>
  </si>
  <si>
    <t>2 S 04 221 04</t>
  </si>
  <si>
    <t>Boca BTCC 3,00 x 3,00 m normal</t>
  </si>
  <si>
    <t>2 S 04 221 05</t>
  </si>
  <si>
    <t>Boca BTCC 1,50 x 1,50 m esc=15</t>
  </si>
  <si>
    <t>2 S 04 221 06</t>
  </si>
  <si>
    <t>Boca BTCC 2,00 x 2,00 m esc=15</t>
  </si>
  <si>
    <t>2 S 04 221 07</t>
  </si>
  <si>
    <t>Boca BTCC 2,50 x 2,50 m esc=15</t>
  </si>
  <si>
    <t>2 S 04 221 08</t>
  </si>
  <si>
    <t>Boca BTCC 3,00 x 3,00 m esc=15</t>
  </si>
  <si>
    <t>2 S 04 221 09</t>
  </si>
  <si>
    <t>Boca BTCC 1,50 x 1,50 m esc=30</t>
  </si>
  <si>
    <t>2 S 04 221 10</t>
  </si>
  <si>
    <t>Boca BTCC 2,00 x 2,00 m exc.=30</t>
  </si>
  <si>
    <t>2 S 04 221 11</t>
  </si>
  <si>
    <t>Boca BTCC 2,50 x 2,50 m esc=30</t>
  </si>
  <si>
    <t>2 S 04 221 12</t>
  </si>
  <si>
    <t>Boca BTCC 3,00 x 3,00 m esc=30</t>
  </si>
  <si>
    <t>2 S 04 221 13</t>
  </si>
  <si>
    <t>Boca BTCC 1,50 x 1,50 m esc.=45</t>
  </si>
  <si>
    <t>2 S 04 221 14</t>
  </si>
  <si>
    <t>Boca BTCC 2,00 x 2,00 m esc=45</t>
  </si>
  <si>
    <t>2 S 04 221 15</t>
  </si>
  <si>
    <t>Boca BTCC 2,50 x 2,50 m esc=45</t>
  </si>
  <si>
    <t>2 S 04 221 16</t>
  </si>
  <si>
    <t>Boca BTCC 3,00 x 3,00 m esc=45</t>
  </si>
  <si>
    <t>2 S 04 221 51</t>
  </si>
  <si>
    <t>Boca BTCC 1,50 x 1,50 m normal AC/BC</t>
  </si>
  <si>
    <t>2 S 04 221 52</t>
  </si>
  <si>
    <t>Boca BTCC 2,00 x 2,00 m normal AC/BC</t>
  </si>
  <si>
    <t>2 S 04 221 53</t>
  </si>
  <si>
    <t>Boca BTCC 2,50 x 2,50 m normal AC/BC</t>
  </si>
  <si>
    <t>2 S 04 221 54</t>
  </si>
  <si>
    <t>Boca BTCC 3,00 x 3,00 m normal AC/BC</t>
  </si>
  <si>
    <t>2 S 04 300 16</t>
  </si>
  <si>
    <t>Bueiro met. chapas múltiplas D=1,60 m galv.</t>
  </si>
  <si>
    <t>2 S 04 300 20</t>
  </si>
  <si>
    <t>Bueiro met.chapas múltiplas D=2,00 m galv.</t>
  </si>
  <si>
    <t>2 S 04 300 66</t>
  </si>
  <si>
    <t>Bueiro met.chapas múltiplas D=1,60 m galvan.BC</t>
  </si>
  <si>
    <t>2 S 04 300 70</t>
  </si>
  <si>
    <t>Bueiro met.chapas múltiplas D=2,00 m galvan.BC</t>
  </si>
  <si>
    <t>2 S 04 301 16</t>
  </si>
  <si>
    <t>Bueiro met. chapas múltiplas D=1,60 m rev. epoxy</t>
  </si>
  <si>
    <t>2 S 04 301 20</t>
  </si>
  <si>
    <t>Bueiro met. chapa múltipla D=2,00 m rev. epoxy</t>
  </si>
  <si>
    <t>2 S 04 301 30</t>
  </si>
  <si>
    <t>Bueiro met. D=3,05 m rev.epoxy Hmax. aterro 12,50m</t>
  </si>
  <si>
    <t>2 S 04 301 66</t>
  </si>
  <si>
    <t>Bueiro met.chapas múlt. D=1,60 m rev. c/epoxy BC</t>
  </si>
  <si>
    <t>2 S 04 301 70</t>
  </si>
  <si>
    <t>Bueiro met.chapas múlt. D=2,00 m rev. c/epoxy BC</t>
  </si>
  <si>
    <t>2 S 04 301 71</t>
  </si>
  <si>
    <t>Bueiro met.D=3,05m rev.epoxy Hmax.aterro 12,50m BC</t>
  </si>
  <si>
    <t>2 S 04 310 12</t>
  </si>
  <si>
    <t>Bueiro met.s/interrupção traf. D=1,20m galv.</t>
  </si>
  <si>
    <t>2 S 04 310 16</t>
  </si>
  <si>
    <t>Bueiro met.s/ interrupção tráf. D=1,60m galv.</t>
  </si>
  <si>
    <t>2 S 04 310 20</t>
  </si>
  <si>
    <t>Bueiro met.s/ interrupção tráf. D=2,00m galv.</t>
  </si>
  <si>
    <t>2 S 04 311 12</t>
  </si>
  <si>
    <t>Bueiro met.s/interrupção traf. D=1,20m epoxy</t>
  </si>
  <si>
    <t>2 S 04 311 16</t>
  </si>
  <si>
    <t>Bueiro met.s/interrupção tráf.D=1,60 m rev.epoxy</t>
  </si>
  <si>
    <t>2 S 04 311 20</t>
  </si>
  <si>
    <t>Bueiro met.s/interrupção traf.D=2,00 m rev.epoxy</t>
  </si>
  <si>
    <t>2 S 04 400 53</t>
  </si>
  <si>
    <t>Valeta prot.de cortes c/revest.concr.VPC 03 AC/BC</t>
  </si>
  <si>
    <t>2 S 04 400 54</t>
  </si>
  <si>
    <t>Valeta prot.de cortes c/revest.concr.VPC 04 AC/BC</t>
  </si>
  <si>
    <t>2 S 04 401 53</t>
  </si>
  <si>
    <t>Valeta prot.de aterro c/revest.concr.VPA 03 AC/BC</t>
  </si>
  <si>
    <t>2 S 04 401 54</t>
  </si>
  <si>
    <t>Valeta prot.de aterro c/revest.concr.VPA 04 AC/BC</t>
  </si>
  <si>
    <t>2 S 04 500 09</t>
  </si>
  <si>
    <t>2 S 04 500 10</t>
  </si>
  <si>
    <t>2 S 04 500 11</t>
  </si>
  <si>
    <t>2 S 04 500 12</t>
  </si>
  <si>
    <t>2 S 04 500 13</t>
  </si>
  <si>
    <t>2 S 04 500 14</t>
  </si>
  <si>
    <t>2 S 04 500 59</t>
  </si>
  <si>
    <t>2 S 04 500 60</t>
  </si>
  <si>
    <t>2 S 04 500 61</t>
  </si>
  <si>
    <t>2 S 04 500 62</t>
  </si>
  <si>
    <t>2 S 04 500 63</t>
  </si>
  <si>
    <t>2 S 04 500 64</t>
  </si>
  <si>
    <t>2 S 04 501 56</t>
  </si>
  <si>
    <t>Dreno PEAD long.prof.p/corte em rocha-DPR 01 AC/BC</t>
  </si>
  <si>
    <t>2 S 04 501 57</t>
  </si>
  <si>
    <t>Dreno PEAD long.prof.p/corte em rocha-DPR 02 AC/BC</t>
  </si>
  <si>
    <t>2 S 04 501 58</t>
  </si>
  <si>
    <t>Dreno PEAD long.prof.p/corte em rocha-DPR 05 AC/BC</t>
  </si>
  <si>
    <t>2 S 04 502 01</t>
  </si>
  <si>
    <t>Boca saída p/dreno longitudinal prof. BSD 01</t>
  </si>
  <si>
    <t>2 S 04 502 02</t>
  </si>
  <si>
    <t>Boca saída p/dreno longitudinal prof. BSD 02</t>
  </si>
  <si>
    <t>2 S 04 511 51</t>
  </si>
  <si>
    <t>Boca de saída p/dreno sub-superficial-BSD 03 AC/BC</t>
  </si>
  <si>
    <t>2 S 04 521 51</t>
  </si>
  <si>
    <t>Boca de saída p/dreno sub-superficial-BSD 04 AC/BC</t>
  </si>
  <si>
    <t>2 S 04 940 51</t>
  </si>
  <si>
    <t>Descida d'água tipo rap.calha concreto-DAR 01AC/BC</t>
  </si>
  <si>
    <t>2 S 04 940 52</t>
  </si>
  <si>
    <t>Descida d'água tipo rap.canal retang.-DAR 02 AC/BC</t>
  </si>
  <si>
    <t>2 S 04 940 53</t>
  </si>
  <si>
    <t>Descida d'água tipo rap.canal retang.-DAR 03 AC/BC</t>
  </si>
  <si>
    <t>2 S 04 940 54</t>
  </si>
  <si>
    <t>Descida d'água tipo rap.calha metál.-DAR 04 AC/BC</t>
  </si>
  <si>
    <t>2 S 04 941 52</t>
  </si>
  <si>
    <t>Descida d'água aterros em degraus arm-DAD 02 AC/BC</t>
  </si>
  <si>
    <t>2 S 04 941 54</t>
  </si>
  <si>
    <t>Descida d'água aterros em degraus arm-DAD 04 AC/BC</t>
  </si>
  <si>
    <t>2 S 04 941 55</t>
  </si>
  <si>
    <t>Descida d'água aterros em degraus-DAD 05 AC/BC</t>
  </si>
  <si>
    <t>2 S 04 941 58</t>
  </si>
  <si>
    <t>Descida d'água aterros em degraus arm-DAD 08 AC/BC</t>
  </si>
  <si>
    <t>2 S 04 941 60</t>
  </si>
  <si>
    <t>Descida d'água aterros em degraus arm-DAD 10 AC/BC</t>
  </si>
  <si>
    <t>2 S 04 941 62</t>
  </si>
  <si>
    <t>Descida d'água aterros em degraus arm-DAD 12 AC/BC</t>
  </si>
  <si>
    <t>2 S 04 941 64</t>
  </si>
  <si>
    <t>Descida d'água aterros em degraus arm-DAD 14 AC/BC</t>
  </si>
  <si>
    <t>2 S 04 941 66</t>
  </si>
  <si>
    <t>Descida d'água aterros em degraus arm-DAD 16 AC/BC</t>
  </si>
  <si>
    <t>2 S 04 941 68</t>
  </si>
  <si>
    <t>Descida d'água aterros em degraus arm-DAD 18 AC/BC</t>
  </si>
  <si>
    <t>2 S 04 941 82</t>
  </si>
  <si>
    <t>Descida d'água cortes em degraus arm-DCD 02 AC/BC</t>
  </si>
  <si>
    <t>2 S 04 941 84</t>
  </si>
  <si>
    <t>Descida d'água cortes em degraus arm-DCD 04 AC/BC</t>
  </si>
  <si>
    <t>2 S 04 960 51</t>
  </si>
  <si>
    <t>Boca de lobo simples grelha concr. BLS 01 AC/BC</t>
  </si>
  <si>
    <t>2 S 04 960 52</t>
  </si>
  <si>
    <t>Boca de lobo simples grelha concr. BLS 02 AC/BC</t>
  </si>
  <si>
    <t>2 S 04 960 53</t>
  </si>
  <si>
    <t>Boca de lobo simples grelha concr. BLS 03 AC/BC</t>
  </si>
  <si>
    <t>2 S 04 960 54</t>
  </si>
  <si>
    <t>Boca de lobo simples grelha concr. BLS 04 AC/BC</t>
  </si>
  <si>
    <t>2 S 04 960 55</t>
  </si>
  <si>
    <t>Boca de lobo simples grelha concr. BLS 05 AC/BC</t>
  </si>
  <si>
    <t>2 S 04 960 56</t>
  </si>
  <si>
    <t>Boca de lobo simples grelha concr. BLS 06 AC/BC</t>
  </si>
  <si>
    <t>2 S 04 960 57</t>
  </si>
  <si>
    <t>Boca de lobo simples grelha concr. BLS 07 AC/BC</t>
  </si>
  <si>
    <t>2 S 04 961 51</t>
  </si>
  <si>
    <t>Boca de lobo dupla grelha concr. BLD 01 AC/BC</t>
  </si>
  <si>
    <t>2 S 04 961 52</t>
  </si>
  <si>
    <t>Boca de lobo dupla grelha concr. BLD 02 AC/BC</t>
  </si>
  <si>
    <t>2 S 04 961 53</t>
  </si>
  <si>
    <t>Boca de lobo dupla grelha concr. BLD 03 AC/BC</t>
  </si>
  <si>
    <t>2 S 04 961 54</t>
  </si>
  <si>
    <t>Boca de lobo dupla grelha concr. BLD 04 AC/BC</t>
  </si>
  <si>
    <t>2 S 04 961 55</t>
  </si>
  <si>
    <t>Boca de lobo dupla grelha concr. BLD 05 AC/BC</t>
  </si>
  <si>
    <t>2 S 04 961 56</t>
  </si>
  <si>
    <t>Boca de lobo dupla grelha concr. BLD 06 AC/BC</t>
  </si>
  <si>
    <t>2 S 04 961 57</t>
  </si>
  <si>
    <t>Boca de lobo dupla grelha concr. BLD 07 AC/BC</t>
  </si>
  <si>
    <t>2 S 04 964 51</t>
  </si>
  <si>
    <t>Tubulação de drenagem urbana-D=0,40m s/berço AC/BC</t>
  </si>
  <si>
    <t>2 S 04 964 52</t>
  </si>
  <si>
    <t>Tubulação de drenagem urbana-D=0,60m s/berço AC/BC</t>
  </si>
  <si>
    <t>2 S 04 964 53</t>
  </si>
  <si>
    <t>Tubulação de drenagem urbana-D=0,80m s/berço AC/BC</t>
  </si>
  <si>
    <t>2 S 04 964 54</t>
  </si>
  <si>
    <t>Tubulação de drenagem urbana-D=1,00m s/berço AC/BC</t>
  </si>
  <si>
    <t>2 S 04 964 55</t>
  </si>
  <si>
    <t>Tubulação de drenagem urbana-D=1,20m s/berço AC/BC</t>
  </si>
  <si>
    <t>2 S 04 964 56</t>
  </si>
  <si>
    <t>Tubulação de drenagem urbana-D=1,50m s/berço AC/BC</t>
  </si>
  <si>
    <t>2 S 04 990 51</t>
  </si>
  <si>
    <t>Transposição de segmentos de sarjetas-TSS 01 AC/BC</t>
  </si>
  <si>
    <t>2 S 04 990 52</t>
  </si>
  <si>
    <t>Transposição de segmentos de sarjetas-TSS 02 AC/BC</t>
  </si>
  <si>
    <t>2 S 04 990 53</t>
  </si>
  <si>
    <t>Transposição de segmento de sarjetas-TSS 03 AC/BC</t>
  </si>
  <si>
    <t>2 S 04 990 54</t>
  </si>
  <si>
    <t>Transposição de segmento de sarjetas-TSS 04 AC/BC</t>
  </si>
  <si>
    <t>2 S 04 990 55</t>
  </si>
  <si>
    <t>Transposição de segmento de sarjetas-TSS 05 AC/BC</t>
  </si>
  <si>
    <t>2 S 04 990 56</t>
  </si>
  <si>
    <t>Transposição de segmento de sarjetas-TSS 06 AC/BC</t>
  </si>
  <si>
    <t>2 S 04 991 51</t>
  </si>
  <si>
    <t>Tampa concr.p/caixa colet(4 nervuras)-TCC 01 AC/BC</t>
  </si>
  <si>
    <t>2 S 04 999 03</t>
  </si>
  <si>
    <t>2 S 04 999 06</t>
  </si>
  <si>
    <t>2 S 04 999 07</t>
  </si>
  <si>
    <t>2 S 04 999 57</t>
  </si>
  <si>
    <t>2 S 05 000 06</t>
  </si>
  <si>
    <t>2 S 05 000 09</t>
  </si>
  <si>
    <t>2 S 05 000 10</t>
  </si>
  <si>
    <t>2 S 05 000 11</t>
  </si>
  <si>
    <t>2 S 05 000 12</t>
  </si>
  <si>
    <t>2 S 05 000 13</t>
  </si>
  <si>
    <t>2 S 05 000 14</t>
  </si>
  <si>
    <t>2 S 05 000 15</t>
  </si>
  <si>
    <t>2 S 05 000 16</t>
  </si>
  <si>
    <t>2 S 05 000 17</t>
  </si>
  <si>
    <t>2 S 05 000 18</t>
  </si>
  <si>
    <t>Dentes para bueiros triplos D=1,20</t>
  </si>
  <si>
    <t>2 S 05 000 19</t>
  </si>
  <si>
    <t>2 S 05 000 59</t>
  </si>
  <si>
    <t>2 S 05 000 60</t>
  </si>
  <si>
    <t>2 S 05 000 61</t>
  </si>
  <si>
    <t>2 S 05 000 62</t>
  </si>
  <si>
    <t>2 S 05 000 63</t>
  </si>
  <si>
    <t>2 S 05 000 64</t>
  </si>
  <si>
    <t>2 S 05 000 65</t>
  </si>
  <si>
    <t>2 S 05 000 66</t>
  </si>
  <si>
    <t>2 S 05 000 67</t>
  </si>
  <si>
    <t>2 S 05 000 68</t>
  </si>
  <si>
    <t>Dentes para bueiros triplos D=1,20 AC/BC/PC</t>
  </si>
  <si>
    <t>2 S 05 000 69</t>
  </si>
  <si>
    <t>2 S 05 100 00</t>
  </si>
  <si>
    <t>Enleivamento</t>
  </si>
  <si>
    <t>2 S 05 102 00</t>
  </si>
  <si>
    <t>Hidrossemeadura</t>
  </si>
  <si>
    <t>2 S 05 300 01</t>
  </si>
  <si>
    <t>Alvenaria de pedra arrumada</t>
  </si>
  <si>
    <t>2 S 05 300 02</t>
  </si>
  <si>
    <t>Enrocamento de pedra jogada</t>
  </si>
  <si>
    <t>2 S 05 301 00</t>
  </si>
  <si>
    <t>2 S 05 301 01</t>
  </si>
  <si>
    <t>Alvenaria tijolos de 20 cm de espessura</t>
  </si>
  <si>
    <t>2 S 05 301 50</t>
  </si>
  <si>
    <t>Alvenaria de pedra argamassada AC/BC/PC</t>
  </si>
  <si>
    <t>2 S 05 301 51</t>
  </si>
  <si>
    <t>Alvenaria tijolos de 0,20 cm de espessura AC</t>
  </si>
  <si>
    <t>2 S 05 302 02</t>
  </si>
  <si>
    <t>Muro gabião cx 0,50 alt.8X10,ZN/AL+PVC D=2,4mm</t>
  </si>
  <si>
    <t>2 S 05 302 03</t>
  </si>
  <si>
    <t>Muro gabião cx1,00 alt.8X10 ZN/AL+PVC D=2,4mm</t>
  </si>
  <si>
    <t>2 S 05 302 04</t>
  </si>
  <si>
    <t>Muro gabião cx 0,50 alt.8X10,ZN/AL D=2,7mm</t>
  </si>
  <si>
    <t>2 S 05 302 05</t>
  </si>
  <si>
    <t>Muro gabião cx 1,00 alt.8X10,ZN/AL D=2,7mm</t>
  </si>
  <si>
    <t>2 S 05 302 06</t>
  </si>
  <si>
    <t>Gabião colchão esp 0,23m 6X8ZN/AL+PVC D=2,00mm</t>
  </si>
  <si>
    <t>2 S 05 302 07</t>
  </si>
  <si>
    <t>Gabião colchão esp. 0,30m 6X8ZN/AL+PVC D=2,00mm</t>
  </si>
  <si>
    <t>2 S 05 302 08</t>
  </si>
  <si>
    <t>Gabião saco D=0,65m 8X10ZN/AL+PVC D=2,40mm</t>
  </si>
  <si>
    <t>2 S 05 303 09</t>
  </si>
  <si>
    <t>Escamas de concreto armado para terra armada</t>
  </si>
  <si>
    <t>2 S 05 303 10</t>
  </si>
  <si>
    <t>Concr. soleira e arremates de maciço terra armada</t>
  </si>
  <si>
    <t>2 S 05 303 11</t>
  </si>
  <si>
    <t>Montagem de maciço terra armada</t>
  </si>
  <si>
    <t>2 S 05 303 59</t>
  </si>
  <si>
    <t>Escamas de concr.armado para terra armada AC/BC</t>
  </si>
  <si>
    <t>2 S 05 303 60</t>
  </si>
  <si>
    <t>Concr.soleira/arremates de maciço terra arm.AC/BC</t>
  </si>
  <si>
    <t>2 S 05 340 01</t>
  </si>
  <si>
    <t>Execução cortina atirantada conc.armado fck=15 MPa</t>
  </si>
  <si>
    <t>2 S 05 340 51</t>
  </si>
  <si>
    <t>Exec.cortina atirantada concr.arm.fck=15 MPa AC/BC</t>
  </si>
  <si>
    <t>2 S 05 900 01</t>
  </si>
  <si>
    <t>Tirante protendido p/ cort. aço st 85/105 D= 32mm</t>
  </si>
  <si>
    <t>2 S 06 210 01</t>
  </si>
  <si>
    <t>Pórtico metálico</t>
  </si>
  <si>
    <t>2 S 06 210 51</t>
  </si>
  <si>
    <t>Pórtico metálico AC/BC</t>
  </si>
  <si>
    <t>2 S 06 400 01</t>
  </si>
  <si>
    <t>Cerca arame farp. c/ mourão concr. seção quadrada</t>
  </si>
  <si>
    <t>2 S 06 400 02</t>
  </si>
  <si>
    <t>Cerca arame farp. c/ mourão concr. seção triang.</t>
  </si>
  <si>
    <t>2 S 06 400 51</t>
  </si>
  <si>
    <t>Cerca arame farp.c/mourão concr.seção quadr.AC/BC</t>
  </si>
  <si>
    <t>2 S 06 400 52</t>
  </si>
  <si>
    <t>Cerca arame farp.c/mourão concr.seção triang.AC/BC</t>
  </si>
  <si>
    <t>2 S 06 410 00</t>
  </si>
  <si>
    <t>Cercas de arame farpado com suportes de madeira</t>
  </si>
  <si>
    <t>2 S 09 001 05</t>
  </si>
  <si>
    <t>Transporte local em rodov. não pav. (const.)</t>
  </si>
  <si>
    <t>2 S 09 001 40</t>
  </si>
  <si>
    <t>Transporte local c/ carroceria em rodovia não pav.</t>
  </si>
  <si>
    <t>2 S 09 001 90</t>
  </si>
  <si>
    <t>Transporte comercial c/ carr. rodov. não pav.</t>
  </si>
  <si>
    <t>2 S 09 001 91</t>
  </si>
  <si>
    <t>2 S 09 002 05</t>
  </si>
  <si>
    <t>Transporte local em rodov. pavim. (const.)</t>
  </si>
  <si>
    <t>2 S 09 002 40</t>
  </si>
  <si>
    <t>Transporte local c/ carroceria em rodov. pavim.</t>
  </si>
  <si>
    <t>2 S 09 002 90</t>
  </si>
  <si>
    <t>Transporte comerc. c/ carr. rodov. pavim.</t>
  </si>
  <si>
    <t>2 S 09 002 91</t>
  </si>
  <si>
    <t>3 S 01 200 00</t>
  </si>
  <si>
    <t>Escavação e carga mat. jazida (consv)</t>
  </si>
  <si>
    <t>3 S 01 401 00</t>
  </si>
  <si>
    <t>Recomposição de revestimento primário</t>
  </si>
  <si>
    <t>3 S 01 930 00</t>
  </si>
  <si>
    <t>Regularização mecânica da faixa de domínio</t>
  </si>
  <si>
    <t>3 S 02 200 00</t>
  </si>
  <si>
    <t>Solo p/ base de remendo profundo</t>
  </si>
  <si>
    <t>3 S 02 200 01</t>
  </si>
  <si>
    <t>Recomposição de camada granular do pavimento</t>
  </si>
  <si>
    <t>3 S 02 220 00</t>
  </si>
  <si>
    <t>Solo brita p/ base de rem. profundo</t>
  </si>
  <si>
    <t>3 S 02 220 50</t>
  </si>
  <si>
    <t>Solo brita p/ base de remendo profundo BC</t>
  </si>
  <si>
    <t>3 S 02 230 00</t>
  </si>
  <si>
    <t>Brita para base de remendo profundo</t>
  </si>
  <si>
    <t>3 S 02 230 50</t>
  </si>
  <si>
    <t>Brita para base de remendo profundo BC</t>
  </si>
  <si>
    <t>3 S 02 241 00</t>
  </si>
  <si>
    <t>Solo melhorado c/ cimento p/ base rem. profundo</t>
  </si>
  <si>
    <t>3 S 02 300 00</t>
  </si>
  <si>
    <t>3 S 02 400 00</t>
  </si>
  <si>
    <t>3 S 02 500 00</t>
  </si>
  <si>
    <t>Capa selante com pedrisco</t>
  </si>
  <si>
    <t>3 S 02 500 01</t>
  </si>
  <si>
    <t>Capa selante com areia</t>
  </si>
  <si>
    <t>3 S 02 500 03</t>
  </si>
  <si>
    <t>Tratamento superficial simples com emulsão</t>
  </si>
  <si>
    <t>3 S 02 500 04</t>
  </si>
  <si>
    <t>3 S 02 500 50</t>
  </si>
  <si>
    <t>Capa selante com pedrisco BC</t>
  </si>
  <si>
    <t>3 S 02 500 51</t>
  </si>
  <si>
    <t>Capa selante com areia AC</t>
  </si>
  <si>
    <t>3 S 02 500 52</t>
  </si>
  <si>
    <t>Tratamento superficial simples com CAP BC</t>
  </si>
  <si>
    <t>3 S 02 500 53</t>
  </si>
  <si>
    <t>Tratamento superficial simples com emulsão BC</t>
  </si>
  <si>
    <t>3 S 02 500 54</t>
  </si>
  <si>
    <t>Tratam.superficial simples c/banho diluído BC</t>
  </si>
  <si>
    <t>3 S 02 501 01</t>
  </si>
  <si>
    <t>Tratamento superficial duplo com emulsão</t>
  </si>
  <si>
    <t>3 S 02 501 02</t>
  </si>
  <si>
    <t>Tratamento superficial duplo com banho diluído</t>
  </si>
  <si>
    <t>3 S 02 501 50</t>
  </si>
  <si>
    <t>Tratamento superficial duplo c/ CAP BC</t>
  </si>
  <si>
    <t>3 S 02 501 51</t>
  </si>
  <si>
    <t>Tratamento superficial duplo com emulsão BC</t>
  </si>
  <si>
    <t>3 S 02 501 52</t>
  </si>
  <si>
    <t>Tratam.superficial duplo com banho diluído BC</t>
  </si>
  <si>
    <t>3 S 02 502 01</t>
  </si>
  <si>
    <t>Tratamento superficial triplo com emulsão</t>
  </si>
  <si>
    <t>3 S 02 502 02</t>
  </si>
  <si>
    <t>Tratamento superficial triplo com banho diluído</t>
  </si>
  <si>
    <t>3 S 02 502 50</t>
  </si>
  <si>
    <t>Tratamento superficial triplo com CAP BC</t>
  </si>
  <si>
    <t>3 S 02 502 51</t>
  </si>
  <si>
    <t>Tratamento superficial triplo com emulsão BC</t>
  </si>
  <si>
    <t>3 S 02 502 52</t>
  </si>
  <si>
    <t>Tratam.superficial triplo com banho diluído BC</t>
  </si>
  <si>
    <t>3 S 02 510 00</t>
  </si>
  <si>
    <t>Lama asfáltica fina (granulometrias I e II )</t>
  </si>
  <si>
    <t>3 S 02 510 01</t>
  </si>
  <si>
    <t>Lama asfáltica grossa (granulometrias III e IV)</t>
  </si>
  <si>
    <t>3 S 02 510 50</t>
  </si>
  <si>
    <t>Lama asfáltica fina (granulometrias I e II ) AC/BC</t>
  </si>
  <si>
    <t>3 S 02 510 51</t>
  </si>
  <si>
    <t>Lama asfált.grossa (granulometrias III e IV)AC/BC</t>
  </si>
  <si>
    <t>3 S 02 520 00</t>
  </si>
  <si>
    <t>Mistura areia-asfalto em betoneira</t>
  </si>
  <si>
    <t>3 S 02 520 01</t>
  </si>
  <si>
    <t>3 S 02 520 02</t>
  </si>
  <si>
    <t>Rec.do rev. com areia asfalto a frio</t>
  </si>
  <si>
    <t>3 S 02 520 50</t>
  </si>
  <si>
    <t>Mistura areia-asfalto em betoneira AC</t>
  </si>
  <si>
    <t>3 S 02 520 51</t>
  </si>
  <si>
    <t>Mistura areia-asfalto usinada a frio AC</t>
  </si>
  <si>
    <t>3 S 02 521 00</t>
  </si>
  <si>
    <t>3 S 02 521 01</t>
  </si>
  <si>
    <t>Rec. do rev. com areia asfalto a quente</t>
  </si>
  <si>
    <t>3 S 02 521 50</t>
  </si>
  <si>
    <t>Mistura areia-asfalto usinada a quente AC</t>
  </si>
  <si>
    <t>3 S 02 530 00</t>
  </si>
  <si>
    <t>Mistura betuminosa em betoneira</t>
  </si>
  <si>
    <t>3 S 02 530 01</t>
  </si>
  <si>
    <t>3 S 02 530 02</t>
  </si>
  <si>
    <t>Rec.do rev. com mistura betuminosa a frio</t>
  </si>
  <si>
    <t>3 S 02 530 50</t>
  </si>
  <si>
    <t>Mistura betuminosa em betoneira AC/BC</t>
  </si>
  <si>
    <t>3 S 02 530 51</t>
  </si>
  <si>
    <t>Mistura betuminosa usinada a frio AC/BC</t>
  </si>
  <si>
    <t>3 S 02 540 00</t>
  </si>
  <si>
    <t>3 S 02 540 01</t>
  </si>
  <si>
    <t>Rec.do rev.com mistura betuminosa a quente</t>
  </si>
  <si>
    <t>3 S 02 540 50</t>
  </si>
  <si>
    <t>Mistura betuminosa usinada a quente AC/BC</t>
  </si>
  <si>
    <t>3 S 02 601 00</t>
  </si>
  <si>
    <t>Recomposição de placa de concreto</t>
  </si>
  <si>
    <t>3 S 02 601 50</t>
  </si>
  <si>
    <t>Recomposição de placa de concreto AC/BC</t>
  </si>
  <si>
    <t>3 S 02 900 00</t>
  </si>
  <si>
    <t>Remoção mecanizada de revestimento betuminoso</t>
  </si>
  <si>
    <t>3 S 02 901 00</t>
  </si>
  <si>
    <t>Remoção manual de revestimento betuminoso</t>
  </si>
  <si>
    <t>3 S 02 903 00</t>
  </si>
  <si>
    <t>Remoção manual da camada granular do pavimento</t>
  </si>
  <si>
    <t>3 S 02 999 00</t>
  </si>
  <si>
    <t>Peneiramento</t>
  </si>
  <si>
    <t>3 S 03 310 00</t>
  </si>
  <si>
    <t>Concreto ciclópico</t>
  </si>
  <si>
    <t>3 S 03 310 50</t>
  </si>
  <si>
    <t>Concreto ciclópico AC/BC/PC</t>
  </si>
  <si>
    <t>3 S 03 329 00</t>
  </si>
  <si>
    <t>Concreto de cimento (confecção e lançamento)</t>
  </si>
  <si>
    <t>3 S 03 329 01</t>
  </si>
  <si>
    <t>Concreto c/cimento CP32 (conf.man.lanç.)</t>
  </si>
  <si>
    <t>3 S 03 329 50</t>
  </si>
  <si>
    <t>Concreto de cimento (confecção e lançamento) AC/BC</t>
  </si>
  <si>
    <t>3 S 03 329 51</t>
  </si>
  <si>
    <t>Concreto c/cimento CP32 (conf.man.lanç.) AC/BC</t>
  </si>
  <si>
    <t>3 S 03 340 02</t>
  </si>
  <si>
    <t>Argamassa cimento areia 1-6</t>
  </si>
  <si>
    <t>3 S 03 340 03</t>
  </si>
  <si>
    <t>Argamassa cimento solo 1:10</t>
  </si>
  <si>
    <t>3 S 03 340 52</t>
  </si>
  <si>
    <t>Argamassa cimento areia 1-6 AC</t>
  </si>
  <si>
    <t>3 S 03 353 00</t>
  </si>
  <si>
    <t>Dobragem e colocação de armadura</t>
  </si>
  <si>
    <t>3 S 03 370 00</t>
  </si>
  <si>
    <t>3 S 03 940 01</t>
  </si>
  <si>
    <t>Reaterro e compactação p/ bueiro</t>
  </si>
  <si>
    <t>3 S 03 940 02</t>
  </si>
  <si>
    <t>Reaterro apiloado</t>
  </si>
  <si>
    <t>3 S 03 950 00</t>
  </si>
  <si>
    <t>Limpeza de ponte</t>
  </si>
  <si>
    <t>3 S 04 000 00</t>
  </si>
  <si>
    <t>3 S 04 000 01</t>
  </si>
  <si>
    <t>Escavação manual em material de 2a categoria</t>
  </si>
  <si>
    <t>3 S 04 001 00</t>
  </si>
  <si>
    <t>Escavação mecaniz. de vala em mater. de 1a cat.</t>
  </si>
  <si>
    <t>3 S 04 010 00</t>
  </si>
  <si>
    <t>Escavação mecaniz.de vala em material de 2a cat.</t>
  </si>
  <si>
    <t>3 S 04 020 00</t>
  </si>
  <si>
    <t>Escavação e carga de material de 3a cat. em valas</t>
  </si>
  <si>
    <t>3 S 04 300 16</t>
  </si>
  <si>
    <t>Bueiro met. chapa múltipla D=1,60m galv.</t>
  </si>
  <si>
    <t>3 S 04 300 20</t>
  </si>
  <si>
    <t>Bueiro met. chapa múltipla D=2,00m galv.</t>
  </si>
  <si>
    <t>3 S 04 300 66</t>
  </si>
  <si>
    <t>Bueiro met. chapa múltipla D=1,60m galvan. BC</t>
  </si>
  <si>
    <t>3 S 04 300 70</t>
  </si>
  <si>
    <t>Bueiro met. chapa múltipla D=2,00m galvan. BC</t>
  </si>
  <si>
    <t>3 S 04 301 16</t>
  </si>
  <si>
    <t>Bueiro met.chapas múlt. D=1,60 m rev. epoxy</t>
  </si>
  <si>
    <t>3 S 04 301 20</t>
  </si>
  <si>
    <t>Bueiro met. chapas múlt. D=2,00 m rev. epoxy</t>
  </si>
  <si>
    <t>3 S 04 301 30</t>
  </si>
  <si>
    <t>3 S 04 301 66</t>
  </si>
  <si>
    <t>Bueiro met. chapas múlt. D=1,60 m rev. Epoxy BC</t>
  </si>
  <si>
    <t>3 S 04 301 70</t>
  </si>
  <si>
    <t>Bueiro met. chapas múlt. D=2,00 m rev. epoxy BC</t>
  </si>
  <si>
    <t>3 S 04 301 71</t>
  </si>
  <si>
    <t>3 S 04 310 12</t>
  </si>
  <si>
    <t>Bueiro met. s/interrupção tráf. D=1,20 m galv.</t>
  </si>
  <si>
    <t>3 S 04 310 16</t>
  </si>
  <si>
    <t>Bueiro met. s/interrupção tráf. D=1,60 m galv.</t>
  </si>
  <si>
    <t>3 S 04 310 20</t>
  </si>
  <si>
    <t>Bueiro met. s/interrupção tráf. D=2,00 m galv.</t>
  </si>
  <si>
    <t>3 S 04 311 12</t>
  </si>
  <si>
    <t>Bueiro met.s/interrupção tráf. D=1,20 m rev. epoxy</t>
  </si>
  <si>
    <t>3 S 04 311 16</t>
  </si>
  <si>
    <t>Bueiro met.s/interrupção tráf. D=1,60 m rev. epoxy</t>
  </si>
  <si>
    <t>3 S 04 311 20</t>
  </si>
  <si>
    <t>Bueiro met.s/interrupção tráf. D=2,00 m rev. epoxy</t>
  </si>
  <si>
    <t>3 S 04 590 00</t>
  </si>
  <si>
    <t>Assentamento de dreno profundo</t>
  </si>
  <si>
    <t>3 S 04 590 50</t>
  </si>
  <si>
    <t>Assentamento de dreno profundo AC/BC</t>
  </si>
  <si>
    <t>3 S 04 999 08</t>
  </si>
  <si>
    <t>Selo de argila apiloado com solo local</t>
  </si>
  <si>
    <t>3 S 05 000 00</t>
  </si>
  <si>
    <t>Enrocamento de pedra arrumada</t>
  </si>
  <si>
    <t>3 S 05 001 00</t>
  </si>
  <si>
    <t>3 S 05 101 01</t>
  </si>
  <si>
    <t>Revestimento vegetal com mudas</t>
  </si>
  <si>
    <t>3 S 05 101 02</t>
  </si>
  <si>
    <t>Revestimento vegetal com grama em leivas</t>
  </si>
  <si>
    <t>3 S 08 001 00</t>
  </si>
  <si>
    <t>Reconformação da plataforma</t>
  </si>
  <si>
    <t>ha</t>
  </si>
  <si>
    <t>3 S 08 100 00</t>
  </si>
  <si>
    <t>Tapa buraco</t>
  </si>
  <si>
    <t>3 S 08 101 01</t>
  </si>
  <si>
    <t>Remendo profundo com demolição manual</t>
  </si>
  <si>
    <t>3 S 08 101 02</t>
  </si>
  <si>
    <t>Remendo profundo com demolição mecanica</t>
  </si>
  <si>
    <t>3 S 08 101 03</t>
  </si>
  <si>
    <t>Remendo prof.com demol.mec.e serra</t>
  </si>
  <si>
    <t>3 S 08 101 04</t>
  </si>
  <si>
    <t>Tapa buraco com serra corta piso</t>
  </si>
  <si>
    <t>3 S 08 102 00</t>
  </si>
  <si>
    <t>Limpeza ench. juntas pav. concr. a quente (consv)</t>
  </si>
  <si>
    <t>3 S 08 102 01</t>
  </si>
  <si>
    <t>Limpeza ench. juntas pav. concr. a frio (consv)</t>
  </si>
  <si>
    <t>3 S 08 102 51</t>
  </si>
  <si>
    <t>Limpeza ench.juntas pav.concr.a frio(consv) AC</t>
  </si>
  <si>
    <t>3 S 08 103 00</t>
  </si>
  <si>
    <t>Selagem de trinca</t>
  </si>
  <si>
    <t>l</t>
  </si>
  <si>
    <t>3 S 08 103 50</t>
  </si>
  <si>
    <t>Selagem de trinca AC</t>
  </si>
  <si>
    <t>3 S 08 104 01</t>
  </si>
  <si>
    <t>Combate à exsudação com areia</t>
  </si>
  <si>
    <t>3 S 08 104 02</t>
  </si>
  <si>
    <t>Combate à exsudação com pedrisco</t>
  </si>
  <si>
    <t>3 S 08 104 51</t>
  </si>
  <si>
    <t>Combate à exsudação com areia AC</t>
  </si>
  <si>
    <t>3 S 08 104 52</t>
  </si>
  <si>
    <t>Combate à exsudação com pedrisco BC</t>
  </si>
  <si>
    <t>3 S 08 109 00</t>
  </si>
  <si>
    <t>Correção de defeitos com mistura betuminosa</t>
  </si>
  <si>
    <t>3 S 08 109 03</t>
  </si>
  <si>
    <t>Reparo Localizado (superficial)</t>
  </si>
  <si>
    <t>3 S 08 109 04</t>
  </si>
  <si>
    <t>Reparo Localizado c/ CBUQ</t>
  </si>
  <si>
    <t>3 S 08 109 12</t>
  </si>
  <si>
    <t>Correção de defeitos por fresagem descontínua</t>
  </si>
  <si>
    <t>3 S 08 110 00</t>
  </si>
  <si>
    <t>Correção de defeitos por penetração</t>
  </si>
  <si>
    <t>3 S 08 110 50</t>
  </si>
  <si>
    <t>Correção de defeitos por penetração BC</t>
  </si>
  <si>
    <t>3 S 08 200 00</t>
  </si>
  <si>
    <t>Recomp. de guarda corpo</t>
  </si>
  <si>
    <t>3 S 08 200 01</t>
  </si>
  <si>
    <t>Recomposição de sarjeta em alvenaria de tijolo</t>
  </si>
  <si>
    <t>3 S 08 200 50</t>
  </si>
  <si>
    <t>Recomp. de guarda corpo AC/BC</t>
  </si>
  <si>
    <t>3 S 08 200 51</t>
  </si>
  <si>
    <t>Recomp.de sarjeta em alvenaria de tijolo AC</t>
  </si>
  <si>
    <t>3 S 08 300 01</t>
  </si>
  <si>
    <t>Limpeza de sarjeta e meio fio</t>
  </si>
  <si>
    <t>3 S 08 301 01</t>
  </si>
  <si>
    <t>Limpeza de valeta de corte</t>
  </si>
  <si>
    <t>3 S 08 301 02</t>
  </si>
  <si>
    <t>Limpeza de vala de drenagem</t>
  </si>
  <si>
    <t>3 S 08 301 03</t>
  </si>
  <si>
    <t>Limpeza de descida d'água</t>
  </si>
  <si>
    <t>3 S 08 302 01</t>
  </si>
  <si>
    <t>Limpeza de bueiro</t>
  </si>
  <si>
    <t>3 S 08 302 02</t>
  </si>
  <si>
    <t>Desobstrução de bueiro</t>
  </si>
  <si>
    <t>3 S 08 302 03</t>
  </si>
  <si>
    <t>Assentamento de tubo D=0,60 m</t>
  </si>
  <si>
    <t>3 S 08 302 04</t>
  </si>
  <si>
    <t>Assentamento de tubo D=0,80 m</t>
  </si>
  <si>
    <t>3 S 08 302 05</t>
  </si>
  <si>
    <t>Assentamento de tubo D=1,0 m</t>
  </si>
  <si>
    <t>3 S 08 302 06</t>
  </si>
  <si>
    <t>Assentamento de tubo D=1,20 m</t>
  </si>
  <si>
    <t>3 S 08 302 08</t>
  </si>
  <si>
    <t>Assent.de tubo D=0,60 m PA-1 comerc-junta rigida M</t>
  </si>
  <si>
    <t>3 S 08 302 09</t>
  </si>
  <si>
    <t>Assent.de tubo D=0,80 m PA-1 comerc-junta rigida M</t>
  </si>
  <si>
    <t>3 S 08 302 10</t>
  </si>
  <si>
    <t>Assent.de tubo D=1,00 m PA-1 comerc-junta rigida M</t>
  </si>
  <si>
    <t>3 S 08 302 11</t>
  </si>
  <si>
    <t>Assent.de tubo D=1,20 m PA-1 comerc-junta rigida M</t>
  </si>
  <si>
    <t>3 S 08 302 12</t>
  </si>
  <si>
    <t>Assent.de tubo D=1,50 m PA-1 comerc-junta rigida M</t>
  </si>
  <si>
    <t>3 S 08 302 13</t>
  </si>
  <si>
    <t>Assent.de tubo D=0,60m PA-2 comerc-junta rigida M</t>
  </si>
  <si>
    <t>3 S 08 302 14</t>
  </si>
  <si>
    <t>Assent.de tubo D=0,80m PA-2 comerc-junta rigida M</t>
  </si>
  <si>
    <t>3 S 08 302 15</t>
  </si>
  <si>
    <t>Assent.de tubo D=1,00m PA-2 comerc-junta rigida M</t>
  </si>
  <si>
    <t>3 S 08 302 16</t>
  </si>
  <si>
    <t>Assent.de tubo D=1,20m PA-2 comerc-junta rigida M</t>
  </si>
  <si>
    <t>3 S 08 302 17</t>
  </si>
  <si>
    <t>Assent.de tubo D=1,50m PA-2 comerc-junta rigida M</t>
  </si>
  <si>
    <t>3 S 08 302 18</t>
  </si>
  <si>
    <t>Assent.de tubo D=0,60m PA-3 comerc-junta rigida M</t>
  </si>
  <si>
    <t>3 S 08 302 19</t>
  </si>
  <si>
    <t>Assent.de tubo D=0,80m PA-3 comerc-junta rigida M</t>
  </si>
  <si>
    <t>3 S 08 302 20</t>
  </si>
  <si>
    <t>Assent.de tubo D=1,00m PA-3 comerc-junta rigida M</t>
  </si>
  <si>
    <t>3 S 08 302 21</t>
  </si>
  <si>
    <t>Assent.de tubo D=1,20m PA-3 comerc-junta rigida M</t>
  </si>
  <si>
    <t>3 S 08 302 22</t>
  </si>
  <si>
    <t>Assent.de tubo D=1,50m PA-3 comerc-junta rigida M</t>
  </si>
  <si>
    <t>3 S 08 302 23</t>
  </si>
  <si>
    <t>Assent.de tubo D=0,60m PA-4 comerc-junta rigida M</t>
  </si>
  <si>
    <t>3 S 08 302 24</t>
  </si>
  <si>
    <t>Assent.de tubo D=0,80m PA-4 comerc-junta rigida M</t>
  </si>
  <si>
    <t>3 S 08 302 25</t>
  </si>
  <si>
    <t>Assent.de tubo D=1,00m PA-4 comerc-junta rigida M</t>
  </si>
  <si>
    <t>3 S 08 302 26</t>
  </si>
  <si>
    <t>Assent.de tubo D=1,20m PA-4 comerc-junta rigida M</t>
  </si>
  <si>
    <t>3 S 08 302 27</t>
  </si>
  <si>
    <t>Assent.de tubo D=1,50m PA-4 comerc-junta rigida M</t>
  </si>
  <si>
    <t>3 S 08 302 53</t>
  </si>
  <si>
    <t>Assentamento de tubo D=0,60 m AC/BC</t>
  </si>
  <si>
    <t>3 S 08 302 54</t>
  </si>
  <si>
    <t>Assentamento de tubo D=0,80 m AC/BC</t>
  </si>
  <si>
    <t>3 S 08 302 55</t>
  </si>
  <si>
    <t>Assentamento de tubo D=1,0 m AC/BC</t>
  </si>
  <si>
    <t>3 S 08 302 56</t>
  </si>
  <si>
    <t>Assentamento de tubo D=1,20 m AC/BC</t>
  </si>
  <si>
    <t>3 S 08 400 00</t>
  </si>
  <si>
    <t>Limpeza de placa de sinalização</t>
  </si>
  <si>
    <t>3 S 08 400 01</t>
  </si>
  <si>
    <t>Recomposição placa de sinalização</t>
  </si>
  <si>
    <t>3 S 08 400 02</t>
  </si>
  <si>
    <t>Substituição de balizador</t>
  </si>
  <si>
    <t>3 S 08 400 52</t>
  </si>
  <si>
    <t>Substituição de balizador AC/BC</t>
  </si>
  <si>
    <t>3 S 08 401 00</t>
  </si>
  <si>
    <t>Recomposição de defensa metálica</t>
  </si>
  <si>
    <t>3 S 08 402 00</t>
  </si>
  <si>
    <t>Caiação</t>
  </si>
  <si>
    <t>3 S 08 403 00</t>
  </si>
  <si>
    <t>Renovação manual de sinalização horizontal</t>
  </si>
  <si>
    <t>3 S 08 404 00</t>
  </si>
  <si>
    <t>Recomp. tot. cerca c/ mourão de conc. secção quad.</t>
  </si>
  <si>
    <t>3 S 08 404 02</t>
  </si>
  <si>
    <t>Recomp. parc. cerca c/ mourão de concr.-arame</t>
  </si>
  <si>
    <t>3 S 08 404 03</t>
  </si>
  <si>
    <t>Recomp. tot. cerca c/ mourão concr. seção triang.</t>
  </si>
  <si>
    <t>3 S 08 404 04</t>
  </si>
  <si>
    <t>Recomp. parc. cerca c/ mourão concr. seção triang.</t>
  </si>
  <si>
    <t>3 S 08 404 50</t>
  </si>
  <si>
    <t>Recomp.tot.cerca c/mourão conc.seção quad. AC/BC</t>
  </si>
  <si>
    <t>3 S 08 404 51</t>
  </si>
  <si>
    <t>Recomp.parc.cerca mourão conc.seção quadrada AC/BC</t>
  </si>
  <si>
    <t>3 S 08 404 53</t>
  </si>
  <si>
    <t>Recomp.tot.cerca c/mourão conc.seção triang. AC/BC</t>
  </si>
  <si>
    <t>3 S 08 404 54</t>
  </si>
  <si>
    <t>Recomp.parc.cerca c/mourão conc.seção triang.AC/BC</t>
  </si>
  <si>
    <t>3 S 08 414 00</t>
  </si>
  <si>
    <t>Recomposição total de cerca com mourão de madeira</t>
  </si>
  <si>
    <t>3 S 08 500 00</t>
  </si>
  <si>
    <t>Recomposição manual de aterro</t>
  </si>
  <si>
    <t>3 S 08 501 00</t>
  </si>
  <si>
    <t>Recomposição mecanizada de aterro</t>
  </si>
  <si>
    <t>3 S 08 510 00</t>
  </si>
  <si>
    <t>Remoção manual de barreira em solo</t>
  </si>
  <si>
    <t>3 S 08 510 01</t>
  </si>
  <si>
    <t>Remoção manual de barreira em rocha</t>
  </si>
  <si>
    <t>3 S 08 513 00</t>
  </si>
  <si>
    <t>Remoção de matacões</t>
  </si>
  <si>
    <t>3 S 08 900 00</t>
  </si>
  <si>
    <t>Roçada manual</t>
  </si>
  <si>
    <t>3 S 08 900 01</t>
  </si>
  <si>
    <t>Roçada de capim colonião</t>
  </si>
  <si>
    <t>3 S 08 901 00</t>
  </si>
  <si>
    <t>Roçada mecanizada</t>
  </si>
  <si>
    <t>3 S 08 901 01</t>
  </si>
  <si>
    <t>Corte e limpeza de áreas gramadas</t>
  </si>
  <si>
    <t>3 S 08 910 00</t>
  </si>
  <si>
    <t>Capina manual</t>
  </si>
  <si>
    <t>3 S 09 001 00</t>
  </si>
  <si>
    <t>Transporte local c/ basc. 5m3 em rodov. não pav.</t>
  </si>
  <si>
    <t>3 S 09 001 06</t>
  </si>
  <si>
    <t>Transporte local c/ basc. 10m3 em rodov. não pav.</t>
  </si>
  <si>
    <t>3 S 09 001 41</t>
  </si>
  <si>
    <t>Transp. local c/ carroceria 4t em rodov. não pav.</t>
  </si>
  <si>
    <t>3 S 09 001 90</t>
  </si>
  <si>
    <t>3 S 09 001 91</t>
  </si>
  <si>
    <t>3 S 09 002 00</t>
  </si>
  <si>
    <t>Transporte local basc. 5m3 em rodov. pav.</t>
  </si>
  <si>
    <t>3 S 09 002 03</t>
  </si>
  <si>
    <t>Transporte local de material para remendos</t>
  </si>
  <si>
    <t>3 S 09 002 06</t>
  </si>
  <si>
    <t>Transporte local c/ basc. 10m3 em rodov. pav.</t>
  </si>
  <si>
    <t>3 S 09 002 41</t>
  </si>
  <si>
    <t>Transp. local c/ carroceria 4t em rodov. pav.</t>
  </si>
  <si>
    <t>3 S 09 002 90</t>
  </si>
  <si>
    <t>3 S 09 002 91</t>
  </si>
  <si>
    <t>3 S 09 102 00</t>
  </si>
  <si>
    <t>Transporte local material betuminoso</t>
  </si>
  <si>
    <t>3 S 09 201 70</t>
  </si>
  <si>
    <t>3 S 09 202 70</t>
  </si>
  <si>
    <t>Transp. local água c/ cam. tanque em rodov. pav.</t>
  </si>
  <si>
    <t>4 S 03 300 01</t>
  </si>
  <si>
    <t>Confecção e lanç. de concreto magro em betoneira</t>
  </si>
  <si>
    <t>4 S 03 300 51</t>
  </si>
  <si>
    <t>Conf.lançamento de concreto magro em beton.AC/BC</t>
  </si>
  <si>
    <t>4 S 03 323 01</t>
  </si>
  <si>
    <t>Conc.estr.fck=25 MPa contr.raz.uso ger.conf.e lanç</t>
  </si>
  <si>
    <t>4 S 03 323 51</t>
  </si>
  <si>
    <t>Concr.estr.fck=25MPa c.raz.uso ger.conf.lanç.AC/BC</t>
  </si>
  <si>
    <t>4 S 03 353 00</t>
  </si>
  <si>
    <t>Fornecimento, preparo colocação aço CA-50</t>
  </si>
  <si>
    <t>4 S 03 370 00</t>
  </si>
  <si>
    <t>4 S 06 000 01</t>
  </si>
  <si>
    <t>Defensa maleável simples (forn./ impl.)</t>
  </si>
  <si>
    <t>4 S 06 000 02</t>
  </si>
  <si>
    <t>Ancoragem de defensa maleável simples (forn/ impl)</t>
  </si>
  <si>
    <t>4 S 06 000 11</t>
  </si>
  <si>
    <t>Defensa maleável dupla (forn./ impl.)</t>
  </si>
  <si>
    <t>4 S 06 000 12</t>
  </si>
  <si>
    <t>Ancoragem de defensa maleável dupla (forn./ impl.)</t>
  </si>
  <si>
    <t>4 S 06 010 01</t>
  </si>
  <si>
    <t>Defensa semi-maleável simples (forn./ impl.)</t>
  </si>
  <si>
    <t>4 S 06 010 02</t>
  </si>
  <si>
    <t>Ancoragem defensa semi-maleável simples (forn/imp)</t>
  </si>
  <si>
    <t>4 S 06 010 11</t>
  </si>
  <si>
    <t>Defensa semi-maleável dupla (forn./ impl.)</t>
  </si>
  <si>
    <t>4 S 06 010 12</t>
  </si>
  <si>
    <t>Ancoragem defensa semi-maleável dupla (forn/ impl)</t>
  </si>
  <si>
    <t>4 S 06 030 11</t>
  </si>
  <si>
    <t>Barreira de segurança dupla DNER PRO 176/86</t>
  </si>
  <si>
    <t>4 S 06 030 61</t>
  </si>
  <si>
    <t>Barreira de segurança dupla DNER PRO 176/86 AC/BC</t>
  </si>
  <si>
    <t>4 S 06 100 14</t>
  </si>
  <si>
    <t>Pint. setas/zebrado-tinta b.acríl. emuls. água-1a.</t>
  </si>
  <si>
    <t>Pint. faixa-tinta base acríl. e=0,6mm-NBR 11862/92</t>
  </si>
  <si>
    <t>4 S 06 100 22</t>
  </si>
  <si>
    <t>Pint.setas.zeb.-tinta b.acríl e=0,6mm-NBR 11862/92</t>
  </si>
  <si>
    <t>4 S 06 100 31</t>
  </si>
  <si>
    <t>Pintura faixa-tinta b.acrílica emuls. água -2 anos</t>
  </si>
  <si>
    <t>4 S 06 100 32</t>
  </si>
  <si>
    <t>Pint. setas/zebrado-tinta b.acríl. emuls. água-2a.</t>
  </si>
  <si>
    <t>4 S 06 110 01</t>
  </si>
  <si>
    <t>Pintura faixa c/termoplástico-3 anos (p/ aspersão)</t>
  </si>
  <si>
    <t>4 S 06 110 02</t>
  </si>
  <si>
    <t>Pintura setas e zebrado term.-3 anos (p/ aspersão)</t>
  </si>
  <si>
    <t>4 S 06 110 03</t>
  </si>
  <si>
    <t>Pintura setas e zebrado term.-5 anos (p/ extrusão)</t>
  </si>
  <si>
    <t>4 S 06 111 01</t>
  </si>
  <si>
    <t>Sinalização horizontal c/termoplástico pré-formado</t>
  </si>
  <si>
    <t>4 S 06 120 01</t>
  </si>
  <si>
    <t>Forn. e colocação de tacha reflet. monodirecional</t>
  </si>
  <si>
    <t>4 S 06 120 11</t>
  </si>
  <si>
    <t>Forn. e colocação de tachão reflet. monodirecional</t>
  </si>
  <si>
    <t>4 S 06 120 20</t>
  </si>
  <si>
    <t>Forn. e coloc. de disp.refl. vidro temp. 180° bran</t>
  </si>
  <si>
    <t>4 S 06 120 21</t>
  </si>
  <si>
    <t>Forn. e coloc. de disp.refl. vidro temp. 360° bran</t>
  </si>
  <si>
    <t>4 S 06 120 22</t>
  </si>
  <si>
    <t>Forn. e coloc. de disp.refl. vidro temp. 360° amar</t>
  </si>
  <si>
    <t>4 S 06 121 01</t>
  </si>
  <si>
    <t>Forn. e colocação de tacha reflet. bidirecional</t>
  </si>
  <si>
    <t>Forn. e colocação de tachão reflet. bidirecional</t>
  </si>
  <si>
    <t>4 S 06 200 02</t>
  </si>
  <si>
    <t>Forn. e implantação placa sinaliz. tot.refletiva</t>
  </si>
  <si>
    <t>4 S 06 200 91</t>
  </si>
  <si>
    <t>Remoção de placa de sinalização</t>
  </si>
  <si>
    <t>4 S 06 200 92</t>
  </si>
  <si>
    <t>Recuperação de chapa p/placa de sinalização</t>
  </si>
  <si>
    <t>4 S 06 202 01</t>
  </si>
  <si>
    <t>Confecção de placa sinalização semi-refletiva</t>
  </si>
  <si>
    <t>4 S 06 202 11</t>
  </si>
  <si>
    <t>Confecção placa sinalização tot.refletiva</t>
  </si>
  <si>
    <t>4 S 06 202 21</t>
  </si>
  <si>
    <t>Conf.placa sinal.semi-refletiva chapa recuperada</t>
  </si>
  <si>
    <t>4 S 06 203 01</t>
  </si>
  <si>
    <t>Confecção suporte e travessa p/placa sinaliz.</t>
  </si>
  <si>
    <t>4 S 06 230 01</t>
  </si>
  <si>
    <t>Forn. e implantação de balizador de concreto</t>
  </si>
  <si>
    <t>4 S 06 230 02</t>
  </si>
  <si>
    <t>Forn. e impl. sup. ecol. sec. quadrad. placa sin.</t>
  </si>
  <si>
    <t>4 S 06 230 03</t>
  </si>
  <si>
    <t>Forn. impl. sup. ecol. s. cilindrica placa sin.</t>
  </si>
  <si>
    <t>4 S 06 230 51</t>
  </si>
  <si>
    <t>Forn. e implantação de balizador de concreto AC/BC</t>
  </si>
  <si>
    <t>4 S 08 100 13</t>
  </si>
  <si>
    <t>Manut/recomp.sinal-pint.faixa-tin.acril em água-1a</t>
  </si>
  <si>
    <t>4 S 08 100 21</t>
  </si>
  <si>
    <t>Manut./recomp. sinal.-pint.faixa-tinta acrilica</t>
  </si>
  <si>
    <t>4 S 08 100 23</t>
  </si>
  <si>
    <t>Manut/recomp.sinal-pint.faixa-tin.acril em água-2a</t>
  </si>
  <si>
    <t>4 S 08 110 01</t>
  </si>
  <si>
    <t>Man/recomp.sin-pint.faixa-c/termopl-3a(p/aspersão)</t>
  </si>
  <si>
    <t>4 S 09 001 90</t>
  </si>
  <si>
    <t>Transporte comercial c/ carroc 15t rodov. não pav.</t>
  </si>
  <si>
    <t>4 S 09 001 91</t>
  </si>
  <si>
    <t>4 S 09 002 00</t>
  </si>
  <si>
    <t>Transporte local c/ basc. 5 m3 rodov. pav.</t>
  </si>
  <si>
    <t>4 S 09 002 41</t>
  </si>
  <si>
    <t>4 S 09 002 90</t>
  </si>
  <si>
    <t>Transporte comercial c/ carroc 15t rodov. pav.</t>
  </si>
  <si>
    <t>4 S 09 002 91</t>
  </si>
  <si>
    <t>4 S 09 202 70</t>
  </si>
  <si>
    <t>5 S 01 000 00</t>
  </si>
  <si>
    <t>Desm. dest. e limp. áreas c/ arv. diam. até 0,15m</t>
  </si>
  <si>
    <t>5 S 01 010 00</t>
  </si>
  <si>
    <t>Destocamento de árvores c/ diâm. 0,15 a 030m</t>
  </si>
  <si>
    <t>5 S 01 011 00</t>
  </si>
  <si>
    <t>Destocamento de árvores c/ diâm. &gt; 0,30m</t>
  </si>
  <si>
    <t>5 S 01 100 01</t>
  </si>
  <si>
    <t>Esc. carga transp. mat 1a cat DMT 50m</t>
  </si>
  <si>
    <t>5 S 01 100 09</t>
  </si>
  <si>
    <t>Esc. carga tr. mat 1a c. DMT 50 a 200m c/carreg</t>
  </si>
  <si>
    <t>5 S 01 100 10</t>
  </si>
  <si>
    <t>Esc. carga tr. mat 1a c. DMT 200 a 400m c/carreg</t>
  </si>
  <si>
    <t>5 S 01 100 11</t>
  </si>
  <si>
    <t>Esc. carga tr. mat 1a c. DMT 400 a 600m c/carreg</t>
  </si>
  <si>
    <t>5 S 01 100 12</t>
  </si>
  <si>
    <t>Esc. carga tr. mat 1a c. DMT 600 a 800m c/carreg</t>
  </si>
  <si>
    <t>5 S 01 100 13</t>
  </si>
  <si>
    <t>Esc. carga tr. mat 1a c. DMT 800 a 1000m c/carreg</t>
  </si>
  <si>
    <t>5 S 01 100 14</t>
  </si>
  <si>
    <t>Esc. carga tr. mat 1a c. DMT 1000 a 1200m c/carreg</t>
  </si>
  <si>
    <t>5 S 01 100 15</t>
  </si>
  <si>
    <t>Esc. carga tr. mat 1a c. DMT 1200 a 1400m c/carreg</t>
  </si>
  <si>
    <t>5 S 01 100 16</t>
  </si>
  <si>
    <t>Esc. carga tr. mat 1a c. DMT 1400 a 1600m c/carreg</t>
  </si>
  <si>
    <t>5 S 01 100 17</t>
  </si>
  <si>
    <t>Esc. carga tr. mat 1a c. DMT 1600 a 1800m c/carreg</t>
  </si>
  <si>
    <t>5 S 01 100 18</t>
  </si>
  <si>
    <t>Esc. carga tr. mat 1a c. DMT 1800 a 2000m c/carreg</t>
  </si>
  <si>
    <t>5 S 01 100 19</t>
  </si>
  <si>
    <t>Esc. carga tr. mat 1a c. DMT 2000 a 3000m c/carreg</t>
  </si>
  <si>
    <t>5 S 01 100 20</t>
  </si>
  <si>
    <t>Esc. carga tr. mat 1a c. DMT 3000 a 5000m c/carreg</t>
  </si>
  <si>
    <t>5 S 01 100 22</t>
  </si>
  <si>
    <t>Esc. carga transp. mat 1a cat DMT 50 a 200m c/e</t>
  </si>
  <si>
    <t>5 S 01 100 23</t>
  </si>
  <si>
    <t>Esc. carga transp. mat 1a cat DMT 200 a 400m c/e</t>
  </si>
  <si>
    <t>5 S 01 100 24</t>
  </si>
  <si>
    <t>Esc. carga transp. mat 1a cat DMT 400 a 600m c/e</t>
  </si>
  <si>
    <t>5 S 01 100 25</t>
  </si>
  <si>
    <t>Esc. carga transp. mat 1a cat DMT 600 a 800m c/e</t>
  </si>
  <si>
    <t>5 S 01 100 26</t>
  </si>
  <si>
    <t>Esc. carga transp. mat 1a cat DMT 800 a 1000m c/e</t>
  </si>
  <si>
    <t>5 S 01 100 27</t>
  </si>
  <si>
    <t>Esc. carga transp. mat 1a cat DMT 1000 a 1200m c/e</t>
  </si>
  <si>
    <t>5 S 01 100 28</t>
  </si>
  <si>
    <t>Esc. carga transp. mat 1a cat DMT 1200 a 1400m c/e</t>
  </si>
  <si>
    <t>5 S 01 100 29</t>
  </si>
  <si>
    <t>Esc. carga transp. mat 1a cat DMT 1400 a 1600m c/e</t>
  </si>
  <si>
    <t>5 S 01 100 30</t>
  </si>
  <si>
    <t>Esc. carga transp .mat 1a cat DMT 1600 a 1800m c/e</t>
  </si>
  <si>
    <t>5 S 01 100 31</t>
  </si>
  <si>
    <t>Esc. carga transp. mat 1a cat DMT 1800 a 2000m c/e</t>
  </si>
  <si>
    <t>5 S 01 100 32</t>
  </si>
  <si>
    <t>Esc. carga transp. mat 1a cat DMT 2000 a 3000m c/e</t>
  </si>
  <si>
    <t>5 S 01 100 33</t>
  </si>
  <si>
    <t>Esc. carga transp. mat 1a cat DMT 3000 a 5000m c/e</t>
  </si>
  <si>
    <t>5 S 01 101 01</t>
  </si>
  <si>
    <t>Esc. carga transp. mat 2a cat DMT 50m</t>
  </si>
  <si>
    <t>5 S 01 101 09</t>
  </si>
  <si>
    <t>Esc. carga tr. mat 2a c. DMT 50 a 200m c/carreg</t>
  </si>
  <si>
    <t>5 S 01 101 10</t>
  </si>
  <si>
    <t>Esc. carga tr. mat 2a c. DMT 200 a 400m c/carreg</t>
  </si>
  <si>
    <t>5 S 01 101 11</t>
  </si>
  <si>
    <t>5 S 01 101 12</t>
  </si>
  <si>
    <t>5 S 01 101 13</t>
  </si>
  <si>
    <t>5 S 01 101 14</t>
  </si>
  <si>
    <t>5 S 01 101 15</t>
  </si>
  <si>
    <t>5 S 01 101 16</t>
  </si>
  <si>
    <t>5 S 01 101 17</t>
  </si>
  <si>
    <t>5 S 01 101 18</t>
  </si>
  <si>
    <t>5 S 01 101 19</t>
  </si>
  <si>
    <t>5 S 01 101 20</t>
  </si>
  <si>
    <t>5 S 01 101 22</t>
  </si>
  <si>
    <t>5 S 01 101 23</t>
  </si>
  <si>
    <t>5 S 01 101 24</t>
  </si>
  <si>
    <t>5 S 01 101 25</t>
  </si>
  <si>
    <t>5 S 01 101 26</t>
  </si>
  <si>
    <t>5 S 01 101 27</t>
  </si>
  <si>
    <t>5 S 01 101 28</t>
  </si>
  <si>
    <t>5 S 01 101 29</t>
  </si>
  <si>
    <t>5 S 01 101 30</t>
  </si>
  <si>
    <t>5 S 01 101 31</t>
  </si>
  <si>
    <t>5 S 01 101 32</t>
  </si>
  <si>
    <t>5 S 01 101 33</t>
  </si>
  <si>
    <t>5 S 01 102 01</t>
  </si>
  <si>
    <t>5 S 01 102 02</t>
  </si>
  <si>
    <t>5 S 01 102 03</t>
  </si>
  <si>
    <t>5 S 01 102 04</t>
  </si>
  <si>
    <t>5 S 01 102 05</t>
  </si>
  <si>
    <t>5 S 01 102 06</t>
  </si>
  <si>
    <t>5 S 01 102 07</t>
  </si>
  <si>
    <t>5 S 01 510 00</t>
  </si>
  <si>
    <t>5 S 01 511 00</t>
  </si>
  <si>
    <t>5 S 01 513 01</t>
  </si>
  <si>
    <t>5 S 02 100 00</t>
  </si>
  <si>
    <t>5 S 02 110 00</t>
  </si>
  <si>
    <t>5 S 02 110 01</t>
  </si>
  <si>
    <t>Regul. subleito c/ fresa. corte contr. aut. greide</t>
  </si>
  <si>
    <t>5 S 02 200 00</t>
  </si>
  <si>
    <t>5 S 02 200 01</t>
  </si>
  <si>
    <t>5 S 02 201 00</t>
  </si>
  <si>
    <t>Recomposição camada de base s/ adição de material</t>
  </si>
  <si>
    <t>5 S 02 210 00</t>
  </si>
  <si>
    <t>Sub-base estabiliz. granul. c/ mist. solo na pista</t>
  </si>
  <si>
    <t>5 S 02 210 01</t>
  </si>
  <si>
    <t>Sub-base estab. granul.c/mist. solo-areia na pista</t>
  </si>
  <si>
    <t>5 S 02 210 02</t>
  </si>
  <si>
    <t>Base estabiliz.granul.c/ mist. solo areia na pista</t>
  </si>
  <si>
    <t>5 S 02 210 51</t>
  </si>
  <si>
    <t>Sub-base est.gran.c/mist.solo-areia na pista AC</t>
  </si>
  <si>
    <t>5 S 02 210 52</t>
  </si>
  <si>
    <t>Base estab.gran.c/mist.solo areia na pista AC</t>
  </si>
  <si>
    <t>5 S 02 220 00</t>
  </si>
  <si>
    <t>Base estabilizada granul. c/ mistura solo-brita</t>
  </si>
  <si>
    <t>5 S 02 220 50</t>
  </si>
  <si>
    <t>Base estabilizada granul.c/mist. solo-brita BC</t>
  </si>
  <si>
    <t>5 S 02 230 00</t>
  </si>
  <si>
    <t>5 S 02 230 01</t>
  </si>
  <si>
    <t>Base brita grad.c/distr.agreg. contr. autom.greide</t>
  </si>
  <si>
    <t>5 S 02 230 50</t>
  </si>
  <si>
    <t>5 S 02 230 51</t>
  </si>
  <si>
    <t>Base brita grad.c/dist.agreg.contr.aut.greide BC</t>
  </si>
  <si>
    <t>5 S 02 231 00</t>
  </si>
  <si>
    <t>Base de macadame hidraúlico</t>
  </si>
  <si>
    <t>5 S 02 231 50</t>
  </si>
  <si>
    <t>Base de macadame hidraúlico BC</t>
  </si>
  <si>
    <t>5 S 02 240 11</t>
  </si>
  <si>
    <t>Recomposição camada de base c/ adição de cimento</t>
  </si>
  <si>
    <t>5 S 02 241 01</t>
  </si>
  <si>
    <t>Base de solo cimento com mistura em usina</t>
  </si>
  <si>
    <t>5 S 02 243 01</t>
  </si>
  <si>
    <t>Sub-base solo melhorado c/cimento c/mist. em usina</t>
  </si>
  <si>
    <t>5 S 02 300 00</t>
  </si>
  <si>
    <t>5 S 02 400 00</t>
  </si>
  <si>
    <t>5 S 02 500 01</t>
  </si>
  <si>
    <t>5 S 02 500 02</t>
  </si>
  <si>
    <t>5 S 02 500 50</t>
  </si>
  <si>
    <t>Tratamento superficial simples c/ CAP BC</t>
  </si>
  <si>
    <t>5 S 02 500 51</t>
  </si>
  <si>
    <t>Tratamento superficial simples c/ emulsão BC</t>
  </si>
  <si>
    <t>5 S 02 500 52</t>
  </si>
  <si>
    <t>Tratamento superficial simples c/banho diluído BC</t>
  </si>
  <si>
    <t>5 S 02 501 01</t>
  </si>
  <si>
    <t>5 S 02 501 02</t>
  </si>
  <si>
    <t>5 S 02 501 50</t>
  </si>
  <si>
    <t>5 S 02 501 51</t>
  </si>
  <si>
    <t>5 S 02 501 52</t>
  </si>
  <si>
    <t>5 S 02 502 01</t>
  </si>
  <si>
    <t>5 S 02 502 02</t>
  </si>
  <si>
    <t>5 S 02 502 50</t>
  </si>
  <si>
    <t>Tratamento superficial triplo c/ CAP BC</t>
  </si>
  <si>
    <t>5 S 02 502 51</t>
  </si>
  <si>
    <t>5 S 02 502 52</t>
  </si>
  <si>
    <t>Tratamento superficial triplo c/ banho diluído BC</t>
  </si>
  <si>
    <t>5 S 02 511 02</t>
  </si>
  <si>
    <t>Micro-revestimento a frio-Microflex 0,8cm c/filler</t>
  </si>
  <si>
    <t>5 S 02 511 05</t>
  </si>
  <si>
    <t>Micro-revest. a frio-Microflex 0,8cm c/filler cal</t>
  </si>
  <si>
    <t>5 S 02 511 06</t>
  </si>
  <si>
    <t>Micro-revest.a frio-Microflex 0,8cm c/filler cimen</t>
  </si>
  <si>
    <t>5 S 02 511 07</t>
  </si>
  <si>
    <t>Micro-revest.frio-Microflex 0,8cm c/fibra c/cal</t>
  </si>
  <si>
    <t>5 S 02 511 08</t>
  </si>
  <si>
    <t>Micro-revest.frio-Microflex 0,8cm c/fibra c/ciment</t>
  </si>
  <si>
    <t>5 S 02 511 09</t>
  </si>
  <si>
    <t>Micro-revest. a frio-Microflex 1,5cm c/filler cal</t>
  </si>
  <si>
    <t>5 S 02 511 10</t>
  </si>
  <si>
    <t>Micro-revest.a frio-Microflex 1,5cm c/filler cimen</t>
  </si>
  <si>
    <t>5 S 02 511 11</t>
  </si>
  <si>
    <t>Micro-revest.frio-Microflex1,5cm c/filler,fibr,cal</t>
  </si>
  <si>
    <t>5 S 02 511 12</t>
  </si>
  <si>
    <t>Micro-revest.frio-Microflex1,5cm c/filler,fibr,cim</t>
  </si>
  <si>
    <t>5 S 02 511 54</t>
  </si>
  <si>
    <t>Micro-revestimento a frio-Microflex-2,5 cm BC</t>
  </si>
  <si>
    <t>5 S 02 511 57</t>
  </si>
  <si>
    <t>Micro-revest.a frio-Microflex 0,8cm BC c/fibra cal</t>
  </si>
  <si>
    <t>5 S 02 511 58</t>
  </si>
  <si>
    <t>Micro-revest.a frio-Microflex 0,8cm BC c/fibra cim</t>
  </si>
  <si>
    <t>5 S 02 511 59</t>
  </si>
  <si>
    <t>Micro-revest. a frio-Microflex 1,5 cm BC c/cal</t>
  </si>
  <si>
    <t>5 S 02 511 60</t>
  </si>
  <si>
    <t>Micro-revest. a frio-Microflex 1,5 cm BC c/cimento</t>
  </si>
  <si>
    <t>5 S 02 511 61</t>
  </si>
  <si>
    <t>Micro-revest. frio-Microflex 1,5 cm BC fibra c/cal</t>
  </si>
  <si>
    <t>5 S 02 511 62</t>
  </si>
  <si>
    <t>Micro-revest. frio-Microflex 1,5 cm BC fibra c/cim</t>
  </si>
  <si>
    <t>5 S 02 511 65</t>
  </si>
  <si>
    <t>Micro-revest. a frio-Microflex 2,0 cm c/fibra cal</t>
  </si>
  <si>
    <t>5 S 02 511 66</t>
  </si>
  <si>
    <t>Micro-revest. a frio-Microflex 2,0 cm c/fibra cim</t>
  </si>
  <si>
    <t>5 S 02 511 67</t>
  </si>
  <si>
    <t>Micro-revestimento a frio-Microflex 2,0 cm BC cal</t>
  </si>
  <si>
    <t>5 S 02 511 68</t>
  </si>
  <si>
    <t>Micro-revestimento a frio-Microflex 2,0 cm BC cim</t>
  </si>
  <si>
    <t>5 S 02 511 69</t>
  </si>
  <si>
    <t>Micro-revest. frio-Microflex 2,0 cm BC c/fibra cal</t>
  </si>
  <si>
    <t>5 S 02 511 70</t>
  </si>
  <si>
    <t>Micro-revest. frio-Microflex 2,0 cm BC c/fibra cim</t>
  </si>
  <si>
    <t>5 S 02 511 71</t>
  </si>
  <si>
    <t>Micro-revest. a frio-Microflex-2,5cm c/ filler cal</t>
  </si>
  <si>
    <t>5 S 02 511 72</t>
  </si>
  <si>
    <t>Micro-revest. a frio-Microflex-2,5cm c/ filler cim</t>
  </si>
  <si>
    <t>5 S 02 511 73</t>
  </si>
  <si>
    <t>Micro-revest. frio-Microflex-2,5cm c/fibra cal</t>
  </si>
  <si>
    <t>5 S 02 511 74</t>
  </si>
  <si>
    <t>Micro-revest. frio-Microflex-2,5cm c/fibra cim</t>
  </si>
  <si>
    <t>5 S 02 511 75</t>
  </si>
  <si>
    <t>Micro-revest. a frio-Microflex-2,5 cm BC c/ cal</t>
  </si>
  <si>
    <t>5 S 02 511 76</t>
  </si>
  <si>
    <t>Micro-revest. a frio-Microflex-2,5 cm BC c/ cim</t>
  </si>
  <si>
    <t>5 S 02 511 77</t>
  </si>
  <si>
    <t>Micro-revest. frio-Microflex-2,5 cm BC c/fibra cal</t>
  </si>
  <si>
    <t>5 S 02 511 78</t>
  </si>
  <si>
    <t>Micro-revest. frio-Microflex-2,5 cm BC c/fibra cim</t>
  </si>
  <si>
    <t>5 S 02 512 01</t>
  </si>
  <si>
    <t>Lama asfáltica fina (granulometrias I e II)</t>
  </si>
  <si>
    <t>5 S 02 512 02</t>
  </si>
  <si>
    <t>5 S 02 512 51</t>
  </si>
  <si>
    <t>Lama asfáltica fina (granulometrias I e II) AC/BC</t>
  </si>
  <si>
    <t>5 S 02 512 52</t>
  </si>
  <si>
    <t>Lama asfált.grossa (granulometrias III e IV) AC/BC</t>
  </si>
  <si>
    <t>5 S 02 530 00</t>
  </si>
  <si>
    <t>5 S 02 530 50</t>
  </si>
  <si>
    <t>5 S 02 531 00</t>
  </si>
  <si>
    <t>5 S 02 531 50</t>
  </si>
  <si>
    <t>5 S 02 532 00</t>
  </si>
  <si>
    <t>5 S 02 532 50</t>
  </si>
  <si>
    <t>5 S 02 540 12</t>
  </si>
  <si>
    <t>CBUQ reciclado em usina fixa</t>
  </si>
  <si>
    <t>5 S 02 540 51</t>
  </si>
  <si>
    <t>CBUQ -capa de rolamento AC/BC</t>
  </si>
  <si>
    <t>5 S 02 540 52</t>
  </si>
  <si>
    <t>CBUQ -binder AC/BC</t>
  </si>
  <si>
    <t>5 S 02 540 62</t>
  </si>
  <si>
    <t>CBUQ reciclado em usina fixa AC/BC</t>
  </si>
  <si>
    <t>5 S 02 540 71</t>
  </si>
  <si>
    <t>CBUQ capa de rolam. AC/BC c/ cal hidratada</t>
  </si>
  <si>
    <t>5 S 02 600 00</t>
  </si>
  <si>
    <t>Manta sintét. p/ recap.asfál.- fornec. e aplicação</t>
  </si>
  <si>
    <t>5 S 02 607 00</t>
  </si>
  <si>
    <t>5 S 02 607 50</t>
  </si>
  <si>
    <t>Concr.cimento portland c/equip.pequeno porte AC/BC</t>
  </si>
  <si>
    <t>5 S 02 702 00</t>
  </si>
  <si>
    <t>5 S 02 905 00</t>
  </si>
  <si>
    <t>5 S 02 905 01</t>
  </si>
  <si>
    <t>5 S 02 906 00</t>
  </si>
  <si>
    <t>Remoção mecanizada da camada granular pavimento</t>
  </si>
  <si>
    <t>5 S 02 906 01</t>
  </si>
  <si>
    <t>5 S 02 907 00</t>
  </si>
  <si>
    <t>Remoção mecanizada material de baixa capac.suporte</t>
  </si>
  <si>
    <t>5 S 02 907 01</t>
  </si>
  <si>
    <t>Remoção manual de material de baixa capac.suporte</t>
  </si>
  <si>
    <t>5 S 02 908 00</t>
  </si>
  <si>
    <t>Arrancamento e remoção de paralelepípedos</t>
  </si>
  <si>
    <t>5 S 02 909 00</t>
  </si>
  <si>
    <t>Arrancamento e remoção de meios-fios</t>
  </si>
  <si>
    <t>5 S 02 990 11</t>
  </si>
  <si>
    <t>Fresagem contínua do revest. betuminoso</t>
  </si>
  <si>
    <t>5 S 02 990 12</t>
  </si>
  <si>
    <t>Fresagem descontínua revest. betuminoso</t>
  </si>
  <si>
    <t>5 S 02 993 01</t>
  </si>
  <si>
    <t>Reciclagem simples c/ incorp. rev. asfáltico</t>
  </si>
  <si>
    <t>5 S 02 993 04</t>
  </si>
  <si>
    <t>Reciclagem c/ cimento e incorp. rev. asfáltico</t>
  </si>
  <si>
    <t>5 S 02 993 07</t>
  </si>
  <si>
    <t>Reciclagem c/ brita e incorp. de rev. asfáltico</t>
  </si>
  <si>
    <t>5 S 02 993 10</t>
  </si>
  <si>
    <t>Reciclagem c/ cimento e brita e incorp. rev.</t>
  </si>
  <si>
    <t>5 S 02 993 13</t>
  </si>
  <si>
    <t>Reciclagem c/ espuma asfáltica e incorp. rev. asf.</t>
  </si>
  <si>
    <t>5 S 04 300 16</t>
  </si>
  <si>
    <t>Bueiro met. chapas múltiplas D=1,60m galv.</t>
  </si>
  <si>
    <t>5 S 04 300 20</t>
  </si>
  <si>
    <t>Bueiro met. chapas múltiplas D=2,00m galv.</t>
  </si>
  <si>
    <t>5 S 04 300 30</t>
  </si>
  <si>
    <t>5 S 04 300 66</t>
  </si>
  <si>
    <t>Bueiro met. chapas múltiplas D=1,60m galv. BC</t>
  </si>
  <si>
    <t>5 S 04 300 70</t>
  </si>
  <si>
    <t>Bueiro met. chapas múltiplas D=2,00m galv. BC</t>
  </si>
  <si>
    <t>5 S 04 300 71</t>
  </si>
  <si>
    <t>5 S 04 301 16</t>
  </si>
  <si>
    <t>Bueiro met. chapas múltiplas D=1,60m rev. epoxy</t>
  </si>
  <si>
    <t>5 S 04 301 20</t>
  </si>
  <si>
    <t>Bueiro met. chapas múltiplas D=2,00m rev. epoxy</t>
  </si>
  <si>
    <t>5 S 04 301 66</t>
  </si>
  <si>
    <t>Bueiro met. chapas múlt. D=1,60m rev. epoxy BC</t>
  </si>
  <si>
    <t>5 S 04 301 70</t>
  </si>
  <si>
    <t>Bueiro met. chapas múlt. D=2,00m rev. epoxy BC</t>
  </si>
  <si>
    <t>5 S 04 310 12</t>
  </si>
  <si>
    <t>Bueiro met. s/interrupção traf. D=1,20m galv.</t>
  </si>
  <si>
    <t>5 S 04 310 16</t>
  </si>
  <si>
    <t>Bueiro met. s/ interrup. de tráf. D=1,60m galv.</t>
  </si>
  <si>
    <t>5 S 04 310 20</t>
  </si>
  <si>
    <t>Bueiro met. s/ interrup. de tráf. D=2,00m galv.</t>
  </si>
  <si>
    <t>5 S 04 311 12</t>
  </si>
  <si>
    <t>Bueiro met. s/interrupção traf. D=1,20m rev. epoxy</t>
  </si>
  <si>
    <t>5 S 04 311 16</t>
  </si>
  <si>
    <t>Bueiro met.s/interrupção traf. D=1,60 m rev.epoxy</t>
  </si>
  <si>
    <t>5 S 04 311 20</t>
  </si>
  <si>
    <t>5 S 04 999 01</t>
  </si>
  <si>
    <t>Remoção de bueiros existentes</t>
  </si>
  <si>
    <t>5 S 04 999 04</t>
  </si>
  <si>
    <t>Restauração de disp. danif. com concr. fck=15 MPa</t>
  </si>
  <si>
    <t>5 S 04 999 07</t>
  </si>
  <si>
    <t>Demolição de dispositivos de concreto simples</t>
  </si>
  <si>
    <t>5 S 04 999 08</t>
  </si>
  <si>
    <t>Demolição de dispositivos de concreto armado</t>
  </si>
  <si>
    <t>5 S 04 999 54</t>
  </si>
  <si>
    <t>Restaur.de disp.danif.com concr. fck=15 MPa AC/BC</t>
  </si>
  <si>
    <t>5 S 05 100 00</t>
  </si>
  <si>
    <t>5 S 05 102 00</t>
  </si>
  <si>
    <t>5 S 05 300 01</t>
  </si>
  <si>
    <t>5 S 05 300 02</t>
  </si>
  <si>
    <t>5 S 05 301 00</t>
  </si>
  <si>
    <t>5 S 05 301 50</t>
  </si>
  <si>
    <t>5 S 05 303 09</t>
  </si>
  <si>
    <t>5 S 05 303 10</t>
  </si>
  <si>
    <t>Conc. de soleira e arrem. de maciço de terra arm.</t>
  </si>
  <si>
    <t>5 S 05 303 11</t>
  </si>
  <si>
    <t>5 S 05 303 59</t>
  </si>
  <si>
    <t>Escamas de concreto armado para terra armada AC/BC</t>
  </si>
  <si>
    <t>5 S 05 303 60</t>
  </si>
  <si>
    <t>Concr. soleira arremate de maciço terra arm. AC/BC</t>
  </si>
  <si>
    <t>5 S 05 340 01</t>
  </si>
  <si>
    <t>5 S 05 340 51</t>
  </si>
  <si>
    <t>Exec.cortina atirant.concr.armado fck=15 MPa AC/BC</t>
  </si>
  <si>
    <t>5 S 05 900 01</t>
  </si>
  <si>
    <t>Execução tirante protendido cortina atirantada</t>
  </si>
  <si>
    <t>5 S 06 400 01</t>
  </si>
  <si>
    <t>Cêrcas arame farp. c/ mourão conc. seção quadr.</t>
  </si>
  <si>
    <t>5 S 06 400 02</t>
  </si>
  <si>
    <t>Cerca arame farp. c/ mourão de conc. seção triang</t>
  </si>
  <si>
    <t>5 S 06 400 51</t>
  </si>
  <si>
    <t>Cercas arame farp. c/mourão conc.seção quadr.AC/BC</t>
  </si>
  <si>
    <t>5 S 06 400 52</t>
  </si>
  <si>
    <t>Cerca arame farp. c/mourão concr.sec. triang.AC/BC</t>
  </si>
  <si>
    <t>5 S 06 410 00</t>
  </si>
  <si>
    <t>Cêrcas arame farpado com suporte madeira</t>
  </si>
  <si>
    <t>5 S 09 001 07</t>
  </si>
  <si>
    <t>Transporte local em rodov. não pavim.</t>
  </si>
  <si>
    <t>5 S 09 001 90</t>
  </si>
  <si>
    <t>5 S 09 001 91</t>
  </si>
  <si>
    <t>5 S 09 002 07</t>
  </si>
  <si>
    <t>Transporte local em rodov. pavim.</t>
  </si>
  <si>
    <t>5 S 09 002 90</t>
  </si>
  <si>
    <t>5 S 09 002 91</t>
  </si>
  <si>
    <t>E102 I</t>
  </si>
  <si>
    <t>Rolo Compactador Tanden vibrat. Autoprop. 10,2t (82kw)</t>
  </si>
  <si>
    <t>E102 O</t>
  </si>
  <si>
    <t>E105 I</t>
  </si>
  <si>
    <t>Rolo Compactador de pneus autoprop. 25t (98kw)</t>
  </si>
  <si>
    <t xml:space="preserve">E105 O </t>
  </si>
  <si>
    <t>E109 I</t>
  </si>
  <si>
    <t>Distribuidor de agregados autopropelido (103kw)</t>
  </si>
  <si>
    <t>E109 O</t>
  </si>
  <si>
    <t>E404 I</t>
  </si>
  <si>
    <t>Caminhão Basculante 10m3 15t (210kw)</t>
  </si>
  <si>
    <t>E404 O</t>
  </si>
  <si>
    <t>E407 I</t>
  </si>
  <si>
    <t>Caminhão Tanque 10.000l 15t (210kw)</t>
  </si>
  <si>
    <t>E407 O</t>
  </si>
  <si>
    <t>T511</t>
  </si>
  <si>
    <t>Engarreg. De pavimentação</t>
  </si>
  <si>
    <t>T701</t>
  </si>
  <si>
    <t>PESQUISA DE MERCADO INFRA ESTRUTURA</t>
  </si>
  <si>
    <t>LOCAL PESQUISA 1</t>
  </si>
  <si>
    <t>LOCAL PESQUISA 2</t>
  </si>
  <si>
    <t>LOCAL PESQUISA 3</t>
  </si>
  <si>
    <t>LOCAL PESQUISA 4</t>
  </si>
  <si>
    <t>DATA DE PESQUISA</t>
  </si>
  <si>
    <t>custo no local</t>
  </si>
  <si>
    <t>custo tranporte</t>
  </si>
  <si>
    <t>distancia do transporte</t>
  </si>
  <si>
    <t>custo c tranporte</t>
  </si>
  <si>
    <t>MPA001</t>
  </si>
  <si>
    <t>Mercado</t>
  </si>
  <si>
    <t>Cervale Serviços Eletricos LTDA Epp CNPJ 17.861.039.0001-04  - 47 3521 0644</t>
  </si>
  <si>
    <t>Sematel Serviços de Manutenções e Instalações Elétricas LTDA Epp  CNPJ  83.547.794.0001-35  - 47 3525-2818</t>
  </si>
  <si>
    <t>MPA002</t>
  </si>
  <si>
    <t>LZK Construtora - Pouso Redondo - CNPJ: 07.455.659.0001-81 - 3545-1012</t>
  </si>
  <si>
    <t>Britagem Rio do Ouro - Imbuia - CNPJ: 78.266.566.0002-38 - 3356 1120</t>
  </si>
  <si>
    <t>Da Clande - Ibirama - CNPJ: 02.222.166.0001-40 - 3357-9004</t>
  </si>
  <si>
    <t>MPA003</t>
  </si>
  <si>
    <t>MPA004</t>
  </si>
  <si>
    <t>Pó de Brita com fornecimento do material</t>
  </si>
  <si>
    <t>MPA005</t>
  </si>
  <si>
    <t>Rachão para base de pavimentação</t>
  </si>
  <si>
    <t>MPA007</t>
  </si>
  <si>
    <t>Fronza Artefatos de Cimento - Rio do Sul - CNPJ: 79.695.086.0001-74 - 3525-2719</t>
  </si>
  <si>
    <t>Cimentari Artefatos de cimento - Rio do Sul - CNPJ:04.342.079/0001-90           3525 0083</t>
  </si>
  <si>
    <t>Kurtz Mat. De Construção - Ituporanga - CNPJ: 07.990.747.0001-83 - 3533- 5959</t>
  </si>
  <si>
    <t>MPA008</t>
  </si>
  <si>
    <t>Meio fio 6x30x100 (reto)</t>
  </si>
  <si>
    <t>MPA009</t>
  </si>
  <si>
    <t>Meio fio 6/10x30x100 (arredondado)</t>
  </si>
  <si>
    <t>MPA010</t>
  </si>
  <si>
    <t>MPA011</t>
  </si>
  <si>
    <t>MPA012</t>
  </si>
  <si>
    <t xml:space="preserve">Paver Cinza fck e=4cm fck 35Map </t>
  </si>
  <si>
    <t>MPA013</t>
  </si>
  <si>
    <t xml:space="preserve">Paver Vermelho fck e=4cm fck 35Map </t>
  </si>
  <si>
    <t>MPA014</t>
  </si>
  <si>
    <t>Blocos Leske - Lontras - CNPJ: 03.972.712.0001-60 - 3523-0519</t>
  </si>
  <si>
    <t>Industria de Artefatos de Cimento Presidente LTDA - Presidente Getúlio - CNPJ: 15.084.526.0001-74 - 3352-2841</t>
  </si>
  <si>
    <t>MPA015</t>
  </si>
  <si>
    <t>Industria de Artefatos de Cimento Presidente LTDA - Presidente Getúlio - CNPJ: 15.084.526.0001-74 - 3352-2842</t>
  </si>
  <si>
    <t>MPA016</t>
  </si>
  <si>
    <t>Industria de Artefatos de Cimento Presidente LTDA - Presidente Getúlio - CNPJ: 15.084.526.0001-74 - 3352-2843</t>
  </si>
  <si>
    <t>MPA017</t>
  </si>
  <si>
    <t>Industria de Artefatos de Cimento Presidente LTDA - Presidente Getúlio - CNPJ: 15.084.526.0001-74 - 3352-2844</t>
  </si>
  <si>
    <t>MPA018</t>
  </si>
  <si>
    <t>Industria de Artefatos de Cimento Presidente LTDA - Presidente Getúlio - CNPJ: 15.084.526.0001-74 - 3352-2845</t>
  </si>
  <si>
    <t>MPA019</t>
  </si>
  <si>
    <t>MPA020</t>
  </si>
  <si>
    <t>Tampa com grelha de concreto 55/75</t>
  </si>
  <si>
    <t>MPA021</t>
  </si>
  <si>
    <t>Tampa com grelha de concreto 40/70</t>
  </si>
  <si>
    <t>MPA022</t>
  </si>
  <si>
    <t>Tampa cega de concreto 40/70</t>
  </si>
  <si>
    <t>MPA023</t>
  </si>
  <si>
    <t>Lona para placa de obra</t>
  </si>
  <si>
    <t xml:space="preserve">Recopy Cópias e Plotagens - Rio do Sul - 3522 6493   </t>
  </si>
  <si>
    <t>Valor orçado da Mediana s/ BDI</t>
  </si>
  <si>
    <t>Valor orçado s/ BDI</t>
  </si>
  <si>
    <t>Empresas</t>
  </si>
  <si>
    <t>Descrição</t>
  </si>
  <si>
    <t>Código utilizado</t>
  </si>
  <si>
    <t xml:space="preserve">Abaixo segue uma lista com valores e nomes de fabricantes. Junto ao nome de cada fabricante há o contato deles e o CNPJ:
Os valores referem-se ao produto posto no local da obra.
Para a composição dos custos utilizou-se a Mediana do Mercado.
</t>
  </si>
  <si>
    <t>DATA BASE DE PESQUISA</t>
  </si>
  <si>
    <t>COTAÇÃO DE MATERIAIS DA COMPOSIÇÃO DOS CUSTOS UNITÁRIOS</t>
  </si>
  <si>
    <t xml:space="preserve">Transporte de CAUQ </t>
  </si>
  <si>
    <t>T x km</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</si>
  <si>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</si>
  <si>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</si>
  <si>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</si>
  <si>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</si>
  <si>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</si>
  <si>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</si>
  <si>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</si>
  <si>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</si>
  <si>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</si>
  <si>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</si>
  <si>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</si>
  <si>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</si>
  <si>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I=taxa de incidência de impostos (EMPRESA DESONERADA)</t>
  </si>
  <si>
    <t>I1: PIS e COFINS</t>
  </si>
  <si>
    <t>I2: ISSQN (conforme legislação municipal)</t>
  </si>
  <si>
    <t>I3: Cont.Prev s/Rec.Bruta (Lei 12844/13 - Desoneração)</t>
  </si>
  <si>
    <t>TEMOS ENTÃO ENTRANDO COM OS DADOS NA FÓRMULA</t>
  </si>
  <si>
    <t>LOCAL PESQUISA 5  REGIÃO DE RIO DO CAMPO</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</si>
  <si>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</si>
  <si>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</si>
  <si>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</si>
  <si>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</si>
  <si>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</si>
  <si>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</si>
  <si>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</si>
  <si>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</si>
  <si>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</si>
  <si>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</si>
  <si>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</si>
  <si>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</si>
  <si>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</si>
  <si>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</si>
  <si>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</si>
  <si>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</si>
  <si>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</si>
  <si>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</si>
  <si>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</si>
  <si>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</si>
  <si>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</si>
  <si>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</si>
  <si>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</si>
  <si>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</si>
  <si>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</si>
  <si>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volume de escavação x coeficiente de empolamento</t>
  </si>
  <si>
    <t>Coeficiente de empolamento</t>
  </si>
  <si>
    <t xml:space="preserve">Escavação e Carga de Material de 1º Cat. utilizando trator de esteiras e pá carregadeira para execução do subleito na cota de projeto menos as camadas constituintes do pavimento </t>
  </si>
  <si>
    <t>Caixa de inspeção em alvenaria de tijolo maciço e concreto p/ tubos de Ø40, incluindo materiais, serviço, escavação e reaterro</t>
  </si>
  <si>
    <t>Caixa de captação em alvenaria de tijolo maciço e concreto p/ tubos de Ø30 a Ø40, incluindo materiais, serviço, escavação e reaterro</t>
  </si>
  <si>
    <t>Meio fio Pré Moldado de concreto Tipo 1 (arredondado) (6x10)x10x30,  com fornecimento e instalação</t>
  </si>
  <si>
    <t>Meio fio Pré Moldado de concreto Tipo 2 (reto) 6x6x30,  com fornecimento e instalação</t>
  </si>
  <si>
    <t>5.2</t>
  </si>
  <si>
    <t>Área da pista de rolamento retirado em AutoCad</t>
  </si>
  <si>
    <t>COMPOSIÇÕES PAVIMENTAÇÃO</t>
  </si>
  <si>
    <t>CPA001</t>
  </si>
  <si>
    <t>Tranporte de material de 1º cat. (DMT XXkm)</t>
  </si>
  <si>
    <t>CPA002</t>
  </si>
  <si>
    <t>Transporte de CAUQ (DMT XXkm)</t>
  </si>
  <si>
    <t>CPA003</t>
  </si>
  <si>
    <t xml:space="preserve">Tranporte </t>
  </si>
  <si>
    <t>CPA004</t>
  </si>
  <si>
    <t>CPA005</t>
  </si>
  <si>
    <t>CPA006</t>
  </si>
  <si>
    <t>CPA007</t>
  </si>
  <si>
    <t>CPA008</t>
  </si>
  <si>
    <t>CPA009</t>
  </si>
  <si>
    <t>Meio fio Pré Moldado de concreto Tipo 1 (arredondado) (6x10)x10x30,  com fornecimento e instalação cód SINAPI (73710)</t>
  </si>
  <si>
    <t>CPA010</t>
  </si>
  <si>
    <t>Meio fio Pré Moldado de concreto Tipo 2 (reto) 6x6x30,  com fornecimento e instalação  cód SINAPI (73710)</t>
  </si>
  <si>
    <t>CPA011</t>
  </si>
  <si>
    <t xml:space="preserve">Meio fio de Travamento,  com fornecimento e instalação  </t>
  </si>
  <si>
    <t>CPA012</t>
  </si>
  <si>
    <t>CPA013</t>
  </si>
  <si>
    <t>CPA014</t>
  </si>
  <si>
    <t>CPA015</t>
  </si>
  <si>
    <t>CPA016</t>
  </si>
  <si>
    <t>Pavimentacao em blocos intertravados de concreto (PAVER VERMELHO), espessura 8,0 cm, FCK 35mpa, assentados sobre colchao de areia de 8cm</t>
  </si>
  <si>
    <t>CPA017</t>
  </si>
  <si>
    <t>Pavimentacao em blocos intertravados de concreto (PAVER CINZA), espessura 8,0 cm, FCK 35mpa, assentados sobre colchao de areia de 8cm + base de brita graduada de 15cm para reforço do subleito</t>
  </si>
  <si>
    <t>CPA018</t>
  </si>
  <si>
    <t>Pavimentacao em blocos intertravados de concreto (PAVER VERMELHO), espessura 8,0 cm, FCK 35mpa, assentados sobre colchao de areia de 8cm + base de brita graduada de 15cm para reforço do subleito</t>
  </si>
  <si>
    <t>CPA019</t>
  </si>
  <si>
    <t xml:space="preserve">Camada de macadame seco </t>
  </si>
  <si>
    <t>CPA020</t>
  </si>
  <si>
    <t xml:space="preserve">Camada de brita graduada compactada </t>
  </si>
  <si>
    <t>CPA021</t>
  </si>
  <si>
    <t>CPA022</t>
  </si>
  <si>
    <t>media dos codigos  73856/002 e 73856/006</t>
  </si>
  <si>
    <t>CPA023</t>
  </si>
  <si>
    <t>CPA024</t>
  </si>
  <si>
    <t>Caixa de inspeção em alvenaria de tijolo maciço e concreto p/ tubos de Ø50, incluindo materiais, serviço, escavação e reaterro</t>
  </si>
  <si>
    <t>CPA025</t>
  </si>
  <si>
    <t>Caixa de inspeção em alvenaria de tijolo maciço e concreto p/ tubos de Ø60, incluindo materiais, serviço, escavação e reaterro</t>
  </si>
  <si>
    <t>CPA026</t>
  </si>
  <si>
    <t>Caixa de inspeção em alvenaria de tijolo maciço e concreto p/ tubos de Ø80, incluindo materiais, serviço, escavação e reaterro</t>
  </si>
  <si>
    <t>CPA027</t>
  </si>
  <si>
    <t>Caixa de inspeção em alvenaria de tijolo maciço e concreto p/ tubos de Ø100, incluindo materiais, serviço, escavação e reaterro</t>
  </si>
  <si>
    <t>CPA028</t>
  </si>
  <si>
    <t>Caixa de inspeção em alvenaria de tijolo maciço e concreto p/ tubos de Ø120, incluindo materiais, serviço, escavação e reaterro</t>
  </si>
  <si>
    <t>CPA029</t>
  </si>
  <si>
    <t>Caixa de inspeção em alvenaria de tijolo maciço e concreto p/ tubos de Ø150, incluindo materiais, serviço, escavação e reaterro</t>
  </si>
  <si>
    <t>CPA030</t>
  </si>
  <si>
    <t>Caixa de inspeção em alvenaria de tijolo maciço e concreto p/ tubos de Ø200, incluindo materiais, serviço, escavação e reaterro</t>
  </si>
  <si>
    <t>CPA031</t>
  </si>
  <si>
    <t>CPA032</t>
  </si>
  <si>
    <t>Caixa de captação em alvenaria de tijolo maciço e concreto p/ tubos de Ø50, incluindo materiais, serviço, escavação e reaterro</t>
  </si>
  <si>
    <t>CPA033</t>
  </si>
  <si>
    <t>Caixa de captação em alvenaria de tijolo maciço e concreto p/ tubos de Ø60, incluindo materiais, serviço, escavação e reaterro</t>
  </si>
  <si>
    <t>CPA034</t>
  </si>
  <si>
    <t>Caixa de captação em alvenaria de tijolo maciço e concreto p/ tubos de Ø80, incluindo materiais, serviço, escavação e reaterro</t>
  </si>
  <si>
    <t>CPA035</t>
  </si>
  <si>
    <t>Caixa de captação em alvenaria de tijolo maciço e concreto p/ tubos de Ø100, incluindo materiais, serviço, escavação e reaterro</t>
  </si>
  <si>
    <t>CPA036</t>
  </si>
  <si>
    <t>Caixa de captação com junção em alvenaria de tijolo maciço e concreto p/ tubos de Ø30 a Ø40, incluindo materiais, serviço, escavação e reaterro</t>
  </si>
  <si>
    <t>CPA037</t>
  </si>
  <si>
    <t>Caixa de captação com junção em alvenaria de tijolo maciço e concreto p/ tubos de Ø50, incluindo materiais, serviço, escavação e reaterro</t>
  </si>
  <si>
    <t>CPA038</t>
  </si>
  <si>
    <t>Caixa de captação com junção em alvenaria de tijolo maciço e concreto p/ tubos de Ø60, incluindo materiais, serviço, escavação e reaterro</t>
  </si>
  <si>
    <t>CPA039</t>
  </si>
  <si>
    <t>Caixa de captação com junção em alvenaria de tijolo maciço e concreto p/ tubos de Ø80, incluindo materiais, serviço, escavação e reaterro</t>
  </si>
  <si>
    <t>CPA040</t>
  </si>
  <si>
    <t>Caixa de captação com junção em alvenaria de tijolo maciço e concreto p/ tubos de Ø100 incluindo materiais, serviço, escavação e reaterro</t>
  </si>
  <si>
    <t>CPA041</t>
  </si>
  <si>
    <t>CPA042</t>
  </si>
  <si>
    <t>CPA043</t>
  </si>
  <si>
    <t>Escavação mec. de vala não escorada mat. 1º cat. (40cm excedente para cada lado para trabalhabilidade</t>
  </si>
  <si>
    <t>Alvenaria em tijolo cerâmico maciço 5x10x20cm 1/2 vez (espessura 10cm), assentado com argamassa traco 1:2:8 (cimento, cal e areia)</t>
  </si>
  <si>
    <t>Chapisco traço 1:4 (cimento e areia media), espessura 0,5cm, preparo manual da argamassa</t>
  </si>
  <si>
    <t>Reboco argamassa traço 1:4,5 (cal e areia fina), espessura 0,5cm, preparo mecânico da argamassa</t>
  </si>
  <si>
    <t>Concreto armado fck 15 Mpa incl mat, preparo , formas e escoramento, 60 kg de consumo de aço ca-50 com  mao de obra p/corte dobragem montagem das formas e preparo e lanc. do concreto</t>
  </si>
  <si>
    <t>Concreto magro fck=15Mpa, incluido preparo mecanico, lancamento  adensamento</t>
  </si>
  <si>
    <t>Reaterro com solo reaproveitado compactado</t>
  </si>
  <si>
    <t>QUADRO DE  DE CUSTOS UNITÁRIOS</t>
  </si>
  <si>
    <t xml:space="preserve">Reaterro das Valas com brita n. 2, fornecimento e colocação  </t>
  </si>
  <si>
    <t>Área da pista de rolamento</t>
  </si>
  <si>
    <t xml:space="preserve">Transporte de CAUQ  item 3.6 </t>
  </si>
  <si>
    <t>4.2</t>
  </si>
  <si>
    <t>Placa de Identificação de Obra em Lona com armação de madeira</t>
  </si>
  <si>
    <t>CPA044</t>
  </si>
  <si>
    <t>ACO CA-25, VERGALHAO, 32,0 MM</t>
  </si>
  <si>
    <t>ACO CA-25, 12,5 MM, VERGALHAO</t>
  </si>
  <si>
    <t>ACO CA-25, 16,0 MM, VERGALHAO</t>
  </si>
  <si>
    <t>ACO CA-25, 20,0 MM, VERGALHAO</t>
  </si>
  <si>
    <t>ACO CA-25, 25,0 MM, VERGALHAO</t>
  </si>
  <si>
    <t>ACO CA-25, 6,3 MM, VERGALHAO</t>
  </si>
  <si>
    <t>ACO CA-25, 8,0 MM, VERGALHAO</t>
  </si>
  <si>
    <t>ACO CA-50, 10,0 MM, VERGALHAO</t>
  </si>
  <si>
    <t>ACO CA-50, 12,5 MM, VERGALHAO</t>
  </si>
  <si>
    <t>ACO CA-50, 16,0 MM, VERGALHAO</t>
  </si>
  <si>
    <t>ACO CA-50, 20,0 MM, VERGALHAO</t>
  </si>
  <si>
    <t>ACO CA-50, 25,0 MM, VERGALHAO</t>
  </si>
  <si>
    <t>ACO CA-50, 6,3 MM, VERGALHAO</t>
  </si>
  <si>
    <t>ACO CA-50, 8,0 MM, VERGALHAO</t>
  </si>
  <si>
    <t>ACO CA-60, VERGALHAO, 9,5 MM</t>
  </si>
  <si>
    <t>ACO CA-60, 4,2 MM, VERGALHAO</t>
  </si>
  <si>
    <t>ACO CA-60, 5,0 MM, VERGALHAO</t>
  </si>
  <si>
    <t>ACO CA-60, 6,0 MM, VERGALHAO</t>
  </si>
  <si>
    <t>ACO CA-60, 8,0 MM, VERGALHAO</t>
  </si>
  <si>
    <t>ACO-FIO PARA PROTENSAO, CP-150 RB L, 8 MM</t>
  </si>
  <si>
    <t>AJUDANTE DE ESTRUTURA METALICA</t>
  </si>
  <si>
    <t>ARAME DE ACO OVALADO 15 X 17 ( 45,7 KG, 700 KGF), ROLO 1000 M</t>
  </si>
  <si>
    <t>ARAME DE AMARRACAO PARA GABIAO GALVANIZADO, DIAMETRO 2,2 MM</t>
  </si>
  <si>
    <t>ARAME FARPADO GALVANIZADO 16 BWG, CLASSE 250</t>
  </si>
  <si>
    <t>ARAME FARPADO 16 BWG (0,047 KG/M)</t>
  </si>
  <si>
    <t>ARAME GALVANIZADO 10 BWG, 3,40 MM (0,0713 KG/M)</t>
  </si>
  <si>
    <t>ARAME GALVANIZADO 12 BWG, 2,76 MM (0,048 KG/M)</t>
  </si>
  <si>
    <t>ARAME GALVANIZADO 14 BWG, 2,10MM (0,0272 KG/M)</t>
  </si>
  <si>
    <t>ARAME GALVANIZADO 18 BWG, 1,24MM (0,009 KG/M)</t>
  </si>
  <si>
    <t>ARAME PROTEGIDO COM PVC PARA GABIAO, DIAMETRO 2,2 MM</t>
  </si>
  <si>
    <t>ARAME RECOZIDO 18 BWG, 1,25 MM (0,01 KG/M)</t>
  </si>
  <si>
    <t>ARAME RECOZIDO 18 BWG, 1,25 MM (0,010 KG/M)</t>
  </si>
  <si>
    <t>AREIA AMARELA, AREIA BARRADA OU ARENOSO (RETIRADA NO AREAL, SEM TRANSPORTE)</t>
  </si>
  <si>
    <t>ARGILA EXPANDIDA, GRANULOMETRIA 2215</t>
  </si>
  <si>
    <t>ARGILA OU BARRO PARA ATERRO/REATERRO (COM TRANSPORTE ATE 10 KM)</t>
  </si>
  <si>
    <t>ARGILA, ARGILA VERMELHA OU ARGILA ARENOSA (RETIRADA NA JAZIDA, SEM TRANSPORTE)</t>
  </si>
  <si>
    <t>BLOCO VEDACAO CONCRETO CELULAR AUTOCLAVADO 20 X 30 X 60 CM</t>
  </si>
  <si>
    <t>CABO DE COBRE ISOLAMENTO ANTI-CHAMA 0,6/1KV 240MM2 (1 CONDUTOR)TP SINTENAX PIRELLI OU EQUIV</t>
  </si>
  <si>
    <t>CABO DE COBRE UNIPOLAR 10 MM2, BLINDADO, ISOLACAO 3,6/6 KV EPR, COBERTURA EM PVC</t>
  </si>
  <si>
    <t>CABO DE COBRE UNIPOLAR 16 MM2, BLINDADO, ISOLACAO 3,6/6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</si>
  <si>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</si>
  <si>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</si>
  <si>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</si>
  <si>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</si>
  <si>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</si>
  <si>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</si>
  <si>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</si>
  <si>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</si>
  <si>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</si>
  <si>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</si>
  <si>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</si>
  <si>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</si>
  <si>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</si>
  <si>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</si>
  <si>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</si>
  <si>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</si>
  <si>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</si>
  <si>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</si>
  <si>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</si>
  <si>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</si>
  <si>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</si>
  <si>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</si>
  <si>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</si>
  <si>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</si>
  <si>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</si>
  <si>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CADEADO LATAO CROMADO H = 35MM / 5 PINOS / HASTE CROMADA H = 30MM</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</si>
  <si>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</si>
  <si>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</si>
  <si>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</si>
  <si>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</si>
  <si>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</si>
  <si>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</si>
  <si>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</si>
  <si>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</si>
  <si>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</si>
  <si>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</si>
  <si>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SIMPLES, CONCRETO PRE MOLDADO, CIRCULAR, COM TAMPA, D = 40 CM</t>
  </si>
  <si>
    <t>CAIXA INSPECAO, CONCRETO PRE MOLDADO, CIRCULAR, COM TAMPA, D = 40* CM</t>
  </si>
  <si>
    <t>CAIXA INSPECAO, CONCRETO PRE MOLDADO, CIRCULAR, COM TAMPA, D = 60* CM, H= 60* CM</t>
  </si>
  <si>
    <t>CAIXA METALICA P/ MEDICAO TRIFASICA CHAPA 18 P/ USO INTERNO C/ PORTA E CX DE MUFLA, COR CINZA, SEM TRANSFORMADOR PADRAO CELPE, MODELO D</t>
  </si>
  <si>
    <t>CANTONEIRA "U" ALUMINIO ABAS IGUAIS 1 ", E = 3/32 "</t>
  </si>
  <si>
    <t>CANTONEIRA ACO ABAS DESIGUAIS (QUALQUER BITOLA), E = 3/16 "</t>
  </si>
  <si>
    <t>CANTONEIRA ACO ABAS IGUAIS (QUALQUER BITOLA), E = 1/8 "</t>
  </si>
  <si>
    <t>CANTONEIRA ALUMINIO ABAS DESIGUAIS 1 X 3/4 ", E = 1/8 "</t>
  </si>
  <si>
    <t>CANTONEIRA ALUMINIO ABAS DESIGUAIS 2.1/2 X 1/2 ", E = 3/16 "</t>
  </si>
  <si>
    <t>CANTONEIRA ALUMINIO ABAS IGUAIS 1 ", E = 1/8 ", 25,40 X 3,17 MM (0,408 KG/M)</t>
  </si>
  <si>
    <t>CANTONEIRA ALUMINIO ABAS IGUAIS 1 ", E = 3 /16 "</t>
  </si>
  <si>
    <t>CANTONEIRA ALUMINIO ABAS IGUAIS 1 1/2 ", E = 3/16 "</t>
  </si>
  <si>
    <t>CANTONEIRA ALUMINIO ABAS IGUAIS 2 ", E = 1/4 "</t>
  </si>
  <si>
    <t>CANTONEIRA ALUMINIO ABAS IGUAIS 2 ", E = 1/8 "</t>
  </si>
  <si>
    <t>CANTONEIRA DE ACO ABAS IGUAIS (QUALQUER BITOLA), E = 1/4 "</t>
  </si>
  <si>
    <t>CANTONEIRA DE ACO 3 " X 3 " X 1/4 "</t>
  </si>
  <si>
    <t>CARPINTEIRO DE ESQUADRIA</t>
  </si>
  <si>
    <t>CHAPA CIMENTICIA, LISA, PRENSADA DE FIBROCIMENTO, E = 10 MM, DE 1,2 X 3,0 M (SEM AMIANTO)</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</si>
  <si>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</si>
  <si>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</si>
  <si>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</si>
  <si>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</si>
  <si>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</si>
  <si>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</si>
  <si>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</si>
  <si>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</si>
  <si>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</si>
  <si>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</si>
  <si>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</si>
  <si>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</si>
  <si>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18 MM, DE *1,60 X 2,20* M</t>
  </si>
  <si>
    <t>CHAPA DE MADEIRA COMPENSADA NAVAL (COM COLA FENOLICA), E = 20 MM, DE *1,60 X 2,20* M</t>
  </si>
  <si>
    <t>CHAPA DE MADEIRA COMPENSADA NAVAL (COM COLA FENOLICA), E = 4 MM, DE *1,60 X 2,20* M</t>
  </si>
  <si>
    <t>CHAPA DE MADEIRA COMPENSADA NAVAL (COM COLA FENOLICA), E = 6 MM, DE *1,60 X 2,20* M</t>
  </si>
  <si>
    <t>CHAPA DE MADEIRA COMPENSADA PLASTIFICADA PARA FORMA DE CONCRETO, DE *1,10 X 2,20* M, E = 12 MM</t>
  </si>
  <si>
    <t>CHAPA DE MADEIRA COMPENSADA PLASTIFICADA PARA FORMA DE CONCRETO, DE *2,44 X 1,22* M, E = 14 MM</t>
  </si>
  <si>
    <t>CHAPA DE MADEIRA COMPENSADA PLASTIFICADA PARA FORMA DE CONCRETO, DE *2,44 X 1,22* M, E = 18 MM</t>
  </si>
  <si>
    <t>CHAPA DE MADEIRA COMPENSADA PLASTIFICADA PARA FORMA DE CONCRETO, DE *2,44 X 1,22* M, E = 20 MM</t>
  </si>
  <si>
    <t>CHAPA DE MADEIRA COMPENSADA PLASTIFICADA PARA FORMA DE CONCRETO, DE *2,44 X 1,22* M, E = 6 MM</t>
  </si>
  <si>
    <t>CHAVE SECCIONADORA TRIPOLAR P/ MEDIA TENSAO 400A/15KV, C/ COMANDO MANUAL SIMULTANEO NAS 3 FASES ATRAVES DE VARA DE MANOBRA, TIPO 3 DC 0015-2W SIEMENS OU EQUIV</t>
  </si>
  <si>
    <t>CIMENTO PORTLAND COMPOSTO CP II-32 (SACO DE 50 KG)</t>
  </si>
  <si>
    <t>CIMENTO PORTLAND DE ALTO FORNO (AF) CP III-32</t>
  </si>
  <si>
    <t>CIMENTO PORTLAND POZOLANICO CP IV-32</t>
  </si>
  <si>
    <t>COLA A BASE DE RESINA SINTETICA PARA CHAPA DE LAMINADO MELAMINICO</t>
  </si>
  <si>
    <t>COLAR TOMADA PVC C/ TRAVAS SAIDA ROSCAVEL C/ BUCHA DE LATAO DE 110MM X 1/2'' P/ LIGACAO PREDIAL</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</si>
  <si>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</si>
  <si>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</si>
  <si>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30/45 - DMT = 10 KM</t>
  </si>
  <si>
    <t>CONCRETO BETUMINOSO USINADO A QUENTE (CBUQ) PARA PAVIMENTACAO ASFALTICA, PADRAO DNIT, FAIXA C, COM CAP 50/70 - AQUISICAO POSTO USINA</t>
  </si>
  <si>
    <t>CORANTE LIQUIDO PARA TINTA PVA, BISNAGA 50 ML</t>
  </si>
  <si>
    <t>CREMONA LATAO CROMADO 113 X 40 X 35MM (NAO INCL VARA FERRO)</t>
  </si>
  <si>
    <t>CRUZETA DE CONCRETO LEVE, COMP. 2000 MM SECAO, 90 X 90 MM</t>
  </si>
  <si>
    <t>CUMEEIRA ARTICULADA DE FIBROCIMENTO PARA TELHA ONDULADA E= 6 MM (SEM AMIANTO)</t>
  </si>
  <si>
    <t>CUMEEIRA ARTICULADA PARA TELHA FIBROCIMENTO, CANALETE 49 OU KALHETA - ABA EXTERNA SUPERIOR (SEM AMIANTO)</t>
  </si>
  <si>
    <t>CUMEEIRA ARTICULADA PARA TELHA FIBROCIMENTO, CANALETE 49 OU KALHETA - ABA INTERNA INFERIOR (SEM AMIANTO)</t>
  </si>
  <si>
    <t>CUMEEIRA ARTICULADA SUPERIOR PARA TELHA DE FIBROCIMENTO, E = 4 MM (SEM AMIANTO)</t>
  </si>
  <si>
    <t>CUMEEIRA NORMAL PARA TELHA DE FIBROCIMENTO CANALETE 90 OU KALHETAO (SEM AMIANTO)</t>
  </si>
  <si>
    <t>CUMEEIRA NORMAL PARA TELHA DE FIBROCIMENTO, CANALETE 49 OU KALHETA (SEM AMIANTO)</t>
  </si>
  <si>
    <t>CUMEEIRA UNIVERSAL PARA TELHA DE FIBROCIMENTO ONDULADA, E = 6MM, DE 1,10 X 0,21 M (SEM AMIANTO)</t>
  </si>
  <si>
    <t>CURVA 90 GRAUS DE BARRA CHATA EM ALUMINIO 3/4 " X 1/4 " X 300 MM</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</si>
  <si>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</si>
  <si>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</si>
  <si>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</si>
  <si>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</si>
  <si>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</si>
  <si>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</si>
  <si>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</si>
  <si>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</si>
  <si>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</si>
  <si>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</si>
  <si>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</si>
  <si>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</si>
  <si>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</si>
  <si>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</si>
  <si>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</si>
  <si>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MONOPOLAR DE 63 A</t>
  </si>
  <si>
    <t>DISJUNTOR TIPO DIN/IEC, TRIPOLAR DE 10 ATE 50A</t>
  </si>
  <si>
    <t>DISJUNTOR TIPO DIN/IEC, TRIPOLAR 63 A</t>
  </si>
  <si>
    <t>DISJUNTOR TIPO NEMA, BIPOLAR 10 ATE 50A</t>
  </si>
  <si>
    <t>DISJUNTOR TIPO NEMA, BIPOLAR 60 ATE 100A</t>
  </si>
  <si>
    <t>DISJUNTOR TIPO NEMA, MONOPOLAR DE 60 ATE 70A</t>
  </si>
  <si>
    <t>DISJUNTOR TIPO NEMA, MONOPOLAR 35 ATE 50A</t>
  </si>
  <si>
    <t>DISJUNTOR TIPO NEMA, TRIPOLAR 10 ATE 50A</t>
  </si>
  <si>
    <t>DISJUNTOR TIPO NEMA, TRIPOLAR 60 ATE 100A</t>
  </si>
  <si>
    <t>ELETRODUTO DE PVC ROSCÁVEL DE 3, SEM LUVA</t>
  </si>
  <si>
    <t>ESPOLETA SIMPLES Nº 8</t>
  </si>
  <si>
    <t>FILTRO ANAEROBIO CILINDRICO CONCRETO PRE MOLDADO 1,20 X 1,50 (DIAMETROXALTURA) PARA 4 A 5 CONTRIBUINTES (NBR 13969)</t>
  </si>
  <si>
    <t>FITA DE ALUMINIO PARA PROTECAO DO CONDUTOR LARGURA 10 MM</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</si>
  <si>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</si>
  <si>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</si>
  <si>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</si>
  <si>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</si>
  <si>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</si>
  <si>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</si>
  <si>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</si>
  <si>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GABIAO TIPO CAIXA MALHA HEXAGONAL 8 X 10 CM (ZN/AL), FIO 2,7 MM, DIMENSOES 2,0 X 1,0 X 0,5 M</t>
  </si>
  <si>
    <t>GABIAO MANTA (COLCHAO) MALHA HEXAGONAL 6 X 8 CM (ZN/AL + PVC), DIMENSOES 4,0 X 2,0 X 0,17 M, FIO 2 MM</t>
  </si>
  <si>
    <t>GABIAO MANTA (COLCHAO) MALHA HEXAGONAL 6 X 8 CM (ZN/AL + PVC), FIO 2 MM, REVESTIDO COM PVC, DIMENSOES 4,0 X 2,0 X 0,23 M</t>
  </si>
  <si>
    <t>GABIAO MANTA (COLCHAO) MALHA HEXAGONAL 6 X 8 CM (ZN/AL + PVC), FIO 2 MM, REVESTIDO COM PVC, DIMENSOES 4,0 X 2,0 X 0,3 M</t>
  </si>
  <si>
    <t>GABIAO MANTA (COLCHAO) MALHA HEXAGONAL 6 X 8 CM (ZN/AL), FIO 2,0 MM, DIMENSOES 4,0 X 2,0 X 0,23 M</t>
  </si>
  <si>
    <t>GABIAO MANTA (COLCHAO) MALHA HEXAGONAL 8 X 10 CM (ZN/AL), FIO 2,0 MM, DIMENSOES 4,0 X 2,0 X 0,3 M</t>
  </si>
  <si>
    <t>GABIAO MANTA (COLCHAO) MALHA HEXAGONAL 8 X 10 CM (ZN/AL), FIO 2,2 A 2,4 MM, DIMENSOES 4,0 X 2,0 X 0,3 M</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</si>
  <si>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</si>
  <si>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</si>
  <si>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</si>
  <si>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t>
  </si>
  <si>
    <t>GABIAO TIPO CAIXA MALHA HEXAGONAL 8 X 10 CM (ZN/AL + PVC), FIO 2,4 MM, H = 0,50 M</t>
  </si>
  <si>
    <t>GABIAO TIPO CAIXA MALHA HEXAGONAL 8 X 10 CM (ZN/AL + PVC), FIO 2,4 MM, DIMENSOES 2,0 X 1,0 X 0,5 M</t>
  </si>
  <si>
    <t>GABIAO TIPO CAIXA MALHA HEXAGONAL 8 X 10 CM (ZN/AL), FIO 2,7 MM, DIMENSOES 2,0 X 1,0 X 1,0 M</t>
  </si>
  <si>
    <t>GABIAO TIPO CAIXA MALHA HEXAGONAL 8 X 10 CM (ZN/AL), FIO 2,7 MM, H = 0,50 M</t>
  </si>
  <si>
    <t>GABIAO TIPO CAIXA, MALHA HEXAGONAL 8 X 10 CM (ZN/AL + PVC), FIO 2,4 MM, H = 1,0 M</t>
  </si>
  <si>
    <t>GONZO FERRO CROMADO EMBUTIR 1/2" P/ JANELA PIVOTANTE (CAPELINHA)</t>
  </si>
  <si>
    <t>HASTE DE ACO GALVANIZADO PARA FIXACAO DE CONCERTINA 2 "/3 M</t>
  </si>
  <si>
    <t>JOELHO PVC SOLD 45G BB P/ ESG PREDIAL DN 40MM</t>
  </si>
  <si>
    <t>JUNCAO SIMPLES PVC P/ ESG PREDIAL DN 75X75MM</t>
  </si>
  <si>
    <t>KIT-EMENDA C2 3" P/ DUTOS TIPO KANAFLEX</t>
  </si>
  <si>
    <t>MADEIRA 2A QUALIDADE SERRADA NAO APARELHADA</t>
  </si>
  <si>
    <t>MAQUINA DE CORTAR ASFALTO E CONCRETO COM MOTOR A GASOLINA DE 10 HP, SEM O DISCO (LOCACAO)</t>
  </si>
  <si>
    <t>MASSA A OLEO PARA MADEIRA</t>
  </si>
  <si>
    <t>MASSA ACRILICA PARA PAREDES INTERIOR/EXTERIOR</t>
  </si>
  <si>
    <t>MASSA EPOXI (BICOMPONENTE, MASSA COM CATALIZADOR)</t>
  </si>
  <si>
    <t>MOLA HIDRAULICA DE PISO P/ VIDRO TEMPERADO 10MM</t>
  </si>
  <si>
    <t>OPERADOR DE COMPRESSOR OU COMPRESSORISTA</t>
  </si>
  <si>
    <t>PAR DE TABELAS DE BASQUETE EM COMPENSADO NAVAL DE *1,80 X 1,20* M, COM ARO DE METAL E REDE (SEM SUPORTE DE FIXACAO)</t>
  </si>
  <si>
    <t>PIGMENTO EM PO PARA ARGAMASSAS, CIMENTOS E OUTROS</t>
  </si>
  <si>
    <t>POSTE DE CONCRETO CIRCULAR, 100 KG, H = 5 M (NBR 8451)</t>
  </si>
  <si>
    <t>POSTE DE CONCRETO CIRCULAR, 100 KG, H = 7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</si>
  <si>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</si>
  <si>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</si>
  <si>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</si>
  <si>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</si>
  <si>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</si>
  <si>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</si>
  <si>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</si>
  <si>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</si>
  <si>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</si>
  <si>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</si>
  <si>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</si>
  <si>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</si>
  <si>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</si>
  <si>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</si>
  <si>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</si>
  <si>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</si>
  <si>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</si>
  <si>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</si>
  <si>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</si>
  <si>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</si>
  <si>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</si>
  <si>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</si>
  <si>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</si>
  <si>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</si>
  <si>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</si>
  <si>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PADRAO SUBTERRANEO 100 A, H = 2,5 M</t>
  </si>
  <si>
    <t>PRIMER UNIVERSAL, FUNDO ANTICORROSIVO TIPO ZARCAO</t>
  </si>
  <si>
    <t>PROJETOR RETANGULAR FECHADO PARA LAMPADA VAPOR DE MERCURIO/SODIO 250 W A 500 W, CABECEIRAS EM ALUMINIO FUNDIDO, CORPO EM ALUMINIO ANODIZADO, PARA LAMPADA E40 FECHAMENTO EM VIDRO TEMPERADO.</t>
  </si>
  <si>
    <t>REBITE DE ALUMINIO VAZADO DE REPUXO, 3,2 X 8 MM (1KG = 1025 UNIDADES)</t>
  </si>
  <si>
    <t>REDUCAO EXCENTRICA PVC P/ ESG PREDIAL DN 100 X 50MM</t>
  </si>
  <si>
    <t>REDUTOR TIPO THINNER PARA ACABAMENTO</t>
  </si>
  <si>
    <t>RUFO PARA TELHA DE FIBROCIMENTO ONDULADA (SEM AMIANTO)</t>
  </si>
  <si>
    <t>RUFO PARA TELHA FIBROCIMENTO CANALETE 90 OU KALHETAO (SEM AMIANTO)</t>
  </si>
  <si>
    <t>SAIBRO PARA ARGAMASSA (COLETADO NO COMERCIO)</t>
  </si>
  <si>
    <t>SERRA COPO P/ CANALETA ENTRADA P/ TIL PVC EB-644 DN 100/DE 110,O MM</t>
  </si>
  <si>
    <t>SERVICO DE BOMBEAMENTO DE CONCRETO COM CONSUMO MINIMO DE 40 M3</t>
  </si>
  <si>
    <t>SOLVENTE PARA COLA (PARA LAMINADO MELAMINICO) A BASE DE RESINA SINTETICA</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</si>
  <si>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</si>
  <si>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</si>
  <si>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</si>
  <si>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</si>
  <si>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</si>
  <si>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75 CONTRIBUINTES</t>
  </si>
  <si>
    <t>TAMPAO PARA TELHA DE FIBROCIMENTO TIPO CANALETE 49 OU KALHETA (SEM AMIANTO)</t>
  </si>
  <si>
    <t>TAMPAO PARA TELHA DE FIBROCIMENTO TIPO CANALETE 90 (SEM AMIANTO)</t>
  </si>
  <si>
    <t>TE FERRO GALVANIZADO 90G 5"</t>
  </si>
  <si>
    <t>TELA ARAME GALV FIO 8 BWG (4,19MM) MALHA 2" (5X5CM) QUADRADA OU LOSANGO H=2,0M</t>
  </si>
  <si>
    <t>TELA EM MALHA HEXAGONAL DUPLA TORCAO 8 X 10 CM (ZN/AL + PVC), FIO 2,7 MM, DIMENSOES 0,5 X 1,0 X 3,0 M (SOLO REFORCADO)</t>
  </si>
  <si>
    <t>TELA EM MALHA HEXAGONAL DUPLA TORCAO 8 X 10 CM (ZN/AL + PVC), FIO 2,7 MM, DIMENSOES 0,5 X 1,0 X 4,0 M (SOLO REFORÃADO)</t>
  </si>
  <si>
    <t>TELA EM MALHA HEXAGONAL DUPLA TORCAO 8 X 10 CM (ZN/AL + PVC), FIO 2,7 MM, DIMENSOES 1,0 X 1,0 X 3,0 M (SOLO REFORCADO)</t>
  </si>
  <si>
    <t>TELA EM MALHA HEXAGONAL DUPLA TORCAO 8 X 10 CM (ZN/AL + PVC), FIO 2,7 MM, DIMENSOES 1,0 X 1,0 X 4,0 M (SOLO REFORCADO)</t>
  </si>
  <si>
    <t>TELA MALHA HEXAGONAL DUPLA TORCAO VERDE 8 X 10 CM (ZN/AL + PVC), FIO 2,7 MM, DIMENSOES 70 GRAUS X 0,6 X 3,0 M (SOLO REFORCADO)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</si>
  <si>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</si>
  <si>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</si>
  <si>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</si>
  <si>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</si>
  <si>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</si>
  <si>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</si>
  <si>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</si>
  <si>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</si>
  <si>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</si>
  <si>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</si>
  <si>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</si>
  <si>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</si>
  <si>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</si>
  <si>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</si>
  <si>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DE FIBROCIMENTO ONDULADA E= 4 MM, DE *1,22 X 0,50* M (SEM AMIANTO)</t>
  </si>
  <si>
    <t>TELHA DE FIBROCIMENTO, E = 6 MM, DE *3,00 X 1,06* M (SEM AMIANTO)</t>
  </si>
  <si>
    <t>TELHA DE FIBROCIMENTO, E = 6 MM, DE *4,10 X 1,06* M (SEM AMIANTO)</t>
  </si>
  <si>
    <t>TELHA ESTRUTURAL DE FIBROCIMENTO, CANALETE 49 OU KALHETA, 1 ABA, C = 2,00 M (SEM AMIANTO)</t>
  </si>
  <si>
    <t>TELHA ESTRUTURAL DE FIBROCIMENTO, CANALETE 49 OU KALHETA, 1 ABA, C = 2,50,M (SEM AMIANTO)</t>
  </si>
  <si>
    <t>TELHA ESTRUTURAL DE FIBROCIMENTO, CANALETE 49 OU KALHETA, 1 ABA, C = 4,00 M (SEM AMIANTO)</t>
  </si>
  <si>
    <t>TELHA ESTRUTURAL DE FIBROCIMENTO, CANALETE 49 OU KALHETA, 1 ABA, C = 4,50 M (SEM AMIANTO)</t>
  </si>
  <si>
    <t>TELHA ESTRUTURAL DE FIBROCIMENTO, CANALETE 49 OU KALHETA, 1 ABA, C = 5,00 M (SEM AMIANTO)</t>
  </si>
  <si>
    <t>TELHA ESTRUTURAL DE FIBROCIMENTO, CANALETE 49 OU KALHETA, 1 ABA, C = 5,50 M (SEM AMIANTO)</t>
  </si>
  <si>
    <t>TELHA ESTRUTURAL DE FIBROCIMENTO, CANALETE 49 OU KALHETA, 1 ABA, C = 6,50 M (SEM AMIANTO)</t>
  </si>
  <si>
    <t>TELHA ESTRUTURAL DE FIBROCIMENTO, CANALETE 90 OU KALHETAO, C = 3,00 M (SEM AMIANTO)</t>
  </si>
  <si>
    <t>TELHA ESTRUTURAL DE FIBROCIMENTO, CANALETE 90 OU KALHETAO, C = 4,60 M (SEM AMIANTO)</t>
  </si>
  <si>
    <t>TELHA ESTRUTURAL DE FIBROCIMENTO, CANALETE 90 OU KALHETAO, C = 6,00 M (SEM AMIANTO)</t>
  </si>
  <si>
    <t>TELHA ESTRUTURAL DE FIBROCIMENTO, CANALETE 90 OU KALHETAO, C = 7,40 M (SEM AMIANTO)</t>
  </si>
  <si>
    <t>TELHA ESTRUTURAL DE FIBROCIMENTO, CANALETE 90 OU KALHETAO, C = 9,20 M (SEM AMIANTO)</t>
  </si>
  <si>
    <t>TELHA ESTRUTURAL FIBROCIMENTO CANALETE 90 OU KALHETAO, C = 8,20 M (SEM AMIANTO)</t>
  </si>
  <si>
    <t>TELHA FIBROCIMENTO ONDULADA E = 8 MM, DE *3,66 X 1,10* M (SEM AMIANTO)</t>
  </si>
  <si>
    <t>TORNEIRA DE BOIA REAL 1.1/2" C/ BALAO PLASTICO</t>
  </si>
  <si>
    <t>TUBO PVC DE REVESTIMENTO GEOMECANICO NERVURADO REFORCADO, DN = 150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</si>
  <si>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</si>
  <si>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</si>
  <si>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</si>
  <si>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EB-644 P/ REDE COLET ESG JE DN 350MM</t>
  </si>
  <si>
    <t>UNIAO FERRO GALV C/ASSENTO CONICO BRONZE 1"</t>
  </si>
  <si>
    <t>MEIO-FIO DE CONCRETO PRE-MOLDADO 12 X 30 CM, SOBRE BASE DE CONCRETO SIMPLES E REJUNTADO COM ARGAMASSA TRACO 1:3 (CIMENTO E AREIA)</t>
  </si>
  <si>
    <t>MOBILIZACAO E INSTALACAO DE 01 EQUIPAMENTO DE SONDAGEM, DISTANCIA AMA DE 20KM</t>
  </si>
  <si>
    <t>Somatório da Pavimentação Asfaltica  e da Pavimentação em Paver</t>
  </si>
  <si>
    <t>Volume de Escavação retirado do software Topograph</t>
  </si>
  <si>
    <t>Regularização e compactação dos passeios</t>
  </si>
  <si>
    <t>Somatório das áreas em planta</t>
  </si>
  <si>
    <t>Pavimentacao em blocos intertravados de concreto (PAVER CINZA), espessura 6,0 cm, FCK 35mpa, assentados sobre colchao de areia</t>
  </si>
  <si>
    <t>Pavimentacao em blocos intertravados de concreto (PAVER VERMELHO PODOTATIL), espessura 6,0 cm, FCK 35mpa, assentados sobre colchao de areia, para alerta e direcional</t>
  </si>
  <si>
    <t>Caixa de captação em alvenaria de tijolo maciço e concreto p/ tubos de Ø40 a Ø60, incluindo materiais, serviço, escavação e reaterro</t>
  </si>
  <si>
    <t>Transporte de CAUQ (DMT 33km)</t>
  </si>
  <si>
    <t xml:space="preserve">Camada de macadame seco  </t>
  </si>
  <si>
    <t>PRODUÇÃO DA EQUIPE</t>
  </si>
  <si>
    <t>Rolo Compactador Tanden vibrat. Autoprop. 10,2t (82kw) improdutivo</t>
  </si>
  <si>
    <t>Rolo Compactador Tanden vibrat. Autoprop. 10,2t (82kw) operativo</t>
  </si>
  <si>
    <t>Rolo Compactador de pneus autoprop. 25t (98kw) improdutivo</t>
  </si>
  <si>
    <t>Rolo Compactador de pneus autoprop. 25t (98kw) operativo</t>
  </si>
  <si>
    <t>Distribuidor de agregados autopropelido (103kw) operativo</t>
  </si>
  <si>
    <t>Caminhão Basculante 10m3 15t (210kw) operativo</t>
  </si>
  <si>
    <t>Pedra de Rachão n 2 a n 4 com frete</t>
  </si>
  <si>
    <t>Meio fio Pré Moldado de concreto Tipo 1 (arredondado) (6x10)x10x30,  com fornecimento e instalação cód SINAPI (74223/1)</t>
  </si>
  <si>
    <t>Meio Fio Tipo 1 (arredondado) (6x10)x10x30,</t>
  </si>
  <si>
    <t>Pedreiro</t>
  </si>
  <si>
    <t>Reaterro de vala com compactação manual</t>
  </si>
  <si>
    <t>Argamassa cimento/areia 1:4 preparo manual</t>
  </si>
  <si>
    <t>Meio fio Pré Moldado de concreto Tipo 2 (reto) 6x6x30,  com fornecimento e instalação cód SINAPI (74223/1)</t>
  </si>
  <si>
    <t>volume</t>
  </si>
  <si>
    <t>reaterro</t>
  </si>
  <si>
    <t>argamassa</t>
  </si>
  <si>
    <t>Meio Fio Tipo 2 (reto) 6x6x30</t>
  </si>
  <si>
    <t>Placa de Identificação de Obra (PADRÃO DO CONVENIO)  em Aço galvanizado e armação de madeira</t>
  </si>
  <si>
    <t>5.3</t>
  </si>
  <si>
    <t>5.4</t>
  </si>
  <si>
    <t>Transporte de CAUQ  "item 3.6" DMT 33km</t>
  </si>
  <si>
    <t>Transporte de CAUQ  item 3.6</t>
  </si>
  <si>
    <t xml:space="preserve">DRENAGEM </t>
  </si>
  <si>
    <t>2.1.1</t>
  </si>
  <si>
    <t>2.1.2</t>
  </si>
  <si>
    <t>2.1.3</t>
  </si>
  <si>
    <t>2.1.4</t>
  </si>
  <si>
    <t>2.1.5</t>
  </si>
  <si>
    <t>2.1.6</t>
  </si>
  <si>
    <t>2.1.7</t>
  </si>
  <si>
    <t>2.1.8</t>
  </si>
  <si>
    <t>Cód CPA001</t>
  </si>
  <si>
    <t>Reaterro das Valas com brita n. 2, fornecimento e colocação   cód SINAPI  (74119/001)</t>
  </si>
  <si>
    <t>Cód CPA005</t>
  </si>
  <si>
    <t>Cód CPA021</t>
  </si>
  <si>
    <t>Cód CPA023</t>
  </si>
  <si>
    <t>Cód CPA019</t>
  </si>
  <si>
    <t>Cód CPA009</t>
  </si>
  <si>
    <t>Cód CPA010</t>
  </si>
  <si>
    <t>Cód CPA002</t>
  </si>
  <si>
    <t>Cód CPA007</t>
  </si>
  <si>
    <t>Cód CPA008</t>
  </si>
  <si>
    <t>2 S 04 900 02</t>
  </si>
  <si>
    <t>2 S 04 930 03</t>
  </si>
  <si>
    <t>Sarjeta triangular de concreto - STC 02</t>
  </si>
  <si>
    <t>5.5</t>
  </si>
  <si>
    <t>!EM PROCESSO DE DESATIVACAO! BETONEIRA 580 LITROS, COM CARREGADOR, MOTOR A DIESEL DE 7,5 HP</t>
  </si>
  <si>
    <t>!EM PROCESSO DE DESATIVACAO! BRACADEIRA C/ PARAFUSO D = 1 1/4"</t>
  </si>
  <si>
    <t>!EM PROCESSO DE DESATIVACAO! BRACADEIRA C/ PARAFUSO D = 2 1/2"</t>
  </si>
  <si>
    <t>!EM PROCESSO DE DESATIVACAO! BRACADEIRA C/ PARAFUSO D = 3/4"</t>
  </si>
  <si>
    <t>!EM PROCESSO DE DESATIVACAO! CERAMICA ESMALTADA EXTRA OU 1A QUALID P/ PAREDE 20 X 20CM PEI-4 - LINHA PADRAO MEDIO</t>
  </si>
  <si>
    <t>!EM PROCESSO DE DESATIVACAO! CERAMICA ESMALTADA EXTRA OU 1A QUALIDADE P/ PISO PEI-4 - LINHA POPULAR</t>
  </si>
  <si>
    <t>!EM PROCESSO DE DESATIVACAO! CERAMICA TP GRES EXTRA OU 1A QUALIDADE P/ PISO PEI-4</t>
  </si>
  <si>
    <t>!EM PROCESSO DE DESATIVACAO! COMPRESSOR DE AR REBOCAVEL DE 200 PCM, 102 PSI E MOTOR DIESEL DE 79 CV</t>
  </si>
  <si>
    <t>!EM PROCESSO DE DESATIVACAO! DESEMPENADEIRA ELETRICA 2CV P/ PISO CONCRETO</t>
  </si>
  <si>
    <t>!EM PROCESSO DE DESATIVACAO! DISTRIBUIDOR DE BETUME, CAPACIDADE 6000 L, ESPARGIMENTO SOB PRESSAO, A SER MONTADO SOBRE CHASSIS DE CAMINHAO</t>
  </si>
  <si>
    <t>!EM PROCESSO DE DESATIVACAO! EQUIPAMENTO PARA LAMA ASFALTICA, COM SILO DE AGREGADO 6 M3, DOSADOR CIMENTO, 2 TANQUES 2 M3 CADA, PARA EMULSAO / AGUA, MISTURADOR HELICOIDAL E CAIXA, A SER MONTADO SOBRE CAMINHAO</t>
  </si>
  <si>
    <t>!EM PROCESSO DE DESATIVACAO! GERADOR PORTATIL DE 5 KVA, MONOFASICO, COM MOTOR A GASOLINA DE 8 HP</t>
  </si>
  <si>
    <t>!EM PROCESSO DE DESATIVACAO! GRADE DE DISCO MECANICA MARCA MARCHESAN (TATU), MOD.GAM 24X24", REBOCAVELL, C/ 24 DISCOS DIAM 24", A OLEO C/ PNEUS P/TRANSPORTE</t>
  </si>
  <si>
    <t>!EM PROCESSO DE DESATIVACAO! GRANILHA DE MARMORE BRANCO</t>
  </si>
  <si>
    <t>!EM PROCESSO DE DESATIVACAO! GRUPO GERADOR C/ MOTOR DIESEL * 85 CV *, REBOCAVEL * 60 A 66 KVA</t>
  </si>
  <si>
    <t>!EM PROCESSO DE DESATIVACAO! GRUPO GERADOR, 125/145 KVA, MOTOR A DIESEL 165 CV, 1800 RPM, ESTACIONARIO</t>
  </si>
  <si>
    <t>!EM PROCESSO DE DESATIVACAO! GUINDASTE HIDRAULICO VEICULAR, C/LANCA TELESCOPICA DE ACIONAMENTO HIDRAULICO E LANCAS MANUAIS, MOMENTO MAXIMO DE ELEVACAO 23.000 KG, COM PBT A PARTIR DE 18.000 KG, MONTADO SOBRE CAM</t>
  </si>
  <si>
    <t>!EM PROCESSO DE DESATIVACAO! GUINDAUTO HIDRAULICO, CARGA MAX 7,7 TON. (A 5,52M), AL TURA MAX = 8,64M, P/ MONTAGEM SOBRE CHASSIS DE CAMINHAO**CAIXA**</t>
  </si>
  <si>
    <t>!EM PROCESSO DE DESATIVACAO! JANELA FERRO CORRER 2 FLS TP VENEZIANA LINHA POPULAR 120 X 120CM</t>
  </si>
  <si>
    <t>!EM PROCESSO DE DESATIVACAO! MEIO-FIO OU GUIA GRANITICO OU BASALTICO</t>
  </si>
  <si>
    <t>!EM PROCESSO DE DESATIVACAO! MOTOBOMBA AUTOESCORVANTE ROTOR ABERTO C/ MOTOR A GASOLINA OU DI ESEL * 10,5CV * BOCAIS 3" X 4" * HM/Q = 40 M/3,2M3/H A 90M/7,3M3/H*"</t>
  </si>
  <si>
    <t>!EM PROCESSO DE DESATIVACAO! MOTOBOMBA CENTRIFUGA BOCAIS 1 1/2" X 1" A GASOLINA 3,5CV MARC A BRANCO MOD. 715 HM/Q = 6M/16,8M3/H A 38M/6,6M 3/H**CAIXA**"</t>
  </si>
  <si>
    <t>!EM PROCESSO DE DESATIVACAO! PARAFUSO ROSCA SOBERBA ACO ZINC CABECA CHATA FENDA SIMPLES 8 X 100 MM</t>
  </si>
  <si>
    <t>!EM PROCESSO DE DESATIVACAO! PEDRA BASALTO CINZA IRREGULAR</t>
  </si>
  <si>
    <t>!EM PROCESSO DE DESATIVACAO! PORTA MADEIRA MACICA REGIONAL 2A MEXICANA 80 X 210 X 3,5CM</t>
  </si>
  <si>
    <t>!EM PROCESSO DE DESATIVACAO! PORTA MADEIRA REGIONAL 1A VENEZIANA 70 X 210 X 3,5CM</t>
  </si>
  <si>
    <t>!EM PROCESSO DE DESATIVACAO! PORTA MADEIRA REGIONAL 1A VENEZIANA 70 X 210 X 3CM</t>
  </si>
  <si>
    <t>!EM PROCESSO DE DESATIVACAO! PORTA MADEIRA REGIONAL 2A VENEZIANA E = 3CM /POSTIGO/ PREVISAO P/ VIDRO</t>
  </si>
  <si>
    <t>!EM PROCESSO DE DESATIVACAO! PORTA MADEIRA REGIONAL 2A VENEZIANA 60 X 210 X 3CM</t>
  </si>
  <si>
    <t>!EM PROCESSO DE DESATIVACAO! PORTA MADEIRA REGIONAL 2A VENEZIANA 70 X 210 X 3CM</t>
  </si>
  <si>
    <t>!EM PROCESSO DE DESATIVACAO! RETROESCAVADEIRA C/ CARREGADEIRA SOBRE RODAS MAXION MOD. 750 - 2WD, 79HP, CAP. 0,21/0,76M3**CAIXA**</t>
  </si>
  <si>
    <t>!EM PROCESSO DE DESATIVACAO! ROLO COMPACTADOR DE PNEUS ESTATICO, PRESSAO VARIAVEL, MULLER, MODELO AP-26, POTENCIA 111HP - PESO SEM/COM LASTRO 11/26T</t>
  </si>
  <si>
    <t>!EM PROCESSO DE DESATIVACAO! SONDADOR</t>
  </si>
  <si>
    <t>!EM PROCESSO DE DESATIVACAO! TELHA CERAMICA TIPO PAULISTINHA (TRAPEZOIDAL) - 26UN/M2</t>
  </si>
  <si>
    <t>!EM PROCESSO DE DESATIVACAO! TORNEIRA CROMADA MEDIA 1/2" OU 3/4" REF 1143 P/ TANQUE - PADRAO MEDIO</t>
  </si>
  <si>
    <t>!EM PROCESSO DE DESATIVACAO! TRATOR DE ESTEIRAS CATERPILLAR D6M, 140HP, PESO OPERACIONAL 15,5T, **CAIXA**</t>
  </si>
  <si>
    <t>ACO CA-60, 7,0 MM, VERGALHAO</t>
  </si>
  <si>
    <t>AJUDANTE DE CARPINTEIRO</t>
  </si>
  <si>
    <t>ALIMENTACAO (ENCARGOS COMPLEMENTARES) *COLETADO CAIXA*</t>
  </si>
  <si>
    <t>ARAME FARPADO 16 BWG 4 X 4", 23,50 KG/ROLO 500 M</t>
  </si>
  <si>
    <t>ARGAMASSA INDUSTRIALIZADA MULTIUSO, PARA REVESTIMENTO INTERNO E EXTERNO E ASSENTAMENTO DE BLOCOS DIVERSOS</t>
  </si>
  <si>
    <t>CABO DE COBRE ISOLAMENTO ANTI-CHAMA 0,6/1KV 2,5MM2 (1 CONDUTOR) TP SINTENAX PIRELLI OU EQUIV</t>
  </si>
  <si>
    <t>CADEADO DE LATAO (PADRAO COMUM), H = 25 MM</t>
  </si>
  <si>
    <t>CANTONEIRA ALUMINIO ABAS IGUAIS 1 1/4 ", E = 3/16 "</t>
  </si>
  <si>
    <t>CHAVE SECCIONADORA TRIPOLAR C/ PORTA FUSIVEIS NH, MANOBRA C/ CARGA, 300A/500V, TIPO S37 SIEMENS OU EQUIV</t>
  </si>
  <si>
    <t>COLAR TOMADA PVC C/ TRAVAS SAIDA ROSCA DE 75 MM X 1/2" P/ LIGACAO PREDIAL</t>
  </si>
  <si>
    <t>DESENHISTA PROJETISTA</t>
  </si>
  <si>
    <t>DIVISORIA CEGA (N1) - PAINEL VERMICULITA E=35MM - MONTANTE/RODAPE PERFIS SIMPLES ACO GALV PINTADO - COLOCADA</t>
  </si>
  <si>
    <t>ELETRODUTO PVC FLEXIVEL CORRUGADO 32MM TIPO TIGREFLEX OU EQUIV</t>
  </si>
  <si>
    <t>FECHADURA LA FONTE 7070-ST2-40MM P/ PORTA DE BANHEIRO (SOMENTE A MAQUINA, SEM ESPELHO E SEM MACA NETA)</t>
  </si>
  <si>
    <t>FIO/CORDAO COBRE ISOLADO PARALELO OU TORCIDO 2 X 0,75MM2, TIPO PLASTIFLEX PIRELLI OU EQUIV</t>
  </si>
  <si>
    <t>GEOGRELHA TECIDA COM FILAMENTOS DE POLIESTER + PVC, RESISTENCIA LONGITUDINAL: 90 KN/M, RESISTENCIA TRANSVERSAL: 30 KN/M, ALONGAMENTO = 12 POR CENTO, DIMENSOES 5,15 X 100,0 M</t>
  </si>
  <si>
    <t>GONZO SOBREPOR LATAO P/ JANELA PIVOTANTE (CAPELINHA)</t>
  </si>
  <si>
    <t>HIDROMETRO W 3,3 L/S=12 M3/H</t>
  </si>
  <si>
    <t>JANELA ALUMINIO BASCULANTE 80 X 60 CM (AXL)</t>
  </si>
  <si>
    <t>JOELHO DE PVC 45º ROSCAVEL, DE 1/2"</t>
  </si>
  <si>
    <t>JOELHO PVC LEVE 45G DN 150MM</t>
  </si>
  <si>
    <t>JOELHO REDUCAO 90G PVC SOLD P/AGUA FRIA PREDIAL 32 MM X 25 MMJOELHO REDUCAO 90G PVC SOLD/ROSCA P/AGUA FRIA PREDIAL 25MM XJOELHO REDUCAO 90G PVC SOLD/ROSCA P/AGUA FRIA PREDIAL 32MM X</t>
  </si>
  <si>
    <t>JUNCAO PVC SOLD 45G P/ ESG PREDIAL DN 40MM</t>
  </si>
  <si>
    <t>JUNTA GIBAULT FOFO DN 400</t>
  </si>
  <si>
    <t>LAJE TRELICADA P/ PISO , H=10CM , P/ APOIO SIMPLES , SOBRECARGA DE 200 KG/M2 , VAO LIVRE MAXIMO DE 5,70M</t>
  </si>
  <si>
    <t>LUVA FERRO GALV ELETROLITICO 1" P/ ELETRODUTO</t>
  </si>
  <si>
    <t>LUVA SIMPLES PVC SERIE R P/ESG PREDIAL 150MM</t>
  </si>
  <si>
    <t>MESTRE DE OBRAS</t>
  </si>
  <si>
    <t>OPERADOR DE BETONEIRA ESTACIONARIA/MISTURADOR *COLETADO CAIXA*</t>
  </si>
  <si>
    <t>PECA DE MADEIRA ROLICA TRATADA (EUCALIPTO OU REGIONAL EQUIVALENTE) D = 16 A 19CM - H = 12,0M (P/POSTES)</t>
  </si>
  <si>
    <t>PREGO POLIDO COM CABECA 18 X 24</t>
  </si>
  <si>
    <t>SEGURO (ENCARGOS COMPLEMENTARES) *COLETADO CAIXA*</t>
  </si>
  <si>
    <t>TE FERRO GALVANIZADO 45G 1"</t>
  </si>
  <si>
    <t>TECNICO DE LABORATORIO</t>
  </si>
  <si>
    <t>TOMADA SOBREPOR 2P UNIVERSAL 10A/250V, TIPO SILENTOQUE PIAL OU EQUIV</t>
  </si>
  <si>
    <t>TUBO PVC DE REVESTIMENTO GEOMECANICO NERVURADO REFORCADO, DN = 200 MM, COMPRIMENTO = 2 M</t>
  </si>
  <si>
    <t>MONTAGEM / DESMONTAGEM DE USINA CONCRETO TIPO PAREDE C/SILOS HORIZONTAL P/3 AGREGADOS, INCLUSIVE MECANICO (PESADO)</t>
  </si>
  <si>
    <t>0CHP</t>
  </si>
  <si>
    <t>0CHI</t>
  </si>
  <si>
    <t>CAH</t>
  </si>
  <si>
    <t>MH</t>
  </si>
  <si>
    <t>0H</t>
  </si>
  <si>
    <t>ALGEROZ EM CONCRETO ARMADO (RUFO DE CONCRETO)</t>
  </si>
  <si>
    <t>74098/001</t>
  </si>
  <si>
    <t>RUFO EM CONCRETO ARMADO, LARGURA 40CM, ESPESSURA 3CM</t>
  </si>
  <si>
    <t>ESTACA A TRADO(BROCA) D=25CM C/CONCRETO FCK=15MPA+20KG ACO/M3 LD.IN-LOCO</t>
  </si>
  <si>
    <t>OM</t>
  </si>
  <si>
    <t>JUNTA DE DILATACAO E VEDACAO TIPO JEENE, INCLUSO CORTE E REMOCAO DO PAVIMENTO</t>
  </si>
  <si>
    <t>PROTECAO MECANICA DE SUPERFICIE COM ARGAMASSA DE CIMENTO E AREIA, TRACO 1:3, E=3 CM</t>
  </si>
  <si>
    <t>POSTE CONCRETO SEÇÃO CIRCULAR COMPRIMENTO=10M CARGA NOMINAL NO TOPO 0KG INCLUSIVE ESCAVACAO EXCLUSIVE TRANSPORTE - FORNECIMENTO E COLOCAÇO</t>
  </si>
  <si>
    <t>TAMPA DE CONCRETO ARMADO 60X60X5CM PARA CAIXA</t>
  </si>
  <si>
    <t>CAIXA D´ÁGUA EM POLIETILENO, 1000 LITROS, COM ACESSÓRIOS</t>
  </si>
  <si>
    <t>CAIXA D´AGUA EM POLIETILENO, 500 LITROS, COM ACESSÓRIOS</t>
  </si>
  <si>
    <t>TANQUE DE LOUÇA BRANCA SUSPENSO, 18L OU EQUIVALENTE - FORNECIMENTO E NSTALAÇÃO. AF_12/2013_P</t>
  </si>
  <si>
    <t>SIFÃO DO TIPO GARRAFA EM PVC 1.1/4" - FORNECIMENTO E INSTALAÇÃO. AF/2013</t>
  </si>
  <si>
    <t>12UN</t>
  </si>
  <si>
    <t>TORNEIRA CROMADA LONGA, DE PAREDE, 1/2 OU 3/4, PARA PIA DE COZINHA, PADRÃO MÉDIO - FORNECIMENTO E INSTALAÇÃO. AF_12/2013</t>
  </si>
  <si>
    <t>LIGAÇÃO DOMICILIAR DE ESGOTO DN 100MM, DA CASA ATÉ A CAIXA, COMPOSTOR 10,0M TUBO DE PVC ESGOTO PREDIAL DN 100MM E CAIXA DE ALVENARIA COMTAMPA DE CONCRETO - FORNECIMENTO E INSTALAÇÃO</t>
  </si>
  <si>
    <t>COMPACTACAO MECANICA C/ CONTROLE DO GC&gt;=95% DO PN (AREAS) (C/MONIVELADORA 140 HP E ROLO COMPRESSOR VIBRATORIO 80 HP)</t>
  </si>
  <si>
    <t>ESPALHAMENTO DE MATERIAL DE 1A CATEGORIA COM TRATOR DE ESTEIRA COM 153HP</t>
  </si>
  <si>
    <t>ALVENARIA DE EMBASAMENTO EM TIJOLOS CERAMICOS MACICOS 5X10X20CM, ASSENTADO COM ARGAMASSA TRACO 1:2:8 (CIMENTO, CAL E AREIA)</t>
  </si>
  <si>
    <t>ALVENARIA EM TIJOLO CERAMICO FURADO 9X19X19CM, 1 VEZ (ESPESSURA 19 CM), ASSENTADO EM ARGAMASSA TRACO 1:4 (CIMENTO E AREIA MEDIA NAO PENEIRADA), PREPARO MANUAL, JUNTA1 CM</t>
  </si>
  <si>
    <t>19M2</t>
  </si>
  <si>
    <t>14M2</t>
  </si>
  <si>
    <t>X9M2</t>
  </si>
  <si>
    <t>EM2</t>
  </si>
  <si>
    <t>APLICAÇÃO MANUAL DE FUNDO SELADOR ACRÍLICO EM PANOS COM PRESENÇA DOS DE EDIFÍCIOS DE MÚLTIPLOS PAVIMENTOS. AF_06/2014</t>
  </si>
  <si>
    <t>VÃM2</t>
  </si>
  <si>
    <t>APLICAÇÃO MANUAL DE FUNDO SELADOR ACRÍLICO EM PANOS CEGOS DE FACHADSEM PRESENÇA DE VÃOS) DE EDIFÍCIOS DE MÚLTIPLOS PAVIMENTOS. AF_06/</t>
  </si>
  <si>
    <t>(M2</t>
  </si>
  <si>
    <t>APLICAÇÃO MANUAL DE FUNDO SELADOR ACRÍLICO EM SUPERFÍCIES EXTERNASSACADA DE EDIFÍCIOS DE MÚLTIPLOS PAVIMENTOS. AF_06/2014</t>
  </si>
  <si>
    <t>DEM2</t>
  </si>
  <si>
    <t>APLICAÇÃO MANUAL DE FUNDO SELADOR ACRÍLICO EM SUPERFÍCIES INTERNASSACADA DE EDIFÍCIOS DE MÚLTIPLOS PAVIMENTOS. AF_06/2014</t>
  </si>
  <si>
    <t>DAM2</t>
  </si>
  <si>
    <t>APLICAÇÃO MANUAL DE FUNDO SELADOR ACRÍLICO EM PAREDES EXTERNAS DE CS. AF_06/2014</t>
  </si>
  <si>
    <t>SAM2</t>
  </si>
  <si>
    <t>APLICAÇÃO MANUAL DE PINTURA COM TINTA TEXTURIZADA ACRÍLICA EM PANOSM PRESENÇA DE VÃOS DE EDIFÍCIOS DE MÚLTIPLOS PAVIMENTOS, UMA COR. 6/2014</t>
  </si>
  <si>
    <t>COM2</t>
  </si>
  <si>
    <t>APLICAÇÃO MANUAL DE PINTURA COM TINTA TEXTURIZADA ACRÍLICA EM PANOSGOS DE FACHADA (SEM PRESENÇA DE VÃOS) DE EDIFÍCIOS DE MÚLTIPLOS PANTOS, UMA COR. AF_06/2014</t>
  </si>
  <si>
    <t>CEM2</t>
  </si>
  <si>
    <t>APLICAÇÃO MANUAL DE PINTURA COM TINTA TEXTURIZADA ACRÍLICA EM SUPERIES EXTERNAS DE SACADA DE EDIFÍCIOS DE MÚLTIPLOS PAVIMENTOS, UMA CORAF_06/2014</t>
  </si>
  <si>
    <t>ÍCM2</t>
  </si>
  <si>
    <t>APLICAÇÃO MANUAL DE PINTURA COM TINTA TEXTURIZADA ACRÍLICA EM SUPERIES INTERNAS DA SACADA DE EDIFÍCIOS DE MÚLTIPLOS PAVIMENTOS, UMA CORAF_06/2014</t>
  </si>
  <si>
    <t>APLICAÇÃO MANUAL DE PINTURA COM TINTA TEXTURIZADA ACRÍLICA EM PAREDEXTERNAS DE CASAS, UMA COR. AF_06/2014</t>
  </si>
  <si>
    <t>APLICAÇÃO MANUAL DE PINTURA COM TINTA TEXTURIZADA ACRÍLICA EM PANOSM PRESENÇA DE VÃOS DE EDIFÍCIOS DE MÚLTIPLOS PAVIMENTOS, DUAS COREF_06/2014</t>
  </si>
  <si>
    <t>APLICAÇÃO MANUAL DE PINTURA COM TINTA TEXTURIZADA ACRÍLICA EM PANOSGOS DE FACHADA (SEM PRESENÇA DE VÃOS) DE EDIFÍCIOS DE MÚLTIPLOS PANTOS, DUAS CORES. AF_06/2014</t>
  </si>
  <si>
    <t>APLICAÇÃO MANUAL DE PINTURA COM TINTA TEXTURIZADA ACRÍLICA EM SUPERIES EXTERNAS DE SACADA DE EDIFÍCIOS DE MÚLTIPLOS PAVIMENTOS, DUAS COS. AF_06/2014</t>
  </si>
  <si>
    <t>APLICAÇÃO MANUAL DE PINTURA COM TINTA TEXTURIZADA ACRÍLICA EM SUPERIES INTERNAS DA SACADA DE EDIFÍCIOS DE MÚLTIPLOS PAVIMENTOS, DUAS COS. AF_06/2014</t>
  </si>
  <si>
    <t>APLICAÇÃO MANUAL DE PINTURA COM TINTA TEXTURIZADA ACRÍLICA EM PAREDEXTERNAS DE CASAS, DUAS CORES. AF_06/2014</t>
  </si>
  <si>
    <t>APLICAÇÃO MANUAL DE PINTURA COM TINTA TEXTURIZADA ACRÍLICA EM MOLDU DE EPS, PRÉ-FABRICADOS, OU OUTROS. AF_06/2014</t>
  </si>
  <si>
    <t>ASM2</t>
  </si>
  <si>
    <t>APLICAÇÃO DE FUNDO SELADOR LÁTEX PVA EM TETO, UMA DEMÃO. AF_06/201</t>
  </si>
  <si>
    <t>APLICAÇÃO DE FUNDO SELADOR LÁTEX PVA EM PAREDES, UMA DEMÃO. AF_06/</t>
  </si>
  <si>
    <t>014M2</t>
  </si>
  <si>
    <t>APLICAÇÃO DE FUNDO SELADOR ACRÍLICO EM TETO, UMA DEMÃO. AF_06/2014</t>
  </si>
  <si>
    <t>APLICAÇÃO DE FUNDO SELADOR ACRÍLICO EM PAREDES, UMA DEMÃO. AF_06/2</t>
  </si>
  <si>
    <t>APLICAÇÃO MANUAL DE PINTURA COM TINTA LÁTEX PVA EM TETO, DUAS DEMÃAF_06/2014</t>
  </si>
  <si>
    <t>S.M2</t>
  </si>
  <si>
    <t>APLICAÇÃO MANUAL DE PINTURA COM TINTA LÁTEX PVA EM PAREDES, DUAS DES. AF_06/2014</t>
  </si>
  <si>
    <t>ÃOM2</t>
  </si>
  <si>
    <t>APLICAÇÃO MANUAL DE PINTURA COM TINTA LÁTEX ACRÍLICA EM TETO, DUASÃOS. AF_06/2014</t>
  </si>
  <si>
    <t>DEMM2</t>
  </si>
  <si>
    <t>APLICAÇÃO MANUAL DE PINTURA COM TINTA LÁTEX ACRÍLICA EM PAREDES, DDEMÃOS. AF_06/2014</t>
  </si>
  <si>
    <t>APLICAÇÃO E LIXAMENTO DE MASSA LÁTEX EM TETO, UMA DEMÃO. AF_06/201</t>
  </si>
  <si>
    <t>APLICAÇÃO E LIXAMENTO DE MASSA LÁTEX EM PAREDES, UMA DEMÃO. AF_06/</t>
  </si>
  <si>
    <t>APLICAÇÃO E LIXAMENTO DE MASSA LÁTEX EM TETO, DUAS DEMÃOS. AF_06/2</t>
  </si>
  <si>
    <t>APLICAÇÃO E LIXAMENTO DE MASSA LÁTEX EM PAREDES, DUAS DEMÃOS. AF_014</t>
  </si>
  <si>
    <t>/20M2</t>
  </si>
  <si>
    <t>PINTURA PARA TELHAS DE ALUMINIO COM TINTA ESMALTE AUTOMOTIVA PISOS</t>
  </si>
  <si>
    <t>REVESTIMENTO CERÂMICO PARA PISO COM PLACAS TIPO GRÊS DE DIMENSÕES 35 CM APLICADA EM AMBIENTES DE ÁREA MENOR QUE 5 M2. AF_06/2014</t>
  </si>
  <si>
    <t>X3M2</t>
  </si>
  <si>
    <t>REVESTIMENTO CERÂMICO PARA PISO COM PLACAS TIPO GRÊS DE DIMENSÕES 35 CM APLICADA EM AMBIENTES DE ÁREA ENTRE 5 M2 E 10 M2. AF_06/2014</t>
  </si>
  <si>
    <t>REVESTIMENTO CERÂMICO PARA PISO COM PLACAS TIPO GRÊS DE DIMENSÕES 35 CM APLICADA EM AMBIENTES DE ÁREA MAIOR QUE 10 M2. AF_06/2014</t>
  </si>
  <si>
    <t>REVESTIMENTO CERÂMICO PARA PISO COM PLACAS TIPO GRÊS DE DIMENSÕES 45 CM APLICADA EM AMBIENTES DE ÁREA MENOR QUE 5 M2. AF_06/2014</t>
  </si>
  <si>
    <t>X4M2</t>
  </si>
  <si>
    <t>REVESTIMENTO CERÂMICO PARA PISO COM PLACAS TIPO GRÊS DE DIMENSÕES 45 CM APLICADA EM AMBIENTES DE ÁREA ENTRE 5 M2 E 10 M2. AF_06/2014</t>
  </si>
  <si>
    <t>REVESTIMENTO CERÂMICO PARA PISO COM PLACAS TIPO GRÊS DE DIMENSÕES 45 CM APLICADA EM AMBIENTES DE ÁREA MAIOR QUE 10 M2. AF_06/2014</t>
  </si>
  <si>
    <t>REVESTIMENTO CERÂMICO PARA PISO COM PLACAS TIPO GRÊS DE DIMENSÕES 60 CM APLICADA EM AMBIENTES DE ÁREA MENOR QUE 5 M2. AF_06/2014</t>
  </si>
  <si>
    <t>X6M2</t>
  </si>
  <si>
    <t>REVESTIMENTO CERÂMICO PARA PISO COM PLACAS TIPO GRÊS DE DIMENSÕES 60 CM APLICADA EM AMBIENTES DE ÁREA ENTRE 5 M2 E 10 M2. AF_06/2014</t>
  </si>
  <si>
    <t>REVESTIMENTO CERÂMICO PARA PISO COM PLACAS TIPO GRÊS DE DIMENSÕES 60 CM APLICADA EM AMBIENTES DE ÁREA MAIOR QUE 10 M2. AF_06/2014</t>
  </si>
  <si>
    <t>REVESTIMENTO CERÂMICO PARA PISO COM PLACAS TIPO PORCELANATO DE DIMENSES 45X45 CM APLICADA EM AMBIENTES DE ÁREA MENOR QUE 5 M². AF_06/2014</t>
  </si>
  <si>
    <t>�M2</t>
  </si>
  <si>
    <t>REVESTIMENTO CERÂMICO PARA PISO COM PLACAS TIPO PORCELANATO DE DIMENSES 45X45 CM APLICADA EM AMBIENTES DE ÁREA ENTRE 5 M² E 10 M². AF_0614</t>
  </si>
  <si>
    <t>REVESTIMENTO CERÂMICO PARA PISO COM PLACAS TIPO PORCELANATO DE DIMENSES 45X45 CM APLICADA EM AMBIENTES DE ÁREA MAIOR QUE 10 M². AF_06/201</t>
  </si>
  <si>
    <t>RODAPÉ CERÂMICO DE 7CM DE ALTURA COM PLACAS TIPO GRÊS DE DIMENSÕES35CM. AF_06/2014</t>
  </si>
  <si>
    <t>RODAPÉ CERÂMICO DE 7CM DE ALTURA COM PLACAS TIPO GRÊS DE DIMENSÕES45CM. AF_06/2014</t>
  </si>
  <si>
    <t>RODAPÉ CERÂMICO DE 7CM DE ALTURA COM PLACAS TIPO GRÊS DE DIMENSÕES60CM. AF_06/2014</t>
  </si>
  <si>
    <t>EXECUÇÃO DE PASSEIO (CALÇADA) EM CONCRETO (CIMENTO/AREIA/SEIXO ROLA, PREPARO MECÂNICO, ESPESSURA 7CM, COM JUNTA DE DILATAÇÃO EM MADEIRINCLUSO LANÇAMENTO E ADENSAMENTO</t>
  </si>
  <si>
    <t>O)M2</t>
  </si>
  <si>
    <t>EXECUÇÃO DE PASSEIO (CALÇADA) EM CONCRETO 12 MPA, TRAÇO 1:3:5 (CIM/AREIA/BRITA), PREPARO MECÂNICO, ESPESSURA 7CM, COM JUNTA DE DILATAÇ EM MADEIRA, INCLUSO LANÇAMENTO E ADENSAMENTO</t>
  </si>
  <si>
    <t>NTOM2</t>
  </si>
  <si>
    <t>CHAPISCO APLICADO SOMENTE EM PILARES E VIGAS DAS PAREDES INTERNAS, COM ROLO PARA TEXTURA ACRÍLICA. ARGAMASSA TRAÇO 1:4 E EMULSÃO POLIMÉR(ADESIVO) COM PREPARO MANUAL. AF_06/2014</t>
  </si>
  <si>
    <t>CHAPISCO APLICADO SOMENTE EM PILARES E VIGAS DAS PAREDES INTERNAS, COM ROLO PARA TEXTURA ACRÍLICA. ARGAMASSA TRAÇO 1:4 E EMULSÃO POLIMÉR(ADESIVO) COM PREPARO EM BETONEIRA 400L. AF_06/2014</t>
  </si>
  <si>
    <t>CHAPISCO APLICADO SOMENTE EM PILARES E VIGAS DAS PAREDES INTERNAS, COM ROLO PARA TEXTURA ACRÍLICA. ARGAMASSA TRAÇO 1:4 E EMULSÃO POLIMÉR(ADESIVO) COM PREPARO EM MISTURADOR 300 KG. AF_06/2014</t>
  </si>
  <si>
    <t>CHAPISCO APLICADO SOMENTE EM PILARES E VIGAS DAS PAREDES INTERNAS, COM ROLO PARA TEXTURA ACRÍLICA. ARGAMASSA INDUSTRIALIZADA COM PREPARO MAUAL. AF_06/2014</t>
  </si>
  <si>
    <t>CHAPISCO APLICADO SOMENTE EM PILARES E VIGAS DAS PAREDES INTERNAS, COM ROLO PARA TEXTURA ACRÍLICA. ARGAMASSA INDUSTRIALIZADA COM PREPARO EMMISTURADOR 300 KG. AF_06/2014</t>
  </si>
  <si>
    <t>CHAPISCO APLICADO SOMENTE EM PILARES E VIGAS DAS PAREDES INTERNAS, COM COLHER DE PEDREIRO. ARGAMASSA TRAÇO 1:3 COM PREPARO MANUAL. AF_06/204</t>
  </si>
  <si>
    <t>CHAPISCO APLICADO SOMENTE EM PILARES E VIGAS DAS PAREDES INTERNAS, COM COLHER DE PEDREIRO. ARGAMASSA TRAÇO 1:3 COM PREPARO EM BETONEIRA 400. AF_06/2014</t>
  </si>
  <si>
    <t>CHAPISCO APLICADO SOMENTE EM PILARES E VIGAS DAS PAREDES INTERNAS, COM COLHER DE PEDREIRO. ARGAMASSA TRAÇO 1:3 COM PREPARO EM MISTURADOR 30 KG. AF_06/2014</t>
  </si>
  <si>
    <t>CHAPISCO APLICADO SOMENTE EM PILARES E VIGAS DAS PAREDES INTERNAS, COM DESEMPENADEIRA DENTADA. ARGAMASSA INDUSTRIALIZADA COM PREPARO MANUAL. AF_06/2014</t>
  </si>
  <si>
    <t>CHAPISCO APLICADO SOMENTE EM PILARES E VIGAS DAS PAREDES INTERNAS, COM DESEMPENADEIRA DENTADA. ARGAMASSA INDUSTRIALIZADA COM PREPARO EM MISTURADOR 300 KG. AF_06/2014</t>
  </si>
  <si>
    <t>CHAPISCO APLICADO TANTO EM PILARES E VIGAS DE CONCRETO COMO EM ALVENARIAS DE PAREDES INTERNAS, COM ROLO PARA TEXTURA ACRÍLICA. ARGAMASSA TRÇO 1:4 E EMULSÃO POLIMÉRICA (ADESIVO) COM PREPARO MANUAL. AF_06/201</t>
  </si>
  <si>
    <t>CHAPISCO APLICADO TANTO EM PILARES E VIGAS DE CONCRETO COMO EM ALVENARIAS DE PAREDES INTERNAS, COM ROLO PARA TEXTURA ACRÍLICA. ARGAMASSA TRÇO 1:4 E EMULSÃO POLIMÉRICA (ADESIVO) COM PREPARO EM BETONEIRA 400LF_06/2014</t>
  </si>
  <si>
    <t>CHAPISCO APLICADO TANTO EM PILARES E VIGAS DE CONCRETO COMO EM ALVENARIAS DE PAREDES INTERNAS, COM ROLO PARA TEXTURA ACRÍLICA. ARGAMASSA TRÇO 1:4 E EMULSÃO POLIMÉRICA (ADESIVO) COM PREPARO EM MISTURADOR 300. AF_06/2014</t>
  </si>
  <si>
    <t>CHAPISCO APLICADO TANTO EM PILARES E VIGAS DE CONCRETO COMO EM ALVENARIAS DE PAREDES INTERNAS, COM ROLO PARA TEXTURA ACRÍLICA. ARGAMASSA INUSTRIALIZADA COM PREPARO MANUAL. AF_06/2014</t>
  </si>
  <si>
    <t>CHAPISCO APLICADO TANTO EM PILARES E VIGAS DE CONCRETO COMO EM ALVENARIAS DE PAREDES INTERNAS, COM ROLO PARA TEXTURA ACRÍLICA. ARGAMASSA INUSTRIALIZADA COM PREPARO EM MISTURADOR 300 KG. AF_06/2014</t>
  </si>
  <si>
    <t>CHAPISCO APLICADO TANTO EM PILARES E VIGAS DE CONCRETO COMO EM ALVENARIAS DE PAREDES INTERNAS, COM COLHER DE PEDREIRO. ARGAMASSA TRAÇO 1:3 OM PREPARO MANUAL. AF_06/2014</t>
  </si>
  <si>
    <t>CHAPISCO APLICADO TANTO EM PILARES E VIGAS DE CONCRETO COMO EM ALVENARIAS DE PAREDES INTERNAS, COM COLHER DE PEDREIRO. ARGAMASSA TRAÇO 1:3 OM PREPARO EM BETONEIRA 400L. AF_06/2014</t>
  </si>
  <si>
    <t>CHAPISCO APLICADO TANTO EM PILARES E VIGAS DE CONCRETO COMO EM ALVENARIAS DE PAREDES INTERNAS, COM COLHER DE PEDREIRO. ARGAMASSA TRAÇO 1:3 OM PREPARO EM MISTURADOR 300 KG. AF_06/2014</t>
  </si>
  <si>
    <t>CHAPISCO APLICADO NO TETO, COM ROLO PARA TEXTURA ACRÍLICA. ARGAMASSA RAÇO 1:4 E EMULSÃO POLIMÉRICA (ADESIVO) COM PREPARO MANUAL. AF_06/2</t>
  </si>
  <si>
    <t>CHAPISCO APLICADO NO TETO, COM ROLO PARA TEXTURA ACRÍLICA. ARGAMASSA RAÇO 1:4 E EMULSÃO POLIMÉRICA (ADESIVO) COM PREPARO EM BETONEIRA 40 AF_06/2014</t>
  </si>
  <si>
    <t>CHAPISCO APLICADO NO TETO, COM ROLO PARA TEXTURA ACRÍLICA. ARGAMASSA RAÇO 1:4 E EMULSÃO POLIMÉRICA (ADESIVO) COM PREPARO EM MISTURADOR 3KG. AF_06/2014</t>
  </si>
  <si>
    <t>CHAPISCO APLICADO NO TETO, COM ROLO PARA TEXTURA ACRÍLICA. ARGAMASSA 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</si>
  <si>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</si>
  <si>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</si>
  <si>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TANTO EM PILARES E VIGAS DE CONCRETO COMO EM ALVENARIA DE FACHADA SEM PRESENÇA DE VÃOS, COM ROLO PARA TEXTURA ACRÍLICA.GAMASSA TRAÇO 1:4 E EMULSÃO POLIMÉRICA (ADESIVO) COM PREPARO MANUALF_06/2014</t>
  </si>
  <si>
    <t>CHAPISCO APLICADO TANTO EM PILARES E VIGAS DE CONCRETO COMO EM ALVENARIA DE FACHADA SEM PRESENÇA DE VÃOS, COM ROLO PARA TEXTURA ACRÍLICA.GAMASSA TRAÇO 1:4 E EMULSÃO POLIMÉRICA (ADESIVO) COM PREPARO EM BETIRA 400L. AF_06/2014</t>
  </si>
  <si>
    <t>CHAPISCO APLICADO TANTO EM PILARES E VIGAS DE CONCRETO COMO EM ALVENARIAS DE FACHADA SEM PRESENÇA DE VÃOS, COM ROLO PARA TEXTURA ACRÍLICARGAMASSA TRAÇO 1:4 E EMULSÃO POLIMÉRICA (ADESIVO) COM PREPARO EM MIRADOR 300 KG. AF_06/2014</t>
  </si>
  <si>
    <t>CHAPISCO APLICADO TANTO EM PILARES E VIGAS DE CONCRETO COMO EM ALVENARIA DE FACHADA SEM PRESENÇA DE VÃOS, COM ROLO PARA TEXTURA ACRÍLICA.GAMASSA INDUSTRIALIZADA COM PREPARO MANUAL. AF_06/2014</t>
  </si>
  <si>
    <t>CHAPISCO APLICADO TANTO EM PILARES E VIGAS DE CONCRETO COMO EM ALVENARIA DE FACHADA SEM PRESENÇA DE VÃOS, COM ROLO PARA TEXTURA ACRÍLICA.GAMASSA INDUSTRIALIZADA COM PREPARO EM MISTURADOR 300 KG. AF_06/2014</t>
  </si>
  <si>
    <t>CHAPISCO APLICADO TANTO EM PILARES E VIGAS DE CONCRETO COMO EM ALVENARIA DE FACHADA SEM PRESENÇA DE VÃOS, COM COLHER DE PEDREIRO. ARGAMASSTRAÇO 1:3 COM PREPARO MANUAL. AF_06/2014</t>
  </si>
  <si>
    <t>CHAPISCO APLICADO TANTO EM PILARES E VIGAS DE CONCRETO COMO EM ALVENARIA DE FACHADA SEM PRESENÇA DE VÃOS, COM COLHER DE PEDREIRO. ARGAMASSTRAÇO 1:3 COM PREPARO EM BETONEIRA 400L. AF_06/2014</t>
  </si>
  <si>
    <t>CHAPISCO APLICADO TANTO EM PILARES E VIGAS DE CONCRETO COMO EM ALVENARIA DE FACHADA SEM PRESENÇA DE VÃOS, COM COLHER DE PEDREIRO. ARGAMASSTRAÇO 1:3 COM PREPARO EM MISTURADOR 300 KG. AF_06/2014</t>
  </si>
  <si>
    <t>CHAPISCO APLICADO TANTO EM PILARES E VIGAS DE CONCRETO COMO EM ALVENARIA DE FACHADA COM PRESENÇA DE VÃOS, COM ROLO PARA TEXTURA ACRÍLICA.GAMASSA TRAÇO 1:4 E EMULSÃO POLIMÉRICA (ADESIVO) COM PREPARO MANUALF_06/2014</t>
  </si>
  <si>
    <t>CHAPISCO APLICADO TANTO EM PILARES E VIGAS DE CONCRETO COMO EM ALVENARIA DE FACHADA COM PRESENÇA DE VÃOS, COM ROLO PARA TEXTURA ACRÍLICA.GAMASSA TRAÇO 1:4 E EMULSÃO POLIMÉRICA (ADESIVO) COM PREPARO EM BETIRA 400L. AF_06/2014</t>
  </si>
  <si>
    <t>CHAPISCO APLICADO TANTO EM PILARES E VIGAS DE CONCRETO COMO EM ALVENARIA DE FACHADA COM PRESENÇA DE VÃOS, COM ROLO PARA TEXTURA ACRÍLICA.GAMASSA TRAÇO 1:4 E EMULSÃO POLIMÉRICA (ADESIVO) COM PREPARO EM MISADOR 300 KG. AF_06/2014</t>
  </si>
  <si>
    <t>CHAPISCO APLICADO TANTO EM PILARES E VIGAS DE CONCRETO COMO EM ALVENARIA DE FACHADA COM PRESENÇA DE VÃOS, COM ROLO PARA TEXTURA ACRÍLICA.GAMASSA INDUSTRIALIZADA COM PREPARO MANUAL. AF_06/2014</t>
  </si>
  <si>
    <t>CHAPISCO APLICADO TANTO EM PILARES E VIGAS DE CONCRETO COMO EM ALVENARIA DE FACHADA COM PRESENÇA DE VÃOS, COM ROLO PARA TEXTURA ACRÍLICA.GAMASSA INDUSTRIALIZADA COM PREPARO EM MISTURADOR 300 KG. AF_06/2014</t>
  </si>
  <si>
    <t>CHAPISCO APLICADO TANTO EM PILARES E VIGAS DE CONCRETO COMO EM ALVENARIA DE FACHADA COM PRESENÇA DE VÃOS, COM COLHER DE PEDREIRO. ARGAMASSTRAÇO 1:3 COM PREPARO MANUAL. AF_06/2014</t>
  </si>
  <si>
    <t>CHAPISCO APLICADO TANTO EM PILARES E VIGAS DE CONCRETO COMO EM ALVENARIA DE FACHADA COM PRESENÇA DE VÃOS, COM COLHER DE PEDREIRO. ARGAMASSTRAÇO 1:3 COM PREPARO EM BETONEIRA 400L. AF_06/2014</t>
  </si>
  <si>
    <t>CHAPISCO APLICADO TANTO EM PILARES E VIGAS DE CONCRETO COMO EM ALVENARIA DE FACHADA COM PRESENÇA DE VÃOS, COM COLHER DE PEDREIRO. ARGAMASSTRAÇO 1:3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</si>
  <si>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</si>
  <si>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</si>
  <si>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AMBITES DE ÁREA MAIOR QUE 10M², ESPESSURA DE 0,5CM. AF_06/2014</t>
  </si>
  <si>
    <t>NM2</t>
  </si>
  <si>
    <t>APLICAÇÃO MANUAL DE GESSO DESEMPENADO (SEM TALISCAS) EM TETO DE AMBITES DE ÁREA ENTRE 5M² E 10M², ESPESSURA DE 0,5CM. AF_06/2014</t>
  </si>
  <si>
    <t>APLICAÇÃO MANUAL DE GESSO DESEMPENADO (SEM TALISCAS) EM TETO DE AMBITES DE ÁREA MENOR QUE 5M², ESPESSURA DE 0,5CM. AF_06/2014</t>
  </si>
  <si>
    <t>APLICAÇÃO MANUAL DE GESSO DESEMPENADO (SEM TALISCAS) EM TETO DE AMBITES DE ÁREA MAIOR QUE 10M², ESPESSURA DE 1,0CM. AF_06/2014</t>
  </si>
  <si>
    <t>APLICAÇÃO MANUAL DE GESSO DESEMPENADO (SEM TALISCAS) EM TETO DE AMBITES DE ÁREA ENTRE 5M² E 10M², ESPESSURA DE 1,0CM. AF_06/2014</t>
  </si>
  <si>
    <t>APLICAÇÃO MANUAL DE GESSO DESEMPENADO (SEM TALISCAS) EM TETO DE AMBITES DE ÁREA MENOR QUE 5M², ESPESSURA DE 1,0CM. AF_06/2014</t>
  </si>
  <si>
    <t>APLICAÇÃO MANUAL DE GESSO DESEMPENADO (SEM TALISCAS) EM PAREDES DE AIENTES DE ÁREA MAIOR QUE 10M², ESPESSURA DE 0,5CM. AF_06/2014</t>
  </si>
  <si>
    <t>BM2</t>
  </si>
  <si>
    <t>APLICAÇÃO MANUAL DE GESSO DESEMPENADO (SEM TALISCAS) EM PAREDES DE AIENTES DE ÁREA ENTRE 5M² E 10M², ESPESSURA DE 0,5CM. AF_06/2014</t>
  </si>
  <si>
    <t>APLICAÇÃO MANUAL DE GESSO DESEMPENADO (SEM TALISCAS) EM PAREDES DE AIENTES DE ÁREA MENOR QUE 5M², ESPESSURA DE 0,5CM. AF_06/2014</t>
  </si>
  <si>
    <t>APLICAÇÃO MANUAL DE GESSO DESEMPENADO (SEM TALISCAS) EM PAREDES DE AIENTES DE ÁREA MAIOR QUE 10M², ESPESSURA DE 1,0CM. AF_06/2014</t>
  </si>
  <si>
    <t>APLICAÇÃO MANUAL DE GESSO DESEMPENADO (SEM TALISCAS) EM PAREDES DE AIENTES DE ÁREA ENTRE 5M² E 10M², ESPESSURA DE 1,0CM. AF_06/2014</t>
  </si>
  <si>
    <t>APLICAÇÃO MANUAL DE GESSO DESEMPENADO (SEM TALISCAS) EM PAREDES DE AIENTES DE ÁREA MENOR QUE 5M², ESPESSURA DE 1,0CM. AF_06/2014</t>
  </si>
  <si>
    <t>APLICAÇÃO MANUAL DE GESSO SARRAFEADO (COM TALISCAS) EM PAREDES DE AMENTES DE ÁREA MAIOR QUE 10M², ESPESSURA DE 1,0CM. AF_06/2014</t>
  </si>
  <si>
    <t>IM2</t>
  </si>
  <si>
    <t>APLICAÇÃO MANUAL DE GESSO SARRAFEADO (COM TALISCAS) EM PAREDES DE AMENTES DE ÁREA ENTRE 5M² E 10M², ESPESSURA DE 1,0CM. AF_06/2014</t>
  </si>
  <si>
    <t>APLICAÇÃO MANUAL DE GESSO SARRAFEADO (COM TALISCAS) EM PAREDES DE AMENTES DE ÁREA MENOR QUE 5M², ESPESSURA DE 1,0CM. AF_06/2014</t>
  </si>
  <si>
    <t>APLICAÇÃO MANUAL DE GESSO SARRAFEADO (COM TALISCAS) EM PAREDES DE AMENTES DE ÁREA MAIOR QUE 10M², ESPESSURA DE 1,5CM. AF_06/2014</t>
  </si>
  <si>
    <t>APLICAÇÃO MANUAL DE GESSO SARRAFEADO (COM TALISCAS) EM PAREDES DE AMENTES DE ÁREA ENTRE 5M² E 10M², ESPESSURA DE 1,5CM. AF_06/2014</t>
  </si>
  <si>
    <t>APLICAÇÃO MANUAL DE GESSO SARRAFEADO (COM TALISCAS) EM PAREDES DE AMENTES DE ÁREA MENOR QUE 5M², ESPESSURA DE 1,5CM. AF_06/2014</t>
  </si>
  <si>
    <t>EMBOÇO, PARA RECEBIMENTO DE CERÂMICA, EM ARGAMASSA TRAÇO 1:2:8, PREO MECÂNICO COM BETONEIRA 400L, APLICADO MANUALMENTE EM FACES INTERNASDE PAREDES DE AMBIENTES COM ÁREA MENOR QUE 5M2, ESPESSURA DE 20MM, CO EXECUÇÃO DE TALISCAS. AF_06/2014</t>
  </si>
  <si>
    <t>ARM2</t>
  </si>
  <si>
    <t>EMBOÇO, PARA RECEBIMENTO DE CERÂMICA, EM ARGAMASSA TRAÇO 1:2:8, PREO MANUAL, APLICADO MANUALMENTE EM FACES INTERNAS DE PAREDES DE AMBIENTES COM ÁREA MENOR QUE 5M2, ESPESSURA DE 20MM, COM EXECUÇÃO DE TALIS. AF_06/2014</t>
  </si>
  <si>
    <t>RM2</t>
  </si>
  <si>
    <t>EMBOÇO, PARA RECEBIMENTO DE CERÂMICA, EM ARGAMASSA TRAÇO 1:2:8, PREO MECÂNICO COM BETONEIRA 400L, APLICADO MANUALMENTE EM FACES INTERNASDE PAREDES DE AMBIENTES COM ÁREA ENTRE 5M2 E 10M2, ESPESSURA DE 20MM,COM EXECUÇÃO DE TALISCAS. AF_06/2014</t>
  </si>
  <si>
    <t>EMBOÇO, PARA RECEBIMENTO DE CERÂMICA, EM ARGAMASSA TRAÇO 1:2:8, PREO MANUAL, APLICADO MANUALMENTE EM FACES INTERNAS DE PAREDES DE AMBIENTES COM ÁREA ENTRE 5M2 E 10M2, ESPESSURA DE 20MM, COM EXECUÇÃO DE TACAS. AF_06/2014</t>
  </si>
  <si>
    <t>MASSA ÚNICA, PARA RECEBIMENTO DE PINTURA, EM ARGAMASSA TRAÇO 1:2:8, EPARO MECÂNICO COM BETONEIRA 400L, APLICADA MANUALMENTE EM FACES INTENAS DE PAREDES DE AMBIENTES COM ÁREA MAIOR QUE 10M2, ESPESSURA DE 20M, COM EXECUÇÃO DE TALISCAS. AF_06/2014</t>
  </si>
  <si>
    <t>MASSA ÚNICA, PARA RECEBIMENTO DE PINTURA, EM ARGAMASSA TRAÇO 1:2:8, EPARO MANUAL, APLICADA MANUALMENTE EM FACES INTERNAS DE PAREDES DE AMBIENTES COM ÁREA MAIOR QUE 10M2, ESPESSURA DE 20MM, COM EXECUÇÃO DE ISCAS. AF_06/2014</t>
  </si>
  <si>
    <t>EMBOÇO, PARA RECEBIMENTO DE CERÂMICA, EM ARGAMASSA TRAÇO 1:2:8, PREO MECÂNICO COM BETONEIRA 400L, APLICADO MANUALMENTE EM FACES INTERNASDE PAREDES DE AMBIENTES COM ÁREA MAIOR QUE 10M2, ESPESSURA DE 20MM, CM EXECUÇÃO DE TALISCAS. AF_06/2014</t>
  </si>
  <si>
    <t>EMBOÇO, PARA RECEBIMENTO DE CERÂMICA, EM ARGAMASSA TRAÇO 1:2:8, PREO MANUAL, APLICADO MANUALMENTE EM FACES INTERNAS DE PAREDES DE AMBIENTES COM ÁREA MAIOR QUE 10M2, ESPESSURA DE 20MM, COM EXECUÇÃO DE TALIS. AF_06/2014</t>
  </si>
  <si>
    <t>EMBOÇO, PARA RECEBIMENTO DE CERÂMICA, EM ARGAMASSA TRAÇO 1:2:8, PREO MECÂNICO COM BETONEIRA 400L, APLICADO MANUALMENTE EM FACES INTERNASDE PAREDES DE AMBIENTES COM ÁREA MENOR QUE 5M2, ESPESSURA DE 10MM, CO EXECUÇÃO DE TALISCAS. AF_06/2014</t>
  </si>
  <si>
    <t>EMBOÇO, PARA RECEBIMENTO DE CERÂMICA, EM ARGAMASSA TRAÇO 1:2:8, PREO MANUAL, APLICADO MANUALMENTE EM FACES INTERNAS DE PAREDES DE AMBIENTES COM ÁREA MENOR QUE 5M2, ESPESSURA DE 10MM, COM EXECUÇÃO DE TALIS. AF_06/2014</t>
  </si>
  <si>
    <t>EMBOÇO, PARA RECEBIMENTO DE CERÂMICA, EM ARGAMASSA TRAÇO 1:2:8, PREO MECÂNICO COM BETONEIRA 400L, APLICADO MANUALMENTE EM FACES INTERNASDE PAREDES DE AMBIENTES COM ÁREA ENTRE 5M2 E 10M2, ESPESSURA DE 10MM,COM EXECUÇÃO DE TALISCAS. AF_06/2014</t>
  </si>
  <si>
    <t>EMBOÇO, PARA RECEBIMENTO DE CERÂMICA, EM ARGAMASSA TRAÇO 1:2:8, PREO MANUAL, APLICADO MANUALMENTE EM FACES INTERNAS DE PAREDES DE AMBIENTES COM ÁREA ENTRE 5M2 E 10M2, ESPESSURA DE 10MM, COM EXECUÇÃO DE TACAS. AF_06/2014</t>
  </si>
  <si>
    <t>MASSA ÚNICA, PARA RECEBIMENTO DE PINTURA, EM ARGAMASSA TRAÇO 1:2:8, EPARO MECÂNICO COM BETONEIRA 400L, APLICADA MANUALMENTE EM FACES INTENAS DE PAREDES DE AMBIENTES COM ÁREA MAIOR QUE 10M2, ESPESSURA DE 10M, COM EXECUÇÃO DE TALISCAS. AF_06/2014</t>
  </si>
  <si>
    <t>MASSA ÚNICA, PARA RECEBIMENTO DE PINTURA, EM ARGAMASSA TRAÇO 1:2:8, EPARO MANUAL, APLICADA MANUALMENTE EM FACES INTERNAS DE PAREDES DE AMBIENTES COM ÁREA MAIOR QUE 10M2, ESPESSURA DE 10MM, COM EXECUÇÃO DE ISCAS. AF_06/2014</t>
  </si>
  <si>
    <t>EMBOÇO, PARA RECEBIMENTO DE CERÂMICA, EM ARGAMASSA TRAÇO 1:2:8, PREO MECÂNICO COM BETONEIRA 400L, APLICADO MANUALMENTE EM FACES INTERNASDE PAREDES DE AMBIENTES COM ÁREA MAIOR QUE 10M2, ESPESSURA DE 10MM, CM EXECUÇÃO DE TALISCAS. AF_06/2014</t>
  </si>
  <si>
    <t>EMBOÇO, PARA RECEBIMENTO DE CERÂMICA, EM ARGAMASSA TRAÇO 1:2:8, PREO MANUAL, APLICADO MANUALMENTE EM FACES INTERNAS DE PAREDES DE AMBIENTES COM ÁREA MAIOR QUE 10M2, ESPESSURA DE 10MM, COM EXECUÇÃO DE TALIS. AF_06/2014</t>
  </si>
  <si>
    <t>EMBOÇO OU MASSA ÚNICA EM ARGAMASSA TRAÇO 1:2:8, PREPARO MECÂNICO CETONEIRA 400 L, APLICADA MANUALMENTE EM PANOS DE FACHADA COM PRESENÇADE VÃOS, ESPESSURA DE 25 MM. AF_06/2014</t>
  </si>
  <si>
    <t>MBM2</t>
  </si>
  <si>
    <t>EMBOÇO OU MASSA ÚNICA EM ARGAMASSA TRAÇO 1:2:8, PREPARO MANUAL, APLDA MANUALMENTE EM PANOS DE FACHADA COM PRESENÇA DE VÃOS, ESPESSURA D25 MM. AF_06/2014</t>
  </si>
  <si>
    <t>CAM2</t>
  </si>
  <si>
    <t>EMBOÇO OU MASSA ÚNICA EM ARGAMASSA INDUSTRIALIZADA, PREPARO MECÂNIC APLICAÇÃO COM EQUIPAMENTO DE MISTURA E PROJEÇÃO DE 1,5 M3/H DE ARSSA EM PANOS DE FACHADA COM PRESENÇA DE VÃOS, ESPESSURA DE 25 MM. AF6/2014</t>
  </si>
  <si>
    <t>EMBOÇO OU MASSA ÚNICA EM ARGAMASSA TRAÇO 1:2:8, PREPARO MECÂNICO CETONEIRA 400 L, APLICADA MANUALMENTE EM PANOS DE FACHADA COM PRESENÇADE VÃOS, ESPESSURA DE 35 MM. AF_06/2014</t>
  </si>
  <si>
    <t>EMBOÇO OU MASSA ÚNICA EM ARGAMASSA TRAÇO 1:2:8, PREPARO MANUAL, APLDA MANUALMENTE EM PANOS DE FACHADA COM PRESENÇA DE VÃOS, ESPESSURA D35 MM. AF_06/2014</t>
  </si>
  <si>
    <t>EMBOÇO OU MASSA ÚNICA EM ARGAMASSA INDUSTRIALIZADA, PREPARO MECÂNIC APLICAÇÃO COM EQUIPAMENTO DE MISTURA E PROJEÇÃO DE 1,5 M3/H DE ARSSA EM PANOS DE FACHADA COM PRESENÇA DE VÃOS, ESPESSURA DE 35 MM. AF6/2014</t>
  </si>
  <si>
    <t>EMBOÇO OU MASSA ÚNICA EM ARGAMASSA TRAÇO 1:2:8, PREPARO MECÂNICO CETONEIRA 400 L, APLICADA MANUALMENTE EM PANOS DE FACHADA COM PRESENÇADE VÃOS, ESPESSURA DE 45 MM. AF_06/2014</t>
  </si>
  <si>
    <t>EMBOÇO OU MASSA ÚNICA EM ARGAMASSA TRAÇO 1:2:8, PREPARO MANUAL, APLDA MANUALMENTE EM PANOS DE FACHADA COM PRESENÇA DE VÃOS, ESPESSURA D45 MM. AF_06/2014</t>
  </si>
  <si>
    <t>EMBOÇO OU MASSA ÚNICA EM ARGAMASSA INDUSTRIALIZADA, PREPARO MECÂNIC APLICAÇÃO COM EQUIPAMENTO DE MISTURA E PROJEÇÃO DE 1,5 M3/H DE ARSSA EM PANOS DE FACHADA COM PRESENÇA DE VÃOS, ESPESSURA DE 45 MM. AF6/2014</t>
  </si>
  <si>
    <t>EMBOÇO OU MASSA ÚNICA EM ARGAMASSA TRAÇO 1:2:8, PREPARO MECÂNICO CETONEIRA 400 L, APLICADA MANUALMENTE EM PANOS DE FACHADA COM PRESENÇADE VÃOS, ESPESSURA MAIOR OU IGUAL A 50 MM. AF_06/2014</t>
  </si>
  <si>
    <t>EMBOÇO OU MASSA ÚNICA EM ARGAMASSA TRAÇO 1:2:8, PREPARO MANUAL, APLDA MANUALMENTE EM PANOS DE FACHADA COM PRESENÇA DE VÃOS, ESPESSURA MOR OU IGUAL A 50 MM. AF_06/2014</t>
  </si>
  <si>
    <t>EMBOÇO OU MASSA ÚNICA EM ARGAMASSA INDUSTRIALIZADA, PREPARO MECÂNIC APLICAÇÃO COM EQUIPAMENTO DE MISTURA E PROJEÇÃO DE 1,5 M3/H DE ARSSA EM PANOS DE FACHADA COM PRESENÇA DE VÃOS, ESPESSURA MAIOR OU IGU A 50 MM. AF_06/2014</t>
  </si>
  <si>
    <t>EMBOÇO OU MASSA ÚNICA EM ARGAMASSA TRAÇO 1:2:8, PREPARO MECÂNICO CETONEIRA 400 L, APLICADA MANUALMENTE EM PANOS CEGOS DE FACHADA (SEM PRESENÇA DE VÃOS), ESPESSURA DE 25 MM. AF_06/2014</t>
  </si>
  <si>
    <t>EMBOÇO OU MASSA ÚNICA EM ARGAMASSA TRAÇO 1:2:8, PREPARO MANUAL, APLDA MANUALMENTE EM PANOS CEGOS DE FACHADA (SEM PRESENÇA DE VÃOS), ESPSURA DE 25 MM. AF_06/2014</t>
  </si>
  <si>
    <t>EMBOÇO OU MASSA ÚNICA EM ARGAMASSA INDUSTRIALIZADA, PREPARO MECÂNIC APLICAÇÃO COM EQUIPAMENTO DE MISTURA E PROJEÇÃO DE 1,5 M3/H DE ARSSA EM PANOS CEGOS DE FACHADA (SEM PRESENÇA DE VÃOS), ESPESSURA DE 2MM. AF_06/2014</t>
  </si>
  <si>
    <t>EMBOÇO OU MASSA ÚNICA EM ARGAMASSA TRAÇO 1:2:8, PREPARO MECÂNICO CETONEIRA 400 L, APLICADA MANUALMENTE EM PANOS CEGOS DE FACHADA (SEM PRESENÇA DE VÃOS), ESPESSURA DE 35 MM. AF_06/2014</t>
  </si>
  <si>
    <t>EMBOÇO OU MASSA ÚNICA EM ARGAMASSA TRAÇO 1:2:8, PREPARO MANUAL, APLDA MANUALMENTE EM PANOS CEGOS DE FACHADA (SEM PRESENÇA DE VÃOS), ESPSURA DE 35 MM. AF_06/2014</t>
  </si>
  <si>
    <t>EMBOÇO OU MASSA ÚNICA EM ARGAMASSA INDUSTRIALIZADA, PREPARO MECÂNIC APLICAÇÃO COM EQUIPAMENTO DE MISTURA E PROJEÇÃO DE 1,5 M3/H DE ARSSA EM PANOS CEGOS DE FACHADA (SEM PRESENÇA DE VÃOS), ESPESSURA DE 3MM. AF_06/2014</t>
  </si>
  <si>
    <t>EMBOÇO OU MASSA ÚNICA EM ARGAMASSA TRAÇO 1:2:8, PREPARO MECÂNICO CETONEIRA 400 L, APLICADA MANUALMENTE EM PANOS CEGOS DE FACHADA (SEM PRESENÇA DE VÃOS), ESPESSURA DE 45 MM. AF_06/2014</t>
  </si>
  <si>
    <t>EMBOÇO OU MASSA ÚNICA EM ARGAMASSA TRAÇO 1:2:8, PREPARO MANUAL, APLDA MANUALMENTE EM PANOS CEGOS DE FACHADA (SEM PRESENÇA DE VÃOS), ESPSURA DE 45 MM. AF_06/2014</t>
  </si>
  <si>
    <t>EMBOÇO OU MASSA ÚNICA EM ARGAMASSA INDUSTRIALIZADA, PREPARO MECÂNIC APLICAÇÃO COM EQUIPAMENTO DE MISTURA E PROJEÇÃO DE 1,5 M3/H DE ARSSA EM PANOS CEGOS DE FACHADA (SEM PRESENÇA DE VÃOS), ESPESSURA DE 4MM. AF_06/2014</t>
  </si>
  <si>
    <t>EMBOÇO OU MASSA ÚNICA EM ARGAMASSA TRAÇO 1:2:8, PREPARO MECÂNICO CETONEIRA 400 L, APLICADA MANUALMENTE EM PANOS CEGOS DE FACHADA (SEM PRESENÇA DE VÃOS), ESPESSURA MAIOR OU IGUAL A 50 MM. AF_06/2014</t>
  </si>
  <si>
    <t>EMBOÇO OU MASSA ÚNICA EM ARGAMASSA TRAÇO 1:2:8, PREPARO MANUAL, APLDA MANUALMENTE EM PANOS CEGOS DE FACHADA (SEM PRESENÇA DE VÃOS), ESPSURA MAIOR OU IGUAL A 50 MM. AF_06/2014</t>
  </si>
  <si>
    <t>EMBOÇO OU MASSA ÚNICA EM ARGAMASSA INDUSTRIALIZADA, PREPARO MECÂNIC APLICAÇÃO COM EQUIPAMENTO DE MISTURA E PROJEÇÃO DE 1,5 M3/H DE ARSSA EM PANOS CEGOS DE FACHADA (SEM PRESENÇA DE VÃOS), ESPESSURA MAIOOU IGUAL A 50 MM. AF_06/2014</t>
  </si>
  <si>
    <t>EMBOÇO OU MASSA ÚNICA EM ARGAMASSA TRAÇO 1:2:8, PREPARO MECÂNICO CETONEIRA 400 L, APLICADA MANUALMENTE EM SUPERFÍCIES EXTERNAS DA SACAD, ESPESSURA DE 25 MM, SEM USO DE TELA METÁLICA DE REFORÇO CONTRA FISRAÇÃO. AF_06/2014</t>
  </si>
  <si>
    <t>EMBOÇO OU MASSA ÚNICA EM ARGAMASSA TRAÇO 1:2:8, PREPARO MANUAL, APLDA MANUALMENTE EM SUPERFÍCIES EXTERNAS DA SACADA, ESPESSURA DE 25 MM,SEM USO DE TELA METÁLICA DE REFORÇO CONTRA FISSURAÇÃO. AF_06/2014</t>
  </si>
  <si>
    <t>EMBOÇO OU MASSA ÚNICA EM ARGAMASSA TRAÇO 1:2:8, PREPARO MECÂNICO CETONEIRA 400 L, APLICADA MANUALMENTE EM SUPERFÍCIES EXTERNAS DA SACAD, ESPESSURA DE 35 MM, SEM USO DE TELA METÁLICA DE REFORÇO CONTRA FISRAÇÃO. AF_06/2014</t>
  </si>
  <si>
    <t>EMBOÇO OU MASSA ÚNICA EM ARGAMASSA TRAÇO 1:2:8, PREPARO MANUAL, APLDA MANUALMENTE EM SUPERFÍCIES EXTERNAS DA SACADA, ESPESSURA DE 35 MM,SEM USO DE TELA METÁLICA DE REFORÇO CONTRA FISSURAÇÃO. AF_06/2014</t>
  </si>
  <si>
    <t>EMBOÇO OU MASSA ÚNICA EM ARGAMASSA TRAÇO 1:2:8, PREPARO MECÂNICO CETONEIRA 400 L, APLICADA MANUALMENTE EM SUPERFÍCIES EXTERNAS DA SACAD, ESPESSURA DE 45 MM, SEM USO DE TELA METÁLICA DE REFORÇO CONTRA FISRAÇÃO. AF_06/2014</t>
  </si>
  <si>
    <t>EMBOÇO OU MASSA ÚNICA EM ARGAMASSA TRAÇO 1:2:8, PREPARO MANUAL, APLDA MANUALMENTE EM SUPERFÍCIES EXTERNAS DA SACADA, ESPESSURA DE 45 MM,SEM USO DE TELA METÁLICA DE REFORÇO CONTRA FISSURAÇÃO. AF_06/2014</t>
  </si>
  <si>
    <t>EMBOÇO OU MASSA ÚNICA EM ARGAMASSA TRAÇO 1:2:8, PREPARO MECÂNICO CETONEIRA 400 L, APLICADA MANUALMENTE EM SUPERFÍCIES EXTERNAS DA SACAD, ESPESSURA MAIOR OU IGUAL A 50 MM, SEM USO DE TELA METÁLICA DE REFORO CONTRA FISSURAÇÃO. AF_06/2014</t>
  </si>
  <si>
    <t>EMBOÇO OU MASSA ÚNICA EM ARGAMASSA TRAÇO 1:2:8, PREPARO MANUAL, APLDA MANUALMENTE EM SUPERFÍCIES EXTERNAS DA SACADA, ESPESSURA MAIOR OU GUAL A 50 MM, SEM USO DE TELA METÁLICA DE REFORÇO CONTRA FISSURAÇÃF_06/2014</t>
  </si>
  <si>
    <t>EMBOÇO OU MASSA ÚNICA EM ARGAMASSA TRAÇO 1:2:8, PREPARO MECÂNICO CETONEIRA 400 L, APLICADA MANUALMENTE NAS PAREDES INTERNAS DA SACADA, ESPESSURA DE 25 MM, SEM USO DE TELA METÁLICA DE REFORÇO CONTRA FISSURÃO. AF_06/2014</t>
  </si>
  <si>
    <t>EMBOÇO OU MASSA ÚNICA EM ARGAMASSA TRAÇO 1:2:8, PREPARO MANUAL, APLDA MANUALMENTE NAS PAREDES INTERNAS DA SACADA, ESPESSURA DE 25 MM, SEM USO DE TELA METÁLICA DE REFORÇO CONTRA FISSURAÇÃO. AF_06/2014</t>
  </si>
  <si>
    <t>EMBOÇO OU MASSA ÚNICA EM ARGAMASSA TRAÇO 1:2:8, PREPARO MECÂNICO CETONEIRA 400 L, APLICADA MANUALMENTE NAS PAREDES INTERNAS DA SACADA, ESPESSURA DE 35 MM, SEM USO DE TELA METÁLICA DE REFORÇO CONTRA FISSURÃO. AF_06/2014</t>
  </si>
  <si>
    <t>EMBOÇO OU MASSA ÚNICA EM ARGAMASSA TRAÇO 1:2:8, PREPARO MANUAL, APLDA MANUALMENTE NAS PAREDES INTERNAS DA SACADA, ESPESSURA DE 35 MM, SEM USO DE TELA METÁLICA DE REFORÇO CONTRA FISSURAÇÃO. AF_06/2014</t>
  </si>
  <si>
    <t>REVESTIMENTO CERÂMICO PARA PAREDES INTERNAS COM PLACAS TIPO GRÊS OU MI-GRÊS DE DIMENSÕES 20X20 CM APLICADAS EM AMBIENTES DE ÁREA MENOR 5 M² NA ALTURA INTEIRA DAS PAREDES. AF_06/2014</t>
  </si>
  <si>
    <t>REVESTIMENTO CERÂMICO PARA PAREDES INTERNAS COM PLACAS TIPO GRÊS OU MI-GRÊS DE DIMENSÕES 20X20 CM APLICADAS EM AMBIENTES DE ÁREA MENOR 5 M² A MEIA ALTURA DAS PAREDES. AF_06/2014</t>
  </si>
  <si>
    <t>REVESTIMENTO CERÂMICO PARA PAREDES INTERNAS COM PLACAS TIPO GRÊS OU MI-GRÊS DE DIMENSÕES 25X35 CM APLICADAS EM AMBIENTES DE ÁREA MENOR 5 M² NA ALTURA INTEIRA DAS PAREDES. AF_06/2014</t>
  </si>
  <si>
    <t>REVESTIMENTO CERÂMICO PARA PAREDES INTERNAS COM PLACAS TIPO GRÊS OU MI-GRÊS DE DIMENSÕES 25X35 CM APLICADAS EM AMBIENTES DE ÁREA MENOR 5 M² A MEIA ALTURA DAS PAREDES. AF_06/2014</t>
  </si>
  <si>
    <t>REVESTIMENTO CERÂMICO PARA PAREDES INTERNAS COM PLACAS TIPO GRÊS OU MI-GRÊS DE DIMENSÕES 33X45 CM APLICADAS EM AMBIENTES DE ÁREA MENOR 5 M² NA ALTURA INTEIRA DAS PAREDES. AF_06/2014</t>
  </si>
  <si>
    <t>REVESTIMENTO CERÂMICO PARA PAREDES INTERNAS COM PLACAS TIPO GRÊS OU MI-GRÊS DE DIMENSÕES 33X45 CM APLICADAS EM AMBIENTES DE ÁREA MENOR 5 M² A MEIA ALTURA DAS PAREDES. AF_06/2014</t>
  </si>
  <si>
    <t>ANTM3</t>
  </si>
  <si>
    <t>ARGAMASSA TRAÇO 1:7 (CIMENTO E AREIA MÉDIA) COM ADIÇÃO DE PLASTIFIE PARA EMBOÇO/MASSA ÚNICA/ASSENTAMENTO DE ALVENARIA DE VEDAÇÃO, PRO MECÂNICO COM BETONEIRA 400 L. AF_06/2014</t>
  </si>
  <si>
    <t>ARGAMASSA TRAÇO 1:6 (CIMENTO E AREIA MÉDIA) COM ADIÇÃO DE PLASTIFIE PARA EMBOÇO/MASSA ÚNICA/ASSENTAMENTO DE ALVENARIA DE VEDAÇÃO, PRO MECÂNICO COM BETONEIRA 400 L. AF_06/2014</t>
  </si>
  <si>
    <t>ÚM3</t>
  </si>
  <si>
    <t>ARGAMASSA TRAÇO 1:1:6 (CIMENTO, CAL E AREIA MÉDIA) PARA EMBOÇO/MASSNICA/ASSENTAMENTO DE ALVENARIA DE VEDAÇÃO, PREPARO MECÂNICO COM BETIRA 400 L. AF_06/2014</t>
  </si>
  <si>
    <t>ASM3</t>
  </si>
  <si>
    <t>ARGAMASSA TRAÇO 1:1,5:7,5 (CIMENTO, CAL E AREIA MÉDIA) PARA EMBOÇO/SA ÚNICA/ASSENTAMENTO DE ALVENARIA DE VEDAÇÃO, PREPARO MECÂNICO COTONEIRA 400 L. AF_06/2014</t>
  </si>
  <si>
    <t>ARGAMASSA TRAÇO 1:2:8 (CIMENTO, CAL E AREIA MÉDIA) PARA EMBOÇO/MASSNICA/ASSENTAMENTO DE ALVENARIA DE VEDAÇÃO, PREPARO MECÂNICO COM BETIRA 400 L. AF_06/2014</t>
  </si>
  <si>
    <t>ARGAMASSA TRAÇO 1:3:12 (CIMENTO, CAL E AREIA MÉDIA) PARA EMBOÇO/MASÚNICA/ASSENTAMENTO DE ALVENARIA DE VEDAÇÃO, PREPARO MECÂNICO COM BEIRA 400 L. AF_06/2014</t>
  </si>
  <si>
    <t>AM3</t>
  </si>
  <si>
    <t>MM3</t>
  </si>
  <si>
    <t>ARGAMASSA TRAÇO 1:3 (CIMENTO E AREIA MÉDIA) PARA CONTRAPISO, PREPAROECÂNICO COM BETONEIRA 400 L. AF_06/2014</t>
  </si>
  <si>
    <t>ARGAMASSA TRAÇO 1:4 (CIMENTO E AREIA MÉDIA) PARA CONTRAPISO, PREPAROECÂNICO COM BETONEIRA 400 L. AF_06/2014</t>
  </si>
  <si>
    <t>ARGAMASSA TRAÇO 1:5 (CIMENTO E AREIA MÉDIA) PARA CONTRAPISO, PREPAROECÂNICO COM BETONEIRA 400 L. AF_06/2014</t>
  </si>
  <si>
    <t>ARGAMASSA TRAÇO 1:6 (CIMENTO E AREIA MÉDIA) PARA CONTRAPISO, PREPAROECÂNICO COM BETONEIRA 400 L. AF_06/2014</t>
  </si>
  <si>
    <t>ARGAMASSA TRAÇO 1:5 (CIMENTO E AREIA GROSSA) PARA CHAPISCO CONVENCIONL, PREPARO MECÂNICO COM BETONEIRA 400 L. AF_06/2014</t>
  </si>
  <si>
    <t>ARGAMASSA TRAÇO 1:3 (CIMENTO E AREIA GROSSA) PARA CHAPISCO CONVENCIONL, PREPARO MECÂNICO COM BETONEIRA 400 L. AF_06/2014</t>
  </si>
  <si>
    <t>ARGAMASSA TRAÇO 1:4 (CIMENTO E AREIA GROSSA) PARA CHAPISCO CONVENCIONL, PREPARO MECÂNICO COM BETONEIRA 400 L. AF_06/2014</t>
  </si>
  <si>
    <t>POLM3</t>
  </si>
  <si>
    <t>ARGAMASSA TRAÇO 1:5 (CIMENTO E AREIA GROSSA) COM ADIÇÃO DE EMULSÃOIMÉRICA PARA CHAPISCO ROLADO, PREPARO MECÂNICO COM BETONEIRA 400 L. _06/2014</t>
  </si>
  <si>
    <t>ARGAMASSA TRAÇO 1:3 (CIMENTO E AREIA GROSSA) COM ADIÇÃO DE EMULSÃOIMÉRICA PARA CHAPISCO ROLADO, PREPARO MECÂNICO COM BETONEIRA 400 L. _06/2014</t>
  </si>
  <si>
    <t>ARGAMASSA TRAÇO 1:4 (CIMENTO E AREIA GROSSA) COM ADIÇÃO DE EMULSÃOIMÉRICA PARA CHAPISCO ROLADO, PREPARO MECÂNICO COM BETONEIRA 400 L. _06/2014</t>
  </si>
  <si>
    <t>ARGAMASSA TRAÇO 1:7 (CIMENTO E AREIA MÉDIA) COM ADIÇÃO DE PLASTIFIE PARA EMBOÇO/MASSA ÚNICA/ASSENTAMENTO DE ALVENARIA DE VEDAÇÃO, PRO MECÂNICO COM MISTURADOR DE EIXO HORIZONTAL DE 300 KG. AF_06/2014</t>
  </si>
  <si>
    <t>ARGAMASSA TRAÇO 1:7 (CIMENTO E AREIA MÉDIA) COM ADIÇÃO DE PLASTIFIE PARA EMBOÇO/MASSA ÚNICA/ASSENTAMENTO DE ALVENARIA DE VEDAÇÃO, PRO MECÂNICO COM MISTURADOR DE EIXO HORIZONTAL DE 600 KG. AF_06/2014</t>
  </si>
  <si>
    <t>ARGAMASSA TRAÇO 1:6 (CIMENTO E AREIA MÉDIA) COM ADIÇÃO DE PLASTIFIE PARA EMBOÇO/MASSA ÚNICA/ASSENTAMENTO DE ALVENARIA DE VEDAÇÃO, PRO MECÂNICO COM MISTURADOR DE EIXO HORIZONTAL DE 300 KG. AF_06/2014</t>
  </si>
  <si>
    <t>ARGAMASSA TRAÇO 1:6 (CIMENTO E AREIA MÉDIA) COM ADIÇÃO DE PLASTIFIE PARA EMBOÇO/MASSA ÚNICA/ASSENTAMENTO DE ALVENARIA DE VEDAÇÃO, PRO MECÂNICO COM MISTURADOR DE EIXO HORIZONTAL DE 600 KG. AF_06/2014</t>
  </si>
  <si>
    <t>ARGAMASSA TRAÇO 1:1:6 (CIMENTO, CAL E AREIA MÉDIA) PARA EMBOÇO/MASSNICA/ASSENTAMENTO DE ALVENARIA DE VEDAÇÃO, PREPARO MECÂNICO COM MISADOR DE EIXO HORIZONTAL DE 300 KG. AF_06/2014</t>
  </si>
  <si>
    <t>ARGAMASSA TRAÇO 1:1:6 (CIMENTO, CAL E AREIA MÉDIA) PARA EMBOÇO/MASSNICA/ASSENTAMENTO DE ALVENARIA DE VEDAÇÃO, PREPARO MECÂNICO COM MISADOR DE EIXO HORIZONTAL DE 600 KG. AF_06/2014</t>
  </si>
  <si>
    <t>ARGAMASSA TRAÇO 1:1,5:7,5 (CIMENTO, CAL E AREIA MÉDIA) PARA EMBOÇO/SA ÚNICA/ASSENTAMENTO DE ALVENARIA DE VEDAÇÃO, PREPARO MECÂNICO COSTURADOR DE EIXO HORIZONTAL DE 300 KG. AF_06/2014</t>
  </si>
  <si>
    <t>ARGAMASSA TRAÇO 1:1,5:7,5 (CIMENTO, CAL E AREIA MÉDIA) PARA EMBOÇO/SA ÚNICA/ASSENTAMENTO DE ALVENARIA DE VEDAÇÃO, PREPARO MECÂNICO COSTURADOR DE EIXO HORIZONTAL DE 600 KG. AF_06/2014</t>
  </si>
  <si>
    <t>ARGAMASSA TRAÇO 1:2:8 (CIMENTO, CAL E AREIA MÉDIA) PARA EMBOÇO/MASSNICA/ASSENTAMENTO DE ALVENARIA DE VEDAÇÃO, PREPARO MECÂNICO COM MISADOR DE EIXO HORIZONTAL DE 300 KG. AF_06/2014</t>
  </si>
  <si>
    <t>ARGAMASSA TRAÇO 1:2:8 (CIMENTO, CAL E AREIA MÉDIA) PARA EMBOÇO/MASSNICA/ASSENTAMENTO DE ALVENARIA DE VEDAÇÃO, PREPARO MECÂNICO COM MISADOR DE EIXO HORIZONTAL DE 600 KG. AF_06/2014</t>
  </si>
  <si>
    <t>ARGAMASSA TRAÇO 1:2:9 (CIMENTO, CAL E AREIA MÉDIA) PARA EMBOÇO/MASSNICA/ASSENTAMENTO DE ALVENARIA DE VEDAÇÃO, PREPARO MECÂNICO COM MISADOR DE EIXO HORIZONTAL DE 300 KG. AF_06/2014</t>
  </si>
  <si>
    <t>ARGAMASSA TRAÇO 1:3:12 (CIMENTO, CAL E AREIA MÉDIA) PARA EMBOÇO/MASÚNICA/ASSENTAMENTO DE ALVENARIA DE VEDAÇÃO, PREPARO MECÂNICO COM MRADOR DE EIXO HORIZONTAL DE 600 KG. AF_06/2014</t>
  </si>
  <si>
    <t>ARGAMASSA TRAÇO 1:3 (CIMENTO E AREIA MÉDIA) PARA CONTRAPISO, PREPAROECÂNICO COM MISTURADOR DE EIXO HORIZONTAL DE 160 KG. AF_06/2014</t>
  </si>
  <si>
    <t>ARGAMASSA TRAÇO 1:3 (CIMENTO E AREIA MÉDIA) PARA CONTRAPISO, PREPAROECÂNICO COM MISTURADOR DE EIXO HORIZONTAL DE 300 KG. AF_06/2014</t>
  </si>
  <si>
    <t>ARGAMASSA TRAÇO 1:3 (CIMENTO E AREIA MÉDIA) PARA CONTRAPISO, PREPAROECÂNICO COM MISTURADOR DE EIXO HORIZONTAL DE 600 KG. AF_06/2014</t>
  </si>
  <si>
    <t>ARGAMASSA TRAÇO 1:4 (CIMENTO E AREIA MÉDIA) PARA CONTRAPISO, PREPAROECÂNICO COM MISTURADOR DE EIXO HORIZONTAL DE 160 KG. AF_06/2014</t>
  </si>
  <si>
    <t>ARGAMASSA TRAÇO 1:4 (CIMENTO E AREIA MÉDIA) PARA CONTRAPISO, PREPAROECÂNICO COM MISTURADOR DE EIXO HORIZONTAL DE 300 KG. AF_06/2014</t>
  </si>
  <si>
    <t>ARGAMASSA TRAÇO 1:4 (CIMENTO E AREIA MÉDIA) PARA CONTRAPISO, PREPAROECÂNICO COM MISTURADOR DE EIXO HORIZONTAL DE 600 KG. AF_06/2014</t>
  </si>
  <si>
    <t>ARGAMASSA TRAÇO 1:5 (CIMENTO E AREIA MÉDIA) PARA CONTRAPISO, PREPAROECÂNICO COM MISTURADOR DE EIXO HORIZONTAL DE 160 KG. AF_06/2014</t>
  </si>
  <si>
    <t>ARGAMASSA TRAÇO 1:5 (CIMENTO E AREIA MÉDIA) PARA CONTRAPISO, PREPAROECÂNICO COM MISTURADOR DE EIXO HORIZONTAL DE 300 KG. AF_06/2014</t>
  </si>
  <si>
    <t>ARGAMASSA TRAÇO 1:5 (CIMENTO E AREIA MÉDIA) PARA CONTRAPISO, PREPAROECÂNICO COM MISTURADOR DE EIXO HORIZONTAL DE 600 KG. AF_06/2014</t>
  </si>
  <si>
    <t>ARGAMASSA TRAÇO 1:6 (CIMENTO E AREIA MÉDIA) PARA CONTRAPISO, PREPAROECÂNICO COM MISTURADOR DE EIXO HORIZONTAL DE 160 KG. AF_06/2014</t>
  </si>
  <si>
    <t>ARGAMASSA TRAÇO 1:6 (CIMENTO E AREIA MÉDIA) PARA CONTRAPISO, PREPAROECÂNICO COM MISTURADOR DE EIXO HORIZONTAL DE 600 KG. AF_06/2014</t>
  </si>
  <si>
    <t>ARGAMASSA TRAÇO 1:5 (CIMENTO E AREIA GROSSA) PARA CHAPISCO CONVENCIONL, PREPARO MECÂNICO COM MISTURADOR DE EIXO HORIZONTAL DE 300 KG. AF_0/2014</t>
  </si>
  <si>
    <t>ARGAMASSA TRAÇO 1:5 (CIMENTO E AREIA GROSSA) PARA CHAPISCO CONVENCIONL, PREPARO MECÂNICO COM MISTURADOR DE EIXO HORIZONTAL DE 600 KG. AF_0/2014</t>
  </si>
  <si>
    <t>ARGAMASSA TRAÇO 1:3 (CIMENTO E AREIA GROSSA) PARA CHAPISCO CONVENCIONL, PREPARO MECÂNICO COM MISTURADOR DE EIXO HORIZONTAL DE 160 KG. AF_0/2014</t>
  </si>
  <si>
    <t>ARGAMASSA TRAÇO 1:3 (CIMENTO E AREIA GROSSA) PARA CHAPISCO CONVENCIONL, PREPARO MECÂNICO COM MISTURADOR DE EIXO HORIZONTAL DE 300 KG. AF_0/2014</t>
  </si>
  <si>
    <t>ARGAMASSA TRAÇO 1:3 (CIMENTO E AREIA GROSSA) PARA CHAPISCO CONVENCIONL, PREPARO MECÂNICO COM MISTURADOR DE EIXO HORIZONTAL DE 600 KG. AF_0/2014</t>
  </si>
  <si>
    <t>ARGAMASSA TRAÇO 1:4 (CIMENTO E AREIA GROSSA) PARA CHAPISCO CONVENCIONL, PREPARO MECÂNICO COM MISTURADOR DE EIXO HORIZONTAL DE 160 KG. AF_0/2014</t>
  </si>
  <si>
    <t>ARGAMASSA TRAÇO 1:4 (CIMENTO E AREIA GROSSA) PARA CHAPISCO CONVENCIONL, PREPARO MECÂNICO COM MISTURADOR DE EIXO HORIZONTAL DE 300 KG. AF_0/2014</t>
  </si>
  <si>
    <t>ARGAMASSA TRAÇO 1:4 (CIMENTO E AREIA GROSSA) PARA CHAPISCO CONVENCIONL, PREPARO MECÂNICO COM MISTURADOR DE EIXO HORIZONTAL DE 600 KG. AF_0/2014</t>
  </si>
  <si>
    <t>ARGAMASSA TRAÇO 1:5 (CIMENTO E AREIA GROSSA) COM ADIÇÃO DE EMULSÃOIMÉRICA PARA CHAPISCO ROLADO, PREPARO MECÂNICO COM MISTURADOR DE EIXHORIZONTAL DE 300 KG. AF_06/2014</t>
  </si>
  <si>
    <t>ARGAMASSA TRAÇO 1:5 (CIMENTO E AREIA GROSSA) COM ADIÇÃO DE EMULSÃOIMÉRICA PARA CHAPISCO ROLADO, PREPARO MECÂNICO COM MISTURADOR DE EIXHORIZONTAL DE 600 KG. AF_06/2014</t>
  </si>
  <si>
    <t>ARGAMASSA TRAÇO 1:3 (CIMENTO E AREIA GROSSA) COM ADIÇÃO DE EMULSÃOIMÉRICA PARA CHAPISCO ROLADO, PREPARO MECÂNICO COM MISTURADOR DE EIXHORIZONTAL DE 160 KG. AF_06/2014</t>
  </si>
  <si>
    <t>ARGAMASSA TRAÇO 1:3 (CIMENTO E AREIA GROSSA) COM ADIÇÃO DE EMULSÃOIMÉRICA PARA CHAPISCO ROLADO, PREPARO MECÂNICO COM MISTURADOR DE EIXHORIZONTAL DE 300 KG. AF_06/2014</t>
  </si>
  <si>
    <t>ARGAMASSA TRAÇO 1:3 (CIMENTO E AREIA GROSSA) COM ADIÇÃO DE EMULSÃOIMÉRICA PARA CHAPISCO ROLADO, PREPARO MECÂNICO COM MISTURADOR DE EIXHORIZONTAL DE 600 KG. AF_06/2014</t>
  </si>
  <si>
    <t>ARGAMASSA TRAÇO 1:4 (CIMENTO E AREIA GROSSA) COM ADIÇÃO DE EMULSÃOIMÉRICA PARA CHAPISCO ROLADO, PREPARO MECÂNICO COM MISTURADOR DE EIXHORIZONTAL DE 300 KG. AF_06/2014</t>
  </si>
  <si>
    <t>ARGAMASSA TRAÇO 1:4 (CIMENTO E AREIA GROSSA) COM ADIÇÃO DE EMULSÃOIMÉRICA PARA CHAPISCO ROLADO, PREPARO MECÂNICO COM MISTURADOR DE EIXHORIZONTAL DE 600 KG. AF_06/2014</t>
  </si>
  <si>
    <t>ARGAMASSA TRAÇO 1:7 (CIMENTO E AREIA MÉDIA) COM ADIÇÃO DE PLASTIFIE PARA EMBOÇO/MASSA ÚNICA/ASSENTAMENTO DE ALVENARIA DE VEDAÇÃO, PRO MANUAL. AF_06/2014</t>
  </si>
  <si>
    <t>ARGAMASSA TRAÇO 1:6 (CIMENTO E AREIA MÉDIA) COM ADIÇÃO DE PLASTIFIE PARA EMBOÇO/MASSA ÚNICA/ASSENTAMENTO DE ALVENARIA DE VEDAÇÃO, PRO MANUAL. AF_06/2014</t>
  </si>
  <si>
    <t>ARGAMASSA TRAÇO 1:1:6 (CIMENTO, CAL E AREIA MÉDIA) PARA EMBOÇO/MASSNICA/ASSENTAMENTO DE ALVENARIA DE VEDAÇÃO, PREPARO MANUAL. AF_06/201</t>
  </si>
  <si>
    <t>ARGAMASSA TRAÇO 1:1,5:7,5 (CIMENTO, CAL E AREIA MÉDIA) PARA EMBOÇO/SA ÚNICA/ASSENTAMENTO DE ALVENARIA DE VEDAÇÃO, PREPARO MANUAL. AF_0014</t>
  </si>
  <si>
    <t>ARGAMASSA TRAÇO 1:2:8 (CIMENTO, CAL E AREIA MÉDIA) PARA EMBOÇO/MASSNICA/ASSENTAMENTO DE ALVENARIA DE VEDAÇÃO, PREPARO MANUAL. AF_06/201</t>
  </si>
  <si>
    <t>ARGAMASSA TRAÇO 1:2:9 (CIMENTO, CAL E AREIA MÉDIA) PARA EMBOÇO/MASSNICA/ASSENTAMENTO DE ALVENARIA DE VEDAÇÃO, PREPARO MANUAL. AF_06/201</t>
  </si>
  <si>
    <t>ARGAMASSA TRAÇO 1:3:12 (CIMENTO, CAL E AREIA MÉDIA) PARA EMBOÇO/MASÚNICA/ASSENTAMENTO DE ALVENARIA DE VEDAÇÃO, PREPARO MANUAL. AF_06/2</t>
  </si>
  <si>
    <t>ARGAMASSA TRAÇO 1:3 (CIMENTO E AREIA MÉDIA) PARA CONTRAPISO, PREPAROANUAL. AF_06/2014</t>
  </si>
  <si>
    <t>ARGAMASSA TRAÇO 1:4 (CIMENTO E AREIA MÉDIA) PARA CONTRAPISO, PREPAROANUAL. AF_06/2014</t>
  </si>
  <si>
    <t>ARGAMASSA TRAÇO 1:5 (CIMENTO E AREIA MÉDIA) PARA CONTRAPISO, PREPAROANUAL. AF_06/2014</t>
  </si>
  <si>
    <t>ARGAMASSA TRAÇO 1:6 (CIMENTO E AREIA MÉDIA) PARA CONTRAPISO, PREPAROANUAL. AF_06/2014</t>
  </si>
  <si>
    <t>ARGAMASSA TRAÇO 1:5 (CIMENTO E AREIA GROSSA) PARA CHAPISCO CONVENCIONL, PREPARO MANUAL. AF_06/2014</t>
  </si>
  <si>
    <t>ARGAMASSA TRAÇO 1:3 (CIMENTO E AREIA GROSSA) PARA CHAPISCO CONVENCIONL, PREPARO MANUAL. AF_06/2014</t>
  </si>
  <si>
    <t>ARGAMASSA TRAÇO 1:4 (CIMENTO E AREIA GROSSA) PARA CHAPISCO CONVENCIONL, PREPARO MANUAL. AF_06/2014</t>
  </si>
  <si>
    <t>ARGAMASSA TRAÇO 1:5 (CIMENTO E AREIA GROSSA) COM ADIÇÃO DE EMULSÃOIMÉRICA PARA CHAPISCO ROLADO, PREPARO MANUAL. AF_06/2014</t>
  </si>
  <si>
    <t>ARGAMASSA TRAÇO 1:3 (CIMENTO E AREIA GROSSA) COM ADIÇÃO DE EMULSÃOIMÉRICA PARA CHAPISCO ROLADO, PREPARO MANUAL. AF_06/2014</t>
  </si>
  <si>
    <t>ARGAMASSA TRAÇO 1:4 (CIMENTO E AREIA GROSSA) COM ADIÇÃO DE EMULSÃOIMÉRICA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</si>
  <si>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</si>
  <si>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</si>
  <si>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</si>
  <si>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</si>
  <si>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</si>
  <si>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</si>
  <si>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</si>
  <si>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</si>
  <si>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</si>
  <si>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</si>
  <si>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</si>
  <si>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</si>
  <si>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5 M³/H DE ARGAMASSA. AF_06/2014</t>
  </si>
  <si>
    <t>,M3</t>
  </si>
  <si>
    <t>ARGAMASSA INDUSTRIALIZADA PARA REVESTIMENTOS, MISTURA E PROJEÇÃO DE M³/H DE ARGAMASSA. AF_06/2014</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</si>
  <si>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</si>
  <si>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</si>
  <si>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</si>
  <si>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</si>
  <si>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</si>
  <si>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</si>
  <si>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</si>
  <si>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</si>
  <si>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</si>
  <si>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</si>
  <si>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</si>
  <si>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</si>
  <si>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</si>
  <si>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</si>
  <si>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</si>
  <si>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</si>
  <si>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</si>
  <si>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</si>
  <si>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</si>
  <si>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BLOCOS VAZADOS DE CONCRETO OU CERÂMICO 19X19X3 CM, MANUAL, 30M. AF_06/2014</t>
  </si>
  <si>
    <t>TRANSPORTE HORIZONTAL, BLOCOS CERÂMICOS FURADOS NA HORIZONTAL 9X19X19CM, MANUAL, 30M. AF_06/2014</t>
  </si>
  <si>
    <t>TRANSPORTE HORIZONTAL, BLOCOS VAZADOS DE CONCRETO OU CERÂMICO 19X19X3 CM, CARRINHO PLATAFORMA, 30M. AF_06/2014</t>
  </si>
  <si>
    <t>TRANSPORTE HORIZONTAL, BLOCOS CERÂMICOS FURADOS NA HORIZONTAL 9X19X19CM, CARRINHO PLATAFORMA, 30M. AF_06/2014</t>
  </si>
  <si>
    <t>TRANSPORTE HORIZONTAL, BLOCOS VAZADOS DE CONCRETO OU CERÂMICO 19X19X3 CM, CARRINHO PLATAFORMA, 50M. AF_06/2014</t>
  </si>
  <si>
    <t>TRANSPORTE HORIZONTAL, BLOCOS CERÂMICOS FURADOS NA HORIZONTAL 9X19X19CM, CARRINHO PLATAFORMA, 50M. AF_06/2014</t>
  </si>
  <si>
    <t>TRANSPORTE HORIZONTAL, BLOCOS VAZADOS DE CONCRETO OU CERÂMICO 19X19X3 CM, CARRINHO PLATAFORMA, 75M. AF_06/2014</t>
  </si>
  <si>
    <t>TRANSPORTE HORIZONTAL, BLOCOS CERÂMICOS FURADOS NA HORIZONTAL 9X19X19CM, CARRINHO PLATAFORMA, 75M. AF_06/2014</t>
  </si>
  <si>
    <t>TRANSPORTE HORIZONTAL, BLOCOS VAZADOS DE CONCRETO OU CERÂMICO 19X19X3 CM, CARRINHO PLATAFORMA, 100M. AF_06/2014</t>
  </si>
  <si>
    <t>TRANSPORTE HORIZONTAL, BLOCOS CERÂMICOS FURADOS NA HORIZONTAL 9X19X19CM, CARRINHO PLATAFORMA, 100M. AF_06/2014</t>
  </si>
  <si>
    <t>TRANSPORTE HORIZONTAL, BLOCOS VAZADOS DE CONCRETO OU CERÂMICO 19X19X3 CM, CARRINHO PARA MINI PÁLETES, 30M. AF_06/2014</t>
  </si>
  <si>
    <t>TRANSPORTE HORIZONTAL, BLOCOS CERÂMICOS FURADOS NA HORIZONTAL 9X19X19CM, CARRINHO PARA MINI PÁLETES, 30M. AF_06/2014</t>
  </si>
  <si>
    <t>TRANSPORTE HORIZONTAL, BLOCOS VAZADOS DE CONCRETO OU CERÂMICO 19X19X3 CM, CARRINHO PARA MINI PÁLETES, 50M. AF_06/2014</t>
  </si>
  <si>
    <t>TRANSPORTE HORIZONTAL, BLOCOS CERÂMICOS FURADOS NA HORIZONTAL 9X19X19CM, CARRINHO PARA MINI PÁLETES, 50M. AF_06/2014</t>
  </si>
  <si>
    <t>TRANSPORTE HORIZONTAL, BLOCOS VAZADOS DE CONCRETO OU CERÂMICO 19X19X3 CM, CARRINHO PARA MINI PÁLETES, 75M. AF_06/2014</t>
  </si>
  <si>
    <t>TRANSPORTE HORIZONTAL, BLOCOS CERÂMICOS FURADOS NA HORIZONTAL 9X19X19CM, CARRINHO PARA MINI PÁLETES, 75M. AF_06/2014</t>
  </si>
  <si>
    <t>TRANSPORTE HORIZONTAL, BLOCOS VAZADOS DE CONCRETO OU CERÂMICO 19X19X3 CM, CARRINHO PARA MINI PÁLETES, 100M. AF_06/2014</t>
  </si>
  <si>
    <t>TRANSPORTE HORIZONTAL, BLOCOS CERÂMICOS FURADOS NA HORIZONTAL 9X19X19CM, CARRINHO PARA MINI PÁLETES, 100M. AF_06/2014</t>
  </si>
  <si>
    <t>TRANSPORTE HORIZONTAL, PLACAS CERÂMICAS, MANUAL, 30M. AF_06/2014</t>
  </si>
  <si>
    <t>TRANSPORTE HORIZONTAL, PLACAS CERÂMICAS, CARRINHO PLATAFORMA, 30M. AF06/2014</t>
  </si>
  <si>
    <t>TRANSPORTE HORIZONTAL, PLACAS CERÂMICAS, CARRINHO PLATAFORMA, 50M. AF06/2014</t>
  </si>
  <si>
    <t>TRANSPORTE HORIZONTAL, PLACAS CERÂMICAS, CARRINHO PLATAFORMA, 75M. AF06/2014</t>
  </si>
  <si>
    <t>TRANSPORTE HORIZONTAL, PLACAS CERÂMICAS, CARRINHO PLATAFORMA, 100M. A_06/2014</t>
  </si>
  <si>
    <t>TRANSPORTE HORIZONTAL, PLACAS CERÂMICAS, CARRINHO PARA MINI PÁLETES,0M. AF_06/2014</t>
  </si>
  <si>
    <t>3M2</t>
  </si>
  <si>
    <t>5M2</t>
  </si>
  <si>
    <t>TRANSPORTE HORIZONTAL, PLACAS CERÂMICAS, CARRINHO PARA MINI PÁLETES,5M. AF_06/2014</t>
  </si>
  <si>
    <t>7M2</t>
  </si>
  <si>
    <t>TRANSPORTE HORIZONTAL, PLACAS CERÂMICAS, CARRINHO PARA MINI PÁLETES,00M. AF_06/2014</t>
  </si>
  <si>
    <t>1M2</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</si>
  <si>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</si>
  <si>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</si>
  <si>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</si>
  <si>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</si>
  <si>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</si>
  <si>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SACOS 50 KG, MANUAL, 1 PAVIMENTO. AF_06/2014</t>
  </si>
  <si>
    <t>TRANSPORTE VERTICAL, SACOS 30 KG, MANUAL, 1 PAVIMENTO. AF_06/2014</t>
  </si>
  <si>
    <t>TRANSPORTE VERTICAL, SACOS 20 KG, MANUAL, 1 PAVIMENTO. AF_06/2014</t>
  </si>
  <si>
    <t>TRANSPORTE VERTICAL, BLOCOS VAZADOS DE CONCRETO OU CERÂMICO 19X19X39 M, MANUAL, 1 PAVIMENTO. AF_06/2014</t>
  </si>
  <si>
    <t>TRANSPORTE VERTICAL, BLOCOS CERÂMICOS FURADOS NA HORIZONTAL 9X19X19 C, MANUAL, 1 PAVIMENTO. AF_06/2014</t>
  </si>
  <si>
    <t>TRANSPORTE VERTICAL, PLACAS CERÂMICAS, MANUAL, 1 PAVIMENTO. AF_06/201</t>
  </si>
  <si>
    <t>TRANSPORTE VERTICAL, LATA DE 18 L, MANUAL, 1 PAVIMENTO. AF_06/2014</t>
  </si>
  <si>
    <t>TRANSPORTE VERTICAL, MASSA/GRANEL LATA DE 10 L, MANUAL, 1 PAVIMENTO. AF_06/2014</t>
  </si>
  <si>
    <t>CORTE REMOCAO DO PAVIMENTO APICOAMENTO LAJE FORMAS E CONCRETAGEM BER- COS FCK=25MPA-24H UTILIZANDO GRAUTH</t>
  </si>
  <si>
    <t>ADAPTADOR DE COMPRESSAO EM POLIPROPILENO (PP), PARA TUBO EM PEAD, 20 MM X 1/2" - LIGACAO PREDIAL DE AGUA (NTS 179)</t>
  </si>
  <si>
    <t>ADAPTADOR DE COMPRESSAO EM POLIPROPILENO (PP), PARA TUBO EM PEAD, 20 MM X 3/4" - LIGACAO PREDIAL DE AGUA (NTS 179)</t>
  </si>
  <si>
    <t>ADAPTADOR DE COMPRESSAO EM POLIPROPILENO (PP), PARA TUBO EM PEAD, 32 MM X 1" - LIGACAO PREDIAL DE AGUA (NTS 179)</t>
  </si>
  <si>
    <t>ADAPTADOR EM PVC, COM REGISTRO, PARA PEAD, 20 MM X 3/4" - LIGACAO PREDIAL DE AGUA</t>
  </si>
  <si>
    <t>35XM</t>
  </si>
  <si>
    <t>45XM</t>
  </si>
  <si>
    <t>60XM</t>
  </si>
  <si>
    <t>|EM PROCESSO DE DESATIVACAO| PEDRA ARDOSIA CINZA IRREGULAR</t>
  </si>
  <si>
    <t>!EM PROCESSO DE DESATICACAO! DINAMITE GELATINOSA 1" - 75%"</t>
  </si>
  <si>
    <t>!EM PROCESSO DE DESATIVACAO! DOBRADICA FERRO GALV 3 X 2 1/2" COM ANEIS</t>
  </si>
  <si>
    <t>!EM PROCESSO DE DESATIVACAO! ADITIVO A BASE DE EMULSAO DE POLIMERO SINTETICO PARA ARGAMASSA E CHAPISCO SIKAFIX SUPER OU EQUIVALENTE</t>
  </si>
  <si>
    <t>!EM PROCESSO DE DESATIVACAO! ADUBO BOVINO</t>
  </si>
  <si>
    <t>!EM PROCESSO DE DESATIVACAO! ADUELA/BATENTE DUPLO/CAIXAO/GRADE CAIXA 15 X 3,5CM P/ PORTA 0,60 A 1,20 X 2,10M MADEIRA IPE/MOGNO/CEREJEIRA OU SIMILAR</t>
  </si>
  <si>
    <t>!EM PROCESSO DE DESATIVACAO! AGENTE DE DESFORMA PARA CONCRETO</t>
  </si>
  <si>
    <t>!EM PROCESSO DE DESATIVACAO! ALIZAR / GUARNICAO 4 X 1CM MADEIRA IPE/MOGNO/CEREJEIRA OU SIMILAR</t>
  </si>
  <si>
    <t>!EM PROCESSO DE DESATIVACAO! ALIZAR / GUARNICAO 5 X 1,5CM MADEIRA IPE/MOGNO/CEREJEIRA OU SIMILAR</t>
  </si>
  <si>
    <t>!EM PROCESSO DE DESATIVACAO! ALIZAR / GUARNICAO 5 X 2CM MADEIRA CEDRO/IMBUIA/JEQUITIBA OU SIMILAR</t>
  </si>
  <si>
    <t>!EM PROCESSO DE DESATIVACAO! ALIZAR / GUARNICAO 5 X 2CM MADEIRA IPE/MOGNO/CEREJEIRA OU SIMILAR</t>
  </si>
  <si>
    <t>!EM PROCESSO DE DESATIVACAO! ARBUSTO REGIONAL ALTURA MAIOR QUE 1M</t>
  </si>
  <si>
    <t>!EM PROCESSO DE DESATIVACAO! ARMARIO PLASTICO PARA BANHEIRO, DE EMBUTIR, UMA PORTA COM ESPELHO, DE * 35 X 45 * CM</t>
  </si>
  <si>
    <t>!EM PROCESSO DE DESATIVACAO! AUTOMATICO DE BOIA INFERIOR 10A/250V</t>
  </si>
  <si>
    <t>!EM PROCESSO DE DESATIVACAO! BALDE PLASTICO CAPACIDADE 4L</t>
  </si>
  <si>
    <t>!EM PROCESSO DE DESATIVACAO! BANCA MARMORE BRANCO NACIONAL E = 3CM, POLIDO C/ FURO PARA CUBA</t>
  </si>
  <si>
    <t>!EM PROCESSO DE DESATIVACAO! BARRA DE APOIO TUBULAR COM ALMA EM FERRO, E= 2,25 MM, COMPRIMENTO DE 80 CM, ACABAMENTO COM PINTURA EM ESMALTE SINTETICO</t>
  </si>
  <si>
    <t>!EM PROCESSO DE DESATIVACAO! BASE CIMENTO CRISTALIZANTE</t>
  </si>
  <si>
    <t>!EM PROCESSO DE DESATIVACAO! BATENTE/ PORTAL/ ADUELA/ MARCO MACICO, E= *3 CM, L= *15 CM, *60 CM A 120* CM X *210 CM, EM IMBUIA/ CEDRO ARANA/ CEDRO ROSA OU EQUIVALENTE DA REGIAO</t>
  </si>
  <si>
    <t>!EM PROCESSO DE DESATIVACAO! BETONEIRA DE 320 A 600 LITROS COM CARREGADOR E MOTOR ELETRICO TRIFASICO (LOCACAO)</t>
  </si>
  <si>
    <t>!EM PROCESSO DE DESATIVACAO! BORBOLETA FERRO CROMADO P/ JANELA MADEIRA TP GUILHOTINA</t>
  </si>
  <si>
    <t>!EM PROCESSO DE DESATIVACAO! BUCHA LIGA ALUMINIO P/ ELETRODUTO ROSCAVEL 2"</t>
  </si>
  <si>
    <t>!EM PROCESSO DE DESATIVACAO! CABIDE DE LOUCA BRANCA SIMPLES TP GANCHO</t>
  </si>
  <si>
    <t>!EM PROCESSO DE DESATIVACAO! CABO DE COBRE NU 6 MM2 MEIO-DURO</t>
  </si>
  <si>
    <t>!EM PROCESSO DE DESATIVACAO! CERA</t>
  </si>
  <si>
    <t>!EM PROCESSO DE DESATIVACAO! CHUMBADOR DE ACO * 1" X 500 MM * COM ROSCA E PORCA</t>
  </si>
  <si>
    <t>!EM PROCESSO DE DESATIVACAO! CINTA GALVANIZADA DE 8"</t>
  </si>
  <si>
    <t>!EM PROCESSO DE DESATIVACAO! CONECTOR PARAFUSO FENDIDO DE BRONZE P/ CABO 10- 16MM2</t>
  </si>
  <si>
    <t>!EM PROCESSO DE DESATIVACAO! CONJUNTO EMBUTIR 1 INTERRUPTOR SIMPLES 1 INTERRUPTOR PARALELO 10A/250V C/ PLACA , TP SILENTOQUE PIAL OU EQUIV</t>
  </si>
  <si>
    <t>!EM PROCESSO DE DESATIVACAO! CONJUNTO EMBUTIR 1 INTERRUPTOR SIMPLES 1 TOMADA 2P UNIVERSAL 10A/250V C/ PLACA, TP SILENTOQUE PIAL OU EQUIV</t>
  </si>
  <si>
    <t>!EM PROCESSO DE DESATIVACAO! CONJUNTO EMBUTIR 1 INTERRUPTOR SIMPLES 1 TOMADA 2P UNIVERSAL 10A/250V S/ PLACA, TP SILENTOQUE PIAL OU EQUIV</t>
  </si>
  <si>
    <t>!EM PROCESSO DE DESATIVACAO! CONJUNTO EMBUTIR 2 INTERRUPTORES PARALELOS 10A/250V C/ PLACA, TP SILENTOQUE PIAL OU EQUIV</t>
  </si>
  <si>
    <t>!EM PROCESSO DE DESATIVACAO! CONJUNTO EMBUTIR 2 INTERRUPTORES SIMPLES 1 TOMADA 2P UNIVERSAL 10A/250V C/ PLACA, TP SILENTOQUE PIAL OU EQUIV</t>
  </si>
  <si>
    <t>!EM PROCESSO DE DESATIVACAO! CONJUNTO EMBUTIR 2 INTERRUPTORES SIMPLES 1 TOMADA 2P UNIVERSAL 10A/250V S/ PLACA, TP SILENTOQUE PIAL OU EQUIV</t>
  </si>
  <si>
    <t>!EM PROCESSO DE DESATIVACAO! CONJUNTO EMBUTIR 2 INTERRUPTORES SIMPLES 10A/250V C/ PLACA, TP SILENTOQUE PIAL OU EQUIV</t>
  </si>
  <si>
    <t>!EM PROCESSO DE DESATIVACAO! CONJUNTO EMBUTIR 2 INTERRUPTORES SIMPLES 10A/250V S/ PLACA, TP SILENTOQUE PIAL OU EQUIV</t>
  </si>
  <si>
    <t>!EM PROCESSO DE DESATIVACAO! CONJUNTO EMBUTIR 3 INTERRUPTORES SIMPLES 10A/250V S/ PLACA, TP SILENTOQUE PIAL OU EQUIV</t>
  </si>
  <si>
    <t>!EM PROCESSO DE DESATIVACAO! DEGRAU FF P/ POCO VISITA N.2 / 2,5KG</t>
  </si>
  <si>
    <t>!EM PROCESSO DE DESATIVACAO! DINAMITE A 60% EM CARTUCHO DE *1" X 8"*</t>
  </si>
  <si>
    <t>!EM PROCESSO DE DESATIVACAO! DINAMITE 2" - 40% "</t>
  </si>
  <si>
    <t>!EM PROCESSO DE DESATIVACAO! DINAMITE 2" - 60% "</t>
  </si>
  <si>
    <t>!EM PROCESSO DE DESATIVACAO! DIVISORIA COLMEIA CEGA COM MONTANTE E RODAPE DE ALUMINIO ANODIZADO SIMPLES (SEM COLOCACAO)</t>
  </si>
  <si>
    <t>!EM PROCESSO DE DESATIVACAO! DOBRADICA ACO ZINCADO 3 X 3" SEM ANEIS</t>
  </si>
  <si>
    <t>!EM PROCESSO DE DESATIVACAO! DOBRADICA FERRO GALV 1 3/4 X 2" SEM ANEIS</t>
  </si>
  <si>
    <t>!EM PROCESSO DE DESATIVACAO! DOBRADICA FERRO GALV 4 X 3" COM ANEIS</t>
  </si>
  <si>
    <t>!EM PROCESSO DE DESATIVACAO! DOBRADICA FERRO POLIDO OU GALV 3 X 3" E=2MM PINO SOLTO OU REVERSIVEL SEM ANEIS</t>
  </si>
  <si>
    <t>!EM PROCESSO DE DESATIVACAO! DOBRADICA LATAO CROMADO 2 X 1" SEM ANEIS</t>
  </si>
  <si>
    <t>!EM PROCESSO DE DESATIVACAO! DOBRADICA LATAO CROMADO 3 X 3" SEM ANEIS</t>
  </si>
  <si>
    <t>!EM PROCESSO DE DESATIVACAO! EMULSAO ADESIVA A BASE DE ACRILICO</t>
  </si>
  <si>
    <t>!EM PROCESSO DE DESATIVACAO! EMULSAO ADESIVA BASE PVA/ACRILICA</t>
  </si>
  <si>
    <t>!EM PROCESSO DE DESATIVACAO! EMULSAO ASFALTICA A BASE DE AGUA PARA IMPERMEABILIZACAO</t>
  </si>
  <si>
    <t>!EM PROCESSO DE DESATIVACAO! EMULSAO ASFALTICA COM ELASTOMERO</t>
  </si>
  <si>
    <t>!EM PROCESSO DE DESATIVACAO! ENXADA ESTREITA DE *240 X 230* MM, SEM CABO</t>
  </si>
  <si>
    <t>!EM PROCESSO DE DESATIVACAO! ESCAVADEIRA HIDRAULICA SOBRE ESTEIRAS DE 99 HP, PESO OPERACIONAL DE *16* T E CAPACIDADE DE 0,85 A 1,00 M3 (LOCACAO COM OPERADOR, COMBUSTIVEL E MANUTENCAO)</t>
  </si>
  <si>
    <t>!EM PROCESSO DE DESATIVACAO! ESPELHO EM PVC 4X2"</t>
  </si>
  <si>
    <t>!EM PROCESSO DE DESATIVACAO! ESPELHO EM PVC 4X4"</t>
  </si>
  <si>
    <t>!EM PROCESSO DE DESATIVACAO! ESPOLETA ELETRICA - 2M</t>
  </si>
  <si>
    <t>!EM PROCESSO DE DESATIVACAO! ESTACA CONCRETO PRE-MOLDADO INCLUSIVE CRAVACAO E EMENDAS 170T</t>
  </si>
  <si>
    <t>!EM PROCESSO DE DESATIVACAO! ESTACA CONCRETO PRE-MOLDADO OCTOGONAL DN = 36CM INCL. EMENDAS 55 A 60T</t>
  </si>
  <si>
    <t>!EM PROCESSO DE DESATIVACAO! ESTACA CONCRETO TIPO 'FRANKI' D = 300MM - 40T</t>
  </si>
  <si>
    <t>!EM PROCESSO DE DESATIVACAO! ESTACA CONCRETO TIPO 'FRANKI' D = 350MM - 55T</t>
  </si>
  <si>
    <t>!EM PROCESSO DE DESATIVACAO! ESTACA CONCRETO TIPO 'FRANKI' D = 400MM - 75T</t>
  </si>
  <si>
    <t>!EM PROCESSO DE DESATIVACAO! ESTACA CONCRETO TIPO 'FRANKI' D = 450MM - 95T</t>
  </si>
  <si>
    <t>!EM PROCESSO DE DESATIVACAO! ESTACA CONCRETO TIPO 'FRANKI' D = 520MM - 130T</t>
  </si>
  <si>
    <t>!EM PROCESSO DE DESATIVACAO! ESTACA CONCRETO TIPO 'FRANKI' D = 600MM - 170T</t>
  </si>
  <si>
    <t>!EM PROCESSO DE DESATIVACAO! ESTACA CONCRETO TIPO 'FRANKI' D = 700MM - 220T</t>
  </si>
  <si>
    <t>!EM PROCESSO DE DESATIVACAO! ESTACA PRE-MOLDADA MACICA DE CONCRETO VIBRADO, PARA CARGA DE *100* T, SECAO QUADRADA (INCLUI CRAVACAO E EMENDAS, NAO INCLUI MOBILIZACAO, DESMOBILIZACAO NEM SERVICO DE SONDAGEM)</t>
  </si>
  <si>
    <t>!EM PROCESSO DE DESATIVACAO! ESTACA PRE-MOLDADA MACICA DE CONCRETO VIBRADO, PARA CARGA DE *30* T, SECAO QUADRADA (INCLUI CRAVACAO E EMENDAS, NAO INCLUI MOBILIZACAO, DESMOBILIZACAO NEM SERVICO DE SONDAGEM)</t>
  </si>
  <si>
    <t>!EM PROCESSO DE DESATIVACAO! ESTACA PRE-MOLDADA MACICA DE CONCRETO VIBRADO, PARA CARGA DE *60* T, SECAO QUADRADA (INCLUI CRAVACAO E EMENDAS, NAO INCLUI MOBILIZACAO, DESMOBILIZACAO NEM SERVICO DE SONDAGEM)</t>
  </si>
  <si>
    <t>!EM PROCESSO DE DESATIVACAO! ESTACA PRE-MOLDADA MACICA DE CONCRETO VIBRADO, PARA CARGA DE 25 T, SECAO QUADRADA (INCLUI CRAVACAO E EMENDAS, NAO INCLUI MOBILIZACAO, DESMOBILIZACAO NEM SERVICO DE SONDAGEM)</t>
  </si>
  <si>
    <t>!EM PROCESSO DE DESATIVACAO! ESTACA PRE-MOLDADA MACICA DE CONCRETO VIBRADO, PARA CARGA DE 35 T, SECAO QUADRADA (INCLUI CRAVACAO E EMENDAS, NAO INCLUI MOBILIZACAO, DESMOBILIZACAO NEM SERVICO DE SONDAGEM)</t>
  </si>
  <si>
    <t>!EM PROCESSO DE DESATIVACAO! ESTACA PRE-MOLDADA MACICA DE CONCRETO VIBRADO, PARA CARGA DE 45 T, SECAO QUADRADA (INCLUI CRAVACAO E EMENDAS, NAO INCLUI MOBILIZACAO, DESMOBILIZACAO NEM SERVICO DE SONDAGEM)</t>
  </si>
  <si>
    <t>!EM PROCESSO DE DESATIVACAO! ESTACA PRE-MOLDADA MACICA DE CONCRETO VIBRADO, PARA CARGA DE 50 T, SECAO QUADRADA (INCLUI CRAVACAO E EMENDAS, NAO INCLUI MOBILIZACAO, DESMOBILIZACAO NEM SERVICO DE SONDAGEM)</t>
  </si>
  <si>
    <t>!EM PROCESSO DE DESATIVACAO! ESTACA PRE-MOLDADA MACICA DE CONCRETO VIBRADO, PARA CARGA DE 75 T, SECAO QUADRADA (INCLUI CRAVACAO E EMENDAS, NAO INCLUI MOBILIZACAO, DESMOBILIZACAO NEM SERVICO DE SONDAGEM)</t>
  </si>
  <si>
    <t>!EM PROCESSO DE DESATIVACAO! ESTACA PRE-MOLDADA MACICA DE CONCRETO VIBRADO, PARA CARGA DE 80 T, SECAO QUADRADA (INCLUI CRAVACAO E EMENDAS, NAO INCLUI MOBILIZACAO, DESMOBILIZACAO NEM SERVICO DE SONDAGEM)</t>
  </si>
  <si>
    <t>!EM PROCESSO DE DESATIVACAO! ESTACA PRE-MOLDADA VAZADA DE CONCRETO CENTRIFUGADO, PARA CARGA DE 30 A 40 T, SECAO CIRCULAR (INCLUI CRAVACAO E EMENDAS, NAO INCLUI MOBILIZACAO, DESMOBILIZACAO NEM SERVICO DE SONDAGE</t>
  </si>
  <si>
    <t>!EM PROCESSO DE DESATIVACAO! ESTACA PRE-MOLDADA VAZADA DE CONCRETO CENTRIFUGADO, PARA CARGA DE 60 A 75 T, SECAO CIRCULAR (INCLUI CRAVACAO E EMENDAS, NAO INCLUI MOBILIZACAO, DESMOBILIZACAO NEM SERVICO DE SONDAGE</t>
  </si>
  <si>
    <t>!EM PROCESSO DE DESATIVACAO! ESTACA PRE-MOLDADA VAZADA DE CONCRETO CENTRIFUGADO, PARA CARGA DE 75 A 90 T, SECAO CIRCULAR (INCLUI CRAVACAO E EMENDAS, NAO INCLUI MOBILIZACAO, DESMOBILIZACAO NEM SERVICO DE SONDAGE</t>
  </si>
  <si>
    <t>!EM PROCESSO DE DESATIVACAO! ESTACA PRE-MOLDADA VAZADA DE CONCRETO CENTRIFUGADO, PARA CARGA DE 90 A 115 T, SECAO CIRCULAR (INCLUI CRAVACAO E EMENDAS, NAO INCLUI MOBILIZACAO, DESMOBILIZACAO NEM SERVICO DE SONDAG</t>
  </si>
  <si>
    <t>!EM PROCESSO DE DESATIVACAO! ESTOPA OU CORDA ALCATROADA P/ JUNTA DE TUBOS CONCRETO/CERAMICO</t>
  </si>
  <si>
    <t>!EM PROCESSO DE DESATIVACAO! ESTOPIM DUPLO</t>
  </si>
  <si>
    <t>!EM PROCESSO DE DESATIVACAO! FECHADURA EMBUTIR EXTERNA (C/ CILINDRO) COMPLETA - ACAB SUPERIOR (LINHA LUXO)</t>
  </si>
  <si>
    <t>!EM PROCESSO DE DESATIVACAO! FECHADURA EMBUTIR EXTERNA C/ CILINDRO SEM ESPELHO E SEM MACANETA (SOMENTE A MAQUINA)</t>
  </si>
  <si>
    <t>!EM PROCESSO DE DESATIVACAO! FECHADURA EMBUTIR P/ PORTA DE BANHEIRO, COMPLETA - ACAB SUPERIOR (LINHA LUXO)</t>
  </si>
  <si>
    <t>!EM PROCESSO DE DESATIVACAO! FECHADURA EMBUTIR P/ PORTA DE BANHEIRO, SEM MACANETA, SEM ESPELHO</t>
  </si>
  <si>
    <t>!EM PROCESSO DE DESATIVACAO! FECHADURA EMBUTIR TP GORGES (CHAVE GRANDE) P/PORTA INTERNA, COMPLETA - LINHA LUXO</t>
  </si>
  <si>
    <t>!EM PROCESSO DE DESATIVACAO! FECHADURA SOBREPOR C/ CILINDRO FERRO CROMADO OU PINTADO</t>
  </si>
  <si>
    <t>!EM PROCESSO DE DESATIVACAO! FELTRO ONDALIT LARGURA = 1,00 M</t>
  </si>
  <si>
    <t>!EM PROCESSO DE DESATIVACAO! FERROLHO/FECHO/TARJETA OU TRINCO PINO REDONDO 2" SOBREPOR FERRO CROMADO</t>
  </si>
  <si>
    <t>!EM PROCESSO DE DESATIVACAO! FIO DE COBRE NU 4 MM2</t>
  </si>
  <si>
    <t>!EM PROCESSO DE DESATIVACAO! FITA OU CINTA DE CALDEACAO P/ MANTA BUTILICA</t>
  </si>
  <si>
    <t>!EM PROCESSO DE DESATIVACAO! FUNDO PREPARADOR DE PAREDES(ACRILICO)</t>
  </si>
  <si>
    <t>!EM PROCESSO DE DESATIVACAO! FUSIVEL FACA 100A - 250V FIXO</t>
  </si>
  <si>
    <t>!EM PROCESSO DE DESATIVACAO! FUSIVEL NH 250 A TAM. 00</t>
  </si>
  <si>
    <t>!EM PROCESSO DE DESATIVACAO! FUSIVEL ROSCA 15A - 250V FIXO</t>
  </si>
  <si>
    <t>!EM PROCESSO DE DESATIVACAO! GRAMPO PARALELO BIMETALICO P/ CABO 10MM2 C/ 1 PARAF</t>
  </si>
  <si>
    <t>!EM PROCESSO DE DESATIVACAO! GRANITO PRETO TIJUCA POLIDO PARA BANCADA ESP = 2 CM</t>
  </si>
  <si>
    <t>!EM PROCESSO DE DESATIVACAO! GRELHA FOFO P/ CANALETA 18 X 300 X 1000MM P/ GARAGEM E ESTACIONAMENTO</t>
  </si>
  <si>
    <t>!EM PROCESSO DE DESATIVACAO! GRELHA FOFO P/ CANALETA 40 X 400 X 1000MM P/ GARAGEM E ESTACIONAMENTO</t>
  </si>
  <si>
    <t>!EM PROCESSO DE DESATIVACAO! GRELHA FOFO PARA CAPTACAO DE AGUA PLUVIAL EM VIAS URBANAS, COM REQUADRO, CAIXA RALO DE *290 X 870* MM, *80* KG, CARGA MAXIMA DE 8000 KG</t>
  </si>
  <si>
    <t>!EM PROCESSO DE DESATIVACAO! GUINDASTE HIDRAULICO TIPO TRUCK CRANE, C/LANCA TELESCOPICA DE ACIONAMENTO HIDRAULICO, CAPACIDADE DE CARGA 30.000 KG, COM PBT A PARTIR DE 30. 000 KG, MONTADO SOBRE CAMINHAO 6 X 4</t>
  </si>
  <si>
    <t>!EM PROCESSO DE DESATIVACAO! HASTE DE TERRA EM ACO REVESTIDO DE COBRE DN 3/8'' X 3000MM</t>
  </si>
  <si>
    <t>!EM PROCESSO DE DESATIVACAO! IMPERMEABILIZANTE ACELERADOR DE PEGA PARA ARGAMASSA</t>
  </si>
  <si>
    <t>!EM PROCESSO DE DESATIVACAO! IMUNIZANTE PARA MADEIRAS BRUTAS TIPO CARBOLINEUM OU EQUIVALENTE</t>
  </si>
  <si>
    <t>!EM PROCESSO DE DESATIVACAO! INTERRUPTOR EMBUTIR 4 POLOS USO INDUSTRIAL</t>
  </si>
  <si>
    <t>!EM PROCESSO DE DESATIVACAO! INTERRUPTOR PARALELO EMBUTIR 10A/250V C/ PLACA, TIPO SILENTOQUE PIAL OU EQUIV</t>
  </si>
  <si>
    <t>!EM PROCESSO DE DESATIVACAO! INTERRUPTOR PARALELO EMBUTIR 10A/250V S/ PLACA, TIPO SILENTOQUE PIAL OU EQUIV</t>
  </si>
  <si>
    <t>!EM PROCESSO DE DESATIVACAO! INTERRUPTOR SIMPLES EMBUTIR 10A/250V C/PLACA, TIPO SILENTOQUE PIAL OU EQUIV</t>
  </si>
  <si>
    <t>!EM PROCESSO DE DESATIVACAO! INTERRUPTOR SIMPLES EMBUTIR 10A/250V S/PLACA, TIPO SILENTOQUE PIAL OU EQUIV</t>
  </si>
  <si>
    <t>!EM PROCESSO DE DESATIVACAO! ISOLADOR DE PORCELANA, TIPO CARRETILHA, DIMENSOES DE 42 X 75 MM, 4 RANHURAS</t>
  </si>
  <si>
    <t>!EM PROCESSO DE DESATIVACAO! ISOLADOR TENSAO P/ 15KV - 6" DISCO CAVILHA</t>
  </si>
  <si>
    <t>!EM PROCESSO DE DESATIVACAO! JANELA ALUMINIO CORRER SERIE 25 FOLHAS PARA VIDRO COM BANDEIRA ,160 X 110CM (INCLUSO GUARNICAO E VIDRO LISO INCOLOR)</t>
  </si>
  <si>
    <t>!EM PROCESSO DE DESATIVACAO! JANELA ALUMINIO CORRER SERIE 25 VENEZIANA C/ BANDEIRA 160 X 110CM</t>
  </si>
  <si>
    <t>!EM PROCESSO DE DESATIVACAO! JANELA BASCULANTE, ACO, CANTONEIRA, SEM BATENTE/REQUADRO, 60 X 80 CM.</t>
  </si>
  <si>
    <t>!EM PROCESSO DE DESATIVACAO! JUNTA PLASTICA DE VEDACAO - BISNAGA 250G</t>
  </si>
  <si>
    <t>!EM PROCESSO DE DESATIVACAO! KIT CAVALETE PVC COM REGISTRO 3/4", COMPLETO</t>
  </si>
  <si>
    <t>!EM PROCESSO DE DESATIVACAO! LACA INCOLOR CONCENTRADA PARA MADEIRA</t>
  </si>
  <si>
    <t>!EM PROCESSO DE DESATIVACAO! LAMPADA INCANDESCENTE TRANSPARENTE 100 W, BASE E27 (127/220 V)</t>
  </si>
  <si>
    <t>!EM PROCESSO DE DESATIVACAO! LAMPADA INCANDESCENTE TRANSPARENTE 60 W, BASE E27 (127/220 V)</t>
  </si>
  <si>
    <t>!EM PROCESSO DE DESATIVACAO! LAMPADA INCANDESCENTE 150W</t>
  </si>
  <si>
    <t>!EM PROCESSO DE DESATIVACAO! LAMPADA INCANDESCENTE 200W</t>
  </si>
  <si>
    <t>!EM PROCESSO DE DESATIVACAO! LAMPADA INCANDESCENTE 300W</t>
  </si>
  <si>
    <t>!EM PROCESSO DE DESATIVACAO! LAMPADA VAPOR MERCURIO 700W</t>
  </si>
  <si>
    <t>!EM PROCESSO DE DESATIVACAO! LUMINARIA CALHA SOBREPOR EM CHAPA ACO C/ 3 LAMPADAS FLUORESCENTES 2OW (COMPLETA, INCL. REATOR PART RAPIDA LAMPADAS)</t>
  </si>
  <si>
    <t>!EM PROCESSO DE DESATIVACAO! LUMINARIA CALHA SOBREPOR EM CHAPA ACO C/ 3 LAMPADAS FLUORESCENTES 4OW (COMPLETA, INCL. REATOR PART RAPIDA E LAMPADAS)</t>
  </si>
  <si>
    <t>!EM PROCESSO DE DESATIVACAO! LUMINARIA CALHA SOBREPOR EM CHAPA ACO C/ 4 LAMPADAS FLUORESCENTES 40W (COMPLETA, INCL. REATOR PART RAPIDA E LAMPADAS)</t>
  </si>
  <si>
    <t>!EM PROCESSO DE DESATIVACAO! LUMINARIA DE SOBREPOR EM CHAPA DE ACO PARA LAMPADA FLUORESCENTE, COM 4 LAMPADAS DE 14 W E REATOR INCLUSOS</t>
  </si>
  <si>
    <t>!EM PROCESSO DE DESATIVACAO! LUMINARIA PROVA DE TEMPO E GASES, TIPO YLC-16/1 CASTIMETAL OU EQUIV, C/ LAMPADA INCANDESCENTE DE 100W</t>
  </si>
  <si>
    <t>!EM PROCESSO DE DESATIVACAO! LUMINARIA PROVA DE TEMPO E GASES, TIPO YLC-16/2 CASTIMETAL OU EQUIV (COMPLETA, INCL. LAMPADA INCANDESCENTE DE 200W)</t>
  </si>
  <si>
    <t>!EM PROCESSO DE DESATIVACAO! LUMINARIA PROVA DE TEMPO E GASES, TIPO YLC-16/3 CASTIMETAL OU EQUIV (COMPLETA, INCL. LAMPADA INCANDESCENTE DE 300W)</t>
  </si>
  <si>
    <t>!EM PROCESSO DE DESATIVACAO! MADEIRA DE 1A. QUALIDADE (MADEIRA BRANCA), SERRADA E NAO APARELHADA, PARA FORMAS DE CONCRETO ARMADO</t>
  </si>
  <si>
    <t>!EM PROCESSO DE DESATIVACAO! MANGUEIRA DE INCENDIO C/ CAPA SIMPLES TECIDA FIO POLIESTER TUBO INT BORRACHA SINT ABNT TP 1 P/ INSTALACOES PREDIAIS D = 1 1/2</t>
  </si>
  <si>
    <t>!EM PROCESSO DE DESATIVACAO! MAQUINA DE PINTURA DE FAIXAS DE TRAFEGO, AUTOPROPELIDA, MOTOR A DIESEL DE 38 HP</t>
  </si>
  <si>
    <t>!EM PROCESSO DE DESATIVACAO! MAQUINA DEMARCADORA DE FAIXA DE TRAFEGO FX44 CONSMAQ, AUTOPROPELIDA, MOTOR DIESEL 30 HP</t>
  </si>
  <si>
    <t>!EM PROCESSO DE DESATIVACAO! MARMORE ACINZENTADO POLIDO P/ BANCADA E = 2,5CM</t>
  </si>
  <si>
    <t>!EM PROCESSO DE DESATIVACAO! MARMORE ACINZENTADO POLIDO P/ PISO 20 X 30CM E = 2CM</t>
  </si>
  <si>
    <t>!EM PROCESSO DE DESATIVACAO! MASTIQUE ELASTICO BASE SILICONE</t>
  </si>
  <si>
    <t>!EM PROCESSO DE DESATIVACAO! PAPELEIRA DE LOUCA BRANCA</t>
  </si>
  <si>
    <t>!EM PROCESSO DE DESATIVACAO! PARQUET PAULISTA TIPO MOSAICO 20 X 20 CM</t>
  </si>
  <si>
    <t>!EM PROCESSO DE DESATIVACAO! PECA DE MADEIRA DE LEI *7,5 X 10* CM, NÃO APARELHADA, (P/TELHADO)</t>
  </si>
  <si>
    <t>!EM PROCESSO DE DESATIVACAO! PECA DE MADEIRA DE LEI *7,5 X 12,5* CM (3 "X 5") , NÃO APARELHADA, (P/TELHADO)</t>
  </si>
  <si>
    <t>!EM PROCESSO DE DESATIVACAO! PECA DE MADEIRA DE LEI NATIVA/REGIONAL *4 X 30* CM, NAO APARELHADA</t>
  </si>
  <si>
    <t>!EM PROCESSO DE DESATIVACAO! PECA DE MADEIRA DE LEI NATIVA/REGIONAL *5 X 15* CM NAO APARELHADA</t>
  </si>
  <si>
    <t>!EM PROCESSO DE DESATIVACAO! PECA DE MADEIRA DE LEI NATIVA/REGIONAL *8 X 8* CM NAO APARELHADA</t>
  </si>
  <si>
    <t>!EM PROCESSO DE DESATIVACAO! PECA DE MADEIRA DE LEI NATIVA/REGIONAL 1 X 2 CM NAO APARELHADA</t>
  </si>
  <si>
    <t>!EM PROCESSO DE DESATIVACAO! PECA DE MADEIRA DE LEI NATIVA/REGIONAL 1 X 5 CM NAO APARELHADA</t>
  </si>
  <si>
    <t>!EM PROCESSO DE DESATIVACAO! PECA DE MADEIRA DE LEI NATIVA/REGIONAL 1,5 X 4 CM NAO APARELHADA</t>
  </si>
  <si>
    <t>!EM PROCESSO DE DESATIVACAO! PECA DE MADEIRA DE LEI NATIVA/REGIONAL 2,5 X 4 CM NAO APARELHADA</t>
  </si>
  <si>
    <t>!EM PROCESSO DE DESATIVACAO! PECA DE MADEIRA DE LEI NATIVA/REGIONAL 2,5 X 7 CM NAO APARELHADA</t>
  </si>
  <si>
    <t>!EM PROCESSO DE DESATIVACAO! PECA DE MADEIRA DE LEI NATIVA/REGIONAL 3 X 4. 1/2" (7,5 X 11,5CM) NAO APARELHADA</t>
  </si>
  <si>
    <t>!EM PROCESSO DE DESATIVACAO! PECA DE MADEIRA LEI APARELHADA 3 X 4.1/2" (7,5 X 11,5)</t>
  </si>
  <si>
    <t>!EM PROCESSO DE DESATIVACAO! PECA DE MADEIRA NAO APARELHADA *10 X 10 X 3* CM, MACARANDUBA, ANGELIM OU EQUIVALENTE DA REGIAO</t>
  </si>
  <si>
    <t>!EM PROCESSO DE DESATIVACAO! PECA DE MADEIRA NAO APARELHADA *5 X 5 X 10* CM, MACARANDUBA, ANGELIM OU EQUIVALENTE DA REGIAO</t>
  </si>
  <si>
    <t>!EM PROCESSO DE DESATIVACAO! PECA DE MADEIRA NATIVA/REGIONAL 2,5 X 5CM (1X2") NAO APARELHADA (SARRAFO-P/FORMA)</t>
  </si>
  <si>
    <t>!EM PROCESSO DE DESATIVACAO! PECA DE MADEIRA NATIVA/REGIONAL 8 X 8CM NAO APARELHADA (PONTALETE-P/ESCORAMENTO)</t>
  </si>
  <si>
    <t>!EM PROCESSO DE DESATIVACAO! PECA DE MADEIRA ROLICA D = 15CM - H = 4,0M</t>
  </si>
  <si>
    <t>!EM PROCESSO DE DESATIVACAO! PECA DE MADEIRA ROLICA D = 8CM</t>
  </si>
  <si>
    <t>!EM PROCESSO DE DESATIVACAO! PECA DE MADEIRA ROLICA, SEM TRATAMENTO (EUCALIPTO OU REGIONAL EQUIVALENTE) D = 8 A 11 CM, P/ ESCORAMENTOS, H=3 M</t>
  </si>
  <si>
    <t>!EM PROCESSO DE DESATIVACAO! PECA DE MADEIRANATIVA/REGIONAL 2,5 X 10CM (1X4") NAO APARELHADA (SARRAFO-P/FORMA)</t>
  </si>
  <si>
    <t>!EM PROCESSO DE DESATIVACAO! PECA MADEIRA DE LEI APARELHADA *4 X 7,5* CM</t>
  </si>
  <si>
    <t>!EM PROCESSO DE DESATIVACAO! PISO EM GRANITO BRANCO QUARTZ 50X50CM E=2CM LEVIGADO</t>
  </si>
  <si>
    <t>!EM PROCESSO DE DESATIVACAO! PLACA MARMORE BRANCO COMUM 15 X 30CM E = 3CM, POLIDO P/ REVESTIMENTO</t>
  </si>
  <si>
    <t>!EM PROCESSO DE DESATIVACAO! PLUG 3P + T 30A/440V REFERENCIA 56406, USO INDUSTRIAL TP PIAL OU EQUIV</t>
  </si>
  <si>
    <t>!EM PROCESSO DE DESATIVACAO! PORTA DE ABRIR EM FERRO (TIPO CHAPA NÂº 18), COM ALMOFADA E GUARNICAO, SEM BASCULA, DE *0,87 X 2,10* M</t>
  </si>
  <si>
    <t>!EM PROCESSO DE DESATIVACAO! PORTA FERRO ABRIR TP CHAPA C/ GUARNICAO 70 X 210CM</t>
  </si>
  <si>
    <t>!EM PROCESSO DE DESATIVACAO! PORTA FERRO ABRIR TP QUADRICULADA C/ GUARNICAO 87 X 210CM</t>
  </si>
  <si>
    <t>!EM PROCESSO DE DESATIVACAO! PORTA TOALHA DE LOUCA BRANCA C/ BASTAO PLASTICO</t>
  </si>
  <si>
    <t>!EM PROCESSO DE DESATIVACAO! POSTE ACO H = 2,5M D = 75MM TIPO XR-701/1 XOULUX OU TPD-236/1 TROPICO</t>
  </si>
  <si>
    <t>!EM PROCESSO DE DESATIVACAO! PROJETOR P/ FACHADA PROVA DE TEMPO P/ LAMPADA INCANDESCENTE OU VAPOR MERCURIO E27, TIPO Z-15 PETERCO OU EQUIV</t>
  </si>
  <si>
    <t>!EM PROCESSO DE DESATIVACAO! REATOR PARTIDA CONVENCIONAL P/ 1 LAMPADA FLUORESCENTE 20W/220V</t>
  </si>
  <si>
    <t>!EM PROCESSO DE DESATIVACAO! REATOR PARTIDA CONVENCIONAL P/ 1 LAMPADA FLUORESCENTE 40W/127V</t>
  </si>
  <si>
    <t>!EM PROCESSO DE DESATIVACAO! REATOR PARTIDA CONVENCIONAL P/ 1 LAMPADA FLUORESCENTE 40W/220V</t>
  </si>
  <si>
    <t>!EM PROCESSO DE DESATIVACAO! REATOR PARTIDA CONVENCIONAL P/1 LAMPADA FLUORESCENTE 20W/127V</t>
  </si>
  <si>
    <t>!EM PROCESSO DE DESATIVACAO! REATOR PARTIDA RAPIDA P/ 1 LAMPADA FLUORESCENTE 20W/220V</t>
  </si>
  <si>
    <t>!EM PROCESSO DE DESATIVACAO! REATOR PARTIDA RAPIDA P/ 2 LAMPADAS FLUORESCENTES 20W/220V</t>
  </si>
  <si>
    <t>!EM PROCESSO DE DESATIVACAO! REATOR PARTIDA RAPIDA P/ 2 LAMPADAS FLUORESCENTES 40W/220V</t>
  </si>
  <si>
    <t>!EM PROCESSO DE DESATIVACAO! RETROESCAVADEIRA C/ CARREGADEIRA SOBRE RODAS MAXION MOD 750-4WD, TRACAO 4 X 4, 86CV, CAP. 0,23/0,79M3**CAIXA**</t>
  </si>
  <si>
    <t>!EM PROCESSO DE DESATIVACAO! REVESTIMENTO IMPERMEABILIZANTE SEMI-FLEXIVEL BI- COMPONENTE</t>
  </si>
  <si>
    <t>!EM PROCESSO DE DESATIVACAO! RODAPE BORRACHA SINTETICA 7CM X 1MM SUPERFICIE LISA</t>
  </si>
  <si>
    <t>!EM PROCESSO DE DESATIVACAO! SABONETEIRA LOUCA BRANCA 7,5 X 15 CM</t>
  </si>
  <si>
    <t>!EM PROCESSO DE DESATIVACAO! SELADOR ACRILICO P/ PAREDES INTERIOR/EXTERIOR</t>
  </si>
  <si>
    <t>!EM PROCESSO DE DESATIVACAO! SELADOR MINERAL BASE SILICATOS P/ TRATAM. ESPECIAL (SISTEMA IMPERMEAB)</t>
  </si>
  <si>
    <t>!EM PROCESSO DE DESATIVACAO! SELADOR PVA PARA PAREDES INTERNAS</t>
  </si>
  <si>
    <t>!EM PROCESSO DE DESATIVACAO! SIFAO EM METAL CROMADO 1 X 1 1/2"</t>
  </si>
  <si>
    <t>!EM PROCESSO DE DESATIVACAO! SIFAO EM METAL CROMADO 1 X 1 1/4"</t>
  </si>
  <si>
    <t>!EM PROCESSO DE DESATIVACAO! SIFAO FLEXIVEL P/ PIA E LAVATORIO 3/4" X 1 1/2"</t>
  </si>
  <si>
    <t>!EM PROCESSO DE DESATIVACAO! SOLEIRA MARMORE DE 3 X 5CM</t>
  </si>
  <si>
    <t>!EM PROCESSO DE DESATIVACAO! SOLUÃÃO DE SILICONE HIDRORREPELENE PARA APLICAÃÃO EM TIJOLOS E CONCRETOS APARENTES</t>
  </si>
  <si>
    <t>!EM PROCESSO DE DESATIVACAO! SYNTEKO C/ CATALIZADOR</t>
  </si>
  <si>
    <t>!EM PROCESSO DE DESATIVACAO! TABUA DE PINUS 1A QUALIDADE 10 X 300CM</t>
  </si>
  <si>
    <t>!EM PROCESSO DE DESATIVACAO! TABUA DE PINUS 1A QUALIDADE 30 X 300CM</t>
  </si>
  <si>
    <t>!EM PROCESSO DE DESATIVACAO! TABUA MADEIRA NATIVA/REGIONAL 3,5 X 20,0 CM NAO APARELHADA (P/FORMA)</t>
  </si>
  <si>
    <t>!EM PROCESSO DE DESATIVACAO! TABUA MADEIRA 1A QUALIDADE 2,5 X 30,0 CM (1 X 12Â) NAO APARELHADA</t>
  </si>
  <si>
    <t>!EM PROCESSO DE DESATIVACAO! TABUA MADEIRA 3A QUALIDADE 2,5 X 15,0 CM (1 X 6Â) NAO APARELHADA</t>
  </si>
  <si>
    <t>!EM PROCESSO DE DESATIVACAO! TAMPA S/ EQUIPAMENTO 2 TECLAS P/ CONDUTORES 1/2'' OU 3/4'', TIPO C11 MOFERCO OU EQUVALENTE</t>
  </si>
  <si>
    <t>!EM PROCESSO DE DESATIVACAO! TAMPAO FOFO T-100 D=745MM 79,5KG</t>
  </si>
  <si>
    <t>!EM PROCESSO DE DESATIVACAO! TAMPAO FOFO 125 KG P/ POCO VISITA</t>
  </si>
  <si>
    <t>!EM PROCESSO DE DESATIVACAO! TAMPAO FOFO 175 KG P/ POCO VISITA T-175</t>
  </si>
  <si>
    <t>!EM PROCESSO DE DESATIVACAO! TANQUE LOUCA BRANCA C/COLUNA - 22L OU EQUIV</t>
  </si>
  <si>
    <t>!EM PROCESSO DE DESATIVACAO! TELA ARAME GALV FIO 10 BWG (3,4MM) MALHA 8 X 8CM QUADRADA OU LOSANGO H=2,0M</t>
  </si>
  <si>
    <t>!EM PROCESSO DE DESATIVACAO! TELA ARAME GALV FIO 12 BWG (2,77MM) MALHA 1.1/2" (4 X 4CM) QUADRADA OU LOSANGO H=2,0M</t>
  </si>
  <si>
    <t>!EM PROCESSO DE DESATIVACAO! TELA DE ESTUQUE - TIPO STANDARD</t>
  </si>
  <si>
    <t>!EM PROCESSO DE DESATIVACAO! TELHA ESTRUTURAL FIBROCIMENTO CANALETE 90 OU KALHETAO, C = 6,70M</t>
  </si>
  <si>
    <t>!EM PROCESSO DE DESATIVACAO! TERMINAL A PRESSAO DE BRONZE P/ CABO A BARRA, CABO 10 A 16MM2, C/ 1 FURO DE FIXACAO</t>
  </si>
  <si>
    <t>!EM PROCESSO DE DESATIVACAO! TERMINAL A PRESSAO DE BRONZE P/ CABO A BARRA, CABO 120 A 185MM2 C/ 1 FURO P/ FIXACAO</t>
  </si>
  <si>
    <t>!EM PROCESSO DE DESATIVACAO! TERMINAL A PRESSAO DE BRONZE P/ CABO A BARRA, CABO 25 A 35MM2 C/ 1 FURO DE FIXACAO</t>
  </si>
  <si>
    <t>!EM PROCESSO DE DESATIVACAO! TERMINAL A PRESSAO DE BRONZE P/ CABO A BARRA, CABO 50 A 70MM2, C/ 1 FURO DE FIXACAO</t>
  </si>
  <si>
    <t>!EM PROCESSO DE DESATIVACAO! TERMINAL A PRESSAO DE BRONZE P/ CABO A BARRA, CABO 70 A 95MM2 C/ 1 FUROP/ FIXACAO</t>
  </si>
  <si>
    <t>!EM PROCESSO DE DESATIVACAO! TERMINAL A PRESSAO P/ CABO A BARRA, CABO 16 A 25MM2</t>
  </si>
  <si>
    <t>!EM PROCESSO DE DESATIVACAO! TERMINAL A PRESSAO P/CABO A BARRA, CABO 50 A 70MM2</t>
  </si>
  <si>
    <t>!EM PROCESSO DE DESATIVACAO! TERMINAL DE PORCELANA (MUFLA) UNIPOLAR, USO EXTERNO, TENSAO 3,6/6 KV, PARA CABO DE 10/16 MM2, COM ISOLAMENTO EPR</t>
  </si>
  <si>
    <t>!EM PROCESSO DE DESATIVACAO! TIJOLO CERAMICO MACICO APARENTE 5,5 X 11X 23CM</t>
  </si>
  <si>
    <t>!EM PROCESSO DE DESATIVACAO! TIJOLO MACICO DE BARRO COZIDO, DE *5,5 X 10,5 X 22,0* CM</t>
  </si>
  <si>
    <t>!EM PROCESSO DE DESATIVACAO! TINTA ALUMINIO ESMALTE PROTETORA SUPERFICIE METALICA</t>
  </si>
  <si>
    <t>!EM PROCESSO DE DESATIVACAO! TINTA BASE RESINA EPOXI</t>
  </si>
  <si>
    <t>!EM PROCESSO DE DESATIVACAO! TINTA EPOXI</t>
  </si>
  <si>
    <t>!EM PROCESSO DE DESATIVACAO! TINTA ESMALTE SINTETICO ALTO BRILHO</t>
  </si>
  <si>
    <t>!EM PROCESSO DE DESATIVACAO! TINTA ESMALTE SINTETICO FOSCO</t>
  </si>
  <si>
    <t>!EM PROCESSO DE DESATIVACAO! TINTA HIDRACOR</t>
  </si>
  <si>
    <t>!EM PROCESSO DE DESATIVACAO! TINTA PRIMARIA BETUMINOSA EM SUSPENSAO AQUOSA</t>
  </si>
  <si>
    <t>!EM PROCESSO DE DESATIVACAO! TINTA PROTETORA SUPERFICIE METALICA ALUMINIO</t>
  </si>
  <si>
    <t>!EM PROCESSO DE DESATIVACAO! TINTA RETRORREFLETIVAS A BASE DE RESINA ACRÃLICA COM MICROESFERA DE VIDRO, DB-800 COR BRANCA N 9,5</t>
  </si>
  <si>
    <t>!EM PROCESSO DE DESATIVACAO! TOMADA DUPLA EMBUTIR 2 X 2P UNIVERSAL 10A/250V C/PLACA, TIPO SILENTOQUE PIAL OU EQUIV</t>
  </si>
  <si>
    <t>!EM PROCESSO DE DESATIVACAO! TOMADA DUPLA EMBUTIR 2 X 2P UNIVERSAL 10A/250V S/PLACA, TIPO SILENTOQUE PIAL OU EQUIV</t>
  </si>
  <si>
    <t>!EM PROCESSO DE DESATIVACAO! TOMADA EMBUTIR P/ TELEFONE PADRAO TELEBRAS C/ PLACA, TIPO SILENTOQUE PIAL OU EQUIV</t>
  </si>
  <si>
    <t>!EM PROCESSO DE DESATIVACAO! TOMADA EMBUTIR 2P + T 15A/250V C/PLACA, TIPO SILENTOQUE OU EQUIV</t>
  </si>
  <si>
    <t>!EM PROCESSO DE DESATIVACAO! TOMADA EMBUTIR 2P UNIVERSAL 10A/250V S/PLACA, TIPO SILENTOQUE PIAL OU EQUIV</t>
  </si>
  <si>
    <t>!EM PROCESSO DE DESATIVACAO! TOMADA EMBUTIR 3P 20A/250V C/PLACA, TIPO SILENTOQUE PIAL OU EQUIV</t>
  </si>
  <si>
    <t>!EM PROCESSO DE DESATIVACAO! TOMADA TELEFONE 4P TELEBRAS S/PLACA PIAL OU SIMILAR</t>
  </si>
  <si>
    <t>!EM PROCESSO DE DESATIVACAO! TUBO ACO PRETO SEM COSTURA SCHEDULE 40/NBR 5590 DN INT 2 1/2" E = 5,16MM - 8,62KG/M</t>
  </si>
  <si>
    <t>!EM PROCESSO DE DESATIVACAO! TUBO ACO PRETO SEM COSTURA SCHEDULE 40/NBR 5590 DN INT 3" E = 5,49MM - 11,28KG/M</t>
  </si>
  <si>
    <t>!EM PROCESSO DE DESATIVACAO! TUBO DE PVC, PBL, TIPO LEVE, DN = 150 MM, PARA VENTILACAO</t>
  </si>
  <si>
    <t>!EM PROCESSO DE DESATIVACAO! USINA DE ASFALTO A QUENTE, FIXA, CIBER UACF 15 P ADVANCED, CAP. 60 A 80 T/H, GRAVIMETRICA</t>
  </si>
  <si>
    <t>!EM PROCESSO DE DESATIVACAO! VARA LATAO CROMADO P/ CREMONA H = 120CM</t>
  </si>
  <si>
    <t>!EM PROCESSO DE DESATIVACAO! VERNIZ COPAL</t>
  </si>
  <si>
    <t>!EM PROCESSO DE DESATIVACAO! VERNIZ POLIURETANO BRILHANTE, INTERIOR-EXTERIOR</t>
  </si>
  <si>
    <t>!EM PROCESSO DE DESATIVACAO! VERNIZ POLIURETANO FOSCO</t>
  </si>
  <si>
    <t>!EM PROCESSO DE DESATIVACAO! VERNIZ SINTETICO BRILHANTE</t>
  </si>
  <si>
    <t>!EM PROCESSO DE DESATIVACAO! VERNIZ SINTETICO FOSCO</t>
  </si>
  <si>
    <t>!EM PROCESSO DE DESATIVACAO!ESTACA PRE-MOLDADA VAZADA DE CONCRETO CENTRIFUGADO, PARA CARGA DE 20 A 30 T, SECAO CIRCULAR (INCLUI CRAVACAO E EMENDAS, NAO INCLUI MOBILIZACAO, DESMOBILIZACAO NEM SERVICO DE SONDAGEM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</si>
  <si>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</si>
  <si>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</si>
  <si>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</si>
  <si>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</si>
  <si>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</si>
  <si>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390 X *4,6* MM</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</si>
  <si>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</si>
  <si>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</si>
  <si>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</si>
  <si>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ACABAMENTO CROMADO PARA REGISTRO PEQUENO, 1/2 " OU 3/4 "</t>
  </si>
  <si>
    <t>ACESSORIO DE LIGACAO NAO ELETRICO, TUBO DE 6 M</t>
  </si>
  <si>
    <t>ACESSORIO INICIADOR NAO ELETRICO, TUBO DE 6 M, TEMPO DE RETARDO DE *160* MS</t>
  </si>
  <si>
    <t>ACETILENO (RECARGA PARA CILINDRO DE CONJUNTO OXICORTE GRANDE)</t>
  </si>
  <si>
    <t>ACOPLAMENTO DE CONDUTOR PLUVIAL, EM PVC, DIAMETRO ENTRE 80 E 100 MM, PARA DRENAGEM PREDIAL</t>
  </si>
  <si>
    <t>ADAPTADOR PVC PARA SIFAO METALICO COM ANEL BORRACHA (JE), 40 MM X 1 1/2"</t>
  </si>
  <si>
    <t>ADAPTADOR PVC PARA SIFAO, 40 MM X 1 1/4"</t>
  </si>
  <si>
    <t>ADAPTADOR PVC PARA VALVULA PIA OU LAVATORIO, 40 MM</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</si>
  <si>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</si>
  <si>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</si>
  <si>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</si>
  <si>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</si>
  <si>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</si>
  <si>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</si>
  <si>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</si>
  <si>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</si>
  <si>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</si>
  <si>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</si>
  <si>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</si>
  <si>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85 MM X 3", PARA AGUA FRIA</t>
  </si>
  <si>
    <t>ADAPTADOR PVC SOLDAVEL, COM FLANGE E ANEL DE VEDACAO, 20 MM X 1/2",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</si>
  <si>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</si>
  <si>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</si>
  <si>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</si>
  <si>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</si>
  <si>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</si>
  <si>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</si>
  <si>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</si>
  <si>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</si>
  <si>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</si>
  <si>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</si>
  <si>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</si>
  <si>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</si>
  <si>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</si>
  <si>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</si>
  <si>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</si>
  <si>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</si>
  <si>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</si>
  <si>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</si>
  <si>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</si>
  <si>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</si>
  <si>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110,0MM X CERAMICO 100,0MM PONTA/BOLSA, PARA REDE COLETOR ESGOTO</t>
  </si>
  <si>
    <t>ADAPTADOR PVC, ROSCAVEL, COM FLANGES E ANEL DE VEDACAO, 1 1/2", PARA CAIXA D'AGUA</t>
  </si>
  <si>
    <t>ADAPTADOR PVC, ROSCAVEL, COM FLANGES E ANEL DE VEDACAO, 1 1/4", PARA CAIXA D' AGUA</t>
  </si>
  <si>
    <t>ADAPTADOR PVC, ROSCAVEL, COM FLANGES E ANEL DE VEDACAO, 2", PARA CAIXA D' AGUA</t>
  </si>
  <si>
    <t>ADAPTADOR, EM LATAO, ENGATE RAPIDO 2 1/2" X ROSCA INTERNA 5 FIOS 2 1/2", PARA INSTALACAO PREDIAL DE COMBATE A INCENDIO</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</si>
  <si>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</si>
  <si>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</si>
  <si>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</si>
  <si>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</si>
  <si>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</si>
  <si>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</si>
  <si>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</si>
  <si>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</si>
  <si>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</si>
  <si>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</si>
  <si>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</si>
  <si>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</si>
  <si>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</si>
  <si>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</si>
  <si>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</si>
  <si>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</si>
  <si>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</si>
  <si>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</si>
  <si>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ACELERADOR DE PEGA E ENDURECIMENTO PARA ARGAMASSAS E CONCRETOS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</si>
  <si>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</si>
  <si>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</si>
  <si>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</si>
  <si>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</si>
  <si>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</si>
  <si>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</si>
  <si>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</si>
  <si>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</si>
  <si>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</si>
  <si>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</si>
  <si>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</si>
  <si>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AJUDANTE DE PINTOR</t>
  </si>
  <si>
    <t>ALCA PREFORMADA DE CONTRA POSTE, EM ACO GALVANIZADO, PARA CABO 3/16", COMPRIMENTO *860* MM</t>
  </si>
  <si>
    <t>ALCA PREFORMADA DE DISTRIBUICAO, EM ACO GALVANIZADO, PARA CABO DE ALUMINIO DIAMETRO 25 MM2</t>
  </si>
  <si>
    <t>ALCA PREFORMADA DE DISTRIBUICAO, EM ACO GALVANIZADO, PARA CONDUTORES DE ALUMINIO AWG 1/0 (CAA 6/1 OU CA 7 FIOS)</t>
  </si>
  <si>
    <t>ALCA PREFORMADA DE SERVICO, EM ACO GALVANIZADO, PARA CONDUTORES DE ALUMINIO AWG 4 (CAA 6/1)</t>
  </si>
  <si>
    <t>ALCA PREFORMADA DE SERVICO, EM ACO GALVANIZADO, PARA CONDUTORES DE ALUMINIO AWG 6 (CAA 6/1)</t>
  </si>
  <si>
    <t>ALISADORA DE CONCRETO COM MOTOR A GASOLINA DE 5,5 HP, PESO COM MOTOR DE 78 KG, 4 PATAS.</t>
  </si>
  <si>
    <t>ANDAIME METALICO TIPO FACHADEIRO, LARGURA DE 1,20M, ALTURA POR PECA DE 2,0M (LOCACAO)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</si>
  <si>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</si>
  <si>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</si>
  <si>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</si>
  <si>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</si>
  <si>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</si>
  <si>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</si>
  <si>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</si>
  <si>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</si>
  <si>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</si>
  <si>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</si>
  <si>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</si>
  <si>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</si>
  <si>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</si>
  <si>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</si>
  <si>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</si>
  <si>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</si>
  <si>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</si>
  <si>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</si>
  <si>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</si>
  <si>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</si>
  <si>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</si>
  <si>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</si>
  <si>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</si>
  <si>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</si>
  <si>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</si>
  <si>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</si>
  <si>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D = *1,10* M, H = 0,30 M</t>
  </si>
  <si>
    <t>ANEL DE CONCRETO ARMADO, D = 0,60 M, H = 0,10 M</t>
  </si>
  <si>
    <t>ANEL DE CONCRETO ARMADO, D = 0,60 M, H = 0,15 M</t>
  </si>
  <si>
    <t>ANEL DE CONCRETO ARMADO, D = 0,60 M, H = 0,30 M</t>
  </si>
  <si>
    <t>ANEL DE CONCRETO ARMADO, D = 0,80 M, H = 0,30 M</t>
  </si>
  <si>
    <t>ANEL DE CONCRETO ARMADO, D = 0,80 M, H = 0,50 M</t>
  </si>
  <si>
    <t>ANEL DE CONCRETO ARMADO, D = 1,20 M, H = 0,50 M</t>
  </si>
  <si>
    <t>ANEL DE CONCRETO ARMADO, D = 1,50 M, H = 0,50 M</t>
  </si>
  <si>
    <t>ANEL DE CONCRETO ARMADO, D = 2,00 M, H = 0,50 M</t>
  </si>
  <si>
    <t>ANEL DE CONCRETO ARMADO, D = 2,50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</si>
  <si>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</si>
  <si>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</si>
  <si>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</si>
  <si>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</si>
  <si>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APOIO DO PORTA DENTE FRESADORA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</si>
  <si>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</si>
  <si>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</si>
  <si>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</si>
  <si>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</si>
  <si>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</si>
  <si>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</si>
  <si>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</si>
  <si>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</si>
  <si>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</si>
  <si>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</si>
  <si>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</si>
  <si>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</si>
  <si>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</si>
  <si>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GALVANIZADO 16 BWG, 1,65MM (0,0166 KG/M)</t>
  </si>
  <si>
    <t>AREIA FINA - POSTO JAZIDA/FORNECEDOR (SEM FRETE)</t>
  </si>
  <si>
    <t>AREIA GROSSA - POSTO JAZIDA/FORNECEDOR (SEM FRETE)</t>
  </si>
  <si>
    <t>AREIA MEDIA - POSTO JAZIDA/FORNECEDOR (SEM FRETE)</t>
  </si>
  <si>
    <t>AREIA PARA ATERRO - POSTO JAZIDA/FORNECEDOR (SEM FRETE)</t>
  </si>
  <si>
    <t>AREIA PARA LEITO FILTRANTE (0,42 A 1,68 MM) - POSTO JAZIDA/FORNECEDOR (SEM FRETE)</t>
  </si>
  <si>
    <t>AREIA PARA LEITO FILTRANTE (0,5 A 0,7 MM) - POSTO JAZIDA/FORNECEDOR (SEM FRETE)</t>
  </si>
  <si>
    <t>AREIA PARA LEITO FILTRANTE (0,7 A 1,0 MM) - POSTO JAZIDA/FORNECEDOR (SEM FRETE)</t>
  </si>
  <si>
    <t>AREIA PRETA PARA EMBOCO - POSTO JAZIDA/FORNECEDOR (SEM FRETE)</t>
  </si>
  <si>
    <t>ARGAMASSA COLANTE AC I PARA CERAMICAS</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</si>
  <si>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</si>
  <si>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</si>
  <si>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</si>
  <si>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</si>
  <si>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</si>
  <si>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</si>
  <si>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POLIMERICA IMPERMEABILIZANTE SEMIFLEXIVEL, BICOMPONENTE</t>
  </si>
  <si>
    <t>ARGAMASSA PRONTA PARA CONTRAPISO</t>
  </si>
  <si>
    <t>ARGAMASSA USINADA AUTOADENSAVEL E AUTONIVELANTE PARA CONTRAPISO, INCLUI BOMBEAMENTO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</si>
  <si>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</si>
  <si>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</si>
  <si>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</si>
  <si>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</si>
  <si>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</si>
  <si>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</si>
  <si>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</si>
  <si>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ARQUITETO JUNIOR</t>
  </si>
  <si>
    <t>ARQUITETO PLENO</t>
  </si>
  <si>
    <t>ARQUITETO SENIOR</t>
  </si>
  <si>
    <t>ARRUELA EM ACO GALVANIZADO, DIAMETRO EXTERNO = 35MM, ESPESSURA = 3MM, DIAMETRO DO FURO= 18MM</t>
  </si>
  <si>
    <t>ARRUELA PLASTICA 4 X 16</t>
  </si>
  <si>
    <t>ARRUELA QUADRADA EM ACO GALVANIZADO, DIMENSAO = 38 MM, ESPESSURA = 3MM, DIAMETRO DO FURO= 18 MM</t>
  </si>
  <si>
    <t>ARRUELA REDONDA DE LATAO, DIAMETRO EXTERNO = 34 MM, ESPESSURA = 2,5 MM, DIAMETRO DO FURO = 17 MM</t>
  </si>
  <si>
    <t>ASFALTO DILUIDO DE PETROLEO CM-30 (COM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</si>
  <si>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</si>
  <si>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</si>
  <si>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</si>
  <si>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</si>
  <si>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AUTOMATICO DE BOIA SUPERIOR / INFERIOR, *15* A / 250 V</t>
  </si>
  <si>
    <t>AVENTAL DE SEGURANCA DE RASPA DE COURO 1,00 X 0,60 M</t>
  </si>
  <si>
    <t>BACIA SANITARIA (VASO) COM CAIXA ACOPLADA, DE LOUCA BRANCA</t>
  </si>
  <si>
    <t>BACIA SANITARIA (VASO) CONVENCIONAL DE LOUCA COR</t>
  </si>
  <si>
    <t>BACIA SANITARIA (VASO) CONVENCIONAL PARA PCD COM FURO FRONTAL, DE LOUCA BRANCA, COM ASSENTO</t>
  </si>
  <si>
    <t>BALDE VERMELHO PARA SINALIZACAO DE VIAS</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</si>
  <si>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</si>
  <si>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</si>
  <si>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</si>
  <si>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</si>
  <si>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</si>
  <si>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</si>
  <si>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DE MARMORE SINTETICO COM UMA CUBA, 120 X *60* CM</t>
  </si>
  <si>
    <t>BANCADA DE MARMORE SINTETICO COM UMA CUBA, 150 X *60* CM</t>
  </si>
  <si>
    <t>BANCADA DE MARMORE SINTETICO COM UMA CUBA, 200 X *60*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</si>
  <si>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</si>
  <si>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</si>
  <si>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</si>
  <si>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</si>
  <si>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</si>
  <si>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</si>
  <si>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</si>
  <si>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</si>
  <si>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</si>
  <si>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LAVATÓRIO DE CANTO, EM ACO INOX POLIDO, DIAMETRO MINIMO 3 CM</t>
  </si>
  <si>
    <t>BARRA DE APOIO LAVATÓRIO, EM ACO INOX POLIDO, 40* CM X 50* 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</si>
  <si>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</si>
  <si>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</si>
  <si>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</si>
  <si>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</si>
  <si>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</si>
  <si>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</si>
  <si>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</si>
  <si>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1 X 1/4" (L X E), 1,2265 KG/M</t>
  </si>
  <si>
    <t>BARRA DE FERRO RETANGULAR, BARRA CHATA, 1 X 1/8" (L X E)</t>
  </si>
  <si>
    <t>BARRA DE FERRO RETANGULAR, BARRA CHATA, 1 X 3/16" (L X E), 1,73 KG/M</t>
  </si>
  <si>
    <t>BARRA DE FERRO RETANGULAR, BARRA CHATA, 1 1/2 X 1/4" (L X E), 1,89 KG/M</t>
  </si>
  <si>
    <t>BARRA DE FERRO RETANGULAR, BARRA CHATA, 1 1/4 X 3/8" (L X E)</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</si>
  <si>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</si>
  <si>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</si>
  <si>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</si>
  <si>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</si>
  <si>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</si>
  <si>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1/4" (L X E),</t>
  </si>
  <si>
    <t>BARRA DE FERRO RETANGULAR, BARRA CHATA, 3/4 X 1/8" (L X E), 0,47 KG/M</t>
  </si>
  <si>
    <t>BARRA DE FERRO RETANGULAR, BARRA CHATA, 3/4 X 3/16" (L X E)</t>
  </si>
  <si>
    <t>BARRA DE FERRO RETANGULAR, BARRA CHATA, 3/8 X 1 1/2" (L X E), 2,84 KG/M</t>
  </si>
  <si>
    <t>BATE-ESTACAS POR GRAVIDADE, POTENCIA160 HP, PESO DO MARTELO ATE 3 TONELADAS</t>
  </si>
  <si>
    <t>BATENTE/ PORTAL/ ADUELA/ MARCO MACICO, E= *3 CM, L= *13 CM, *60 CM A 120* CM X *210 CM, EM CEDRINHO/ ANGELIM COMERCIAL/ EUCALIPTO/ CURUPIXA/ PEROBA/ CUMARU OU EQUIVALENTE DA REGIAO.</t>
  </si>
  <si>
    <t>BATENTE/ PORTAL/ ADUELA/ MARCO MACICO, E= *3* CM, L= *13* CM, *60 CM A 120* CM X *210* CM, EM PINUS/ TAUARI/ VIROLA OU EQUIVALENTE DA REGIAO</t>
  </si>
  <si>
    <t>BATENTE/ PORTAL/ ADUELA/ MARCO MACICO, E= *3* CM, L= *7* CM, *60 CM A 120* CM X *210* CM, EM CEDRINHO/ ANGELIM COMERCIAL/ EUCALIPTO/ CURUPIXA/ PEROBA/ CUMARU OU EQUIVALENTE DA REGIAO</t>
  </si>
  <si>
    <t>BATENTE/ PORTAL/ ADUELA/ MARCO MACICO, E= *3* CM, L= *7* CM, *60 CM A 120* CM X *210* CM, EM PINUS/ TAUARI/ VIROLA OU EQUIVALENTE DA REGIAO</t>
  </si>
  <si>
    <t>BATENTE/ PORTAL/ ADUELA/MARCO MACICO, E= *3* CM, L= *15* CM, *60 CM A 120* CM X *210* CM, EM PINUS/ TAUARI/ VIROLA OU EQUIVALENTE DA REGIAO</t>
  </si>
  <si>
    <t>BETONEIRA CAPACIDADE NOMINAL 250 L, CAPACIDADE DE MISTURA 200 L, MOTOR ELETRICO TRIFASICO 220/380 V POTENCIA 1 CV, SEM CARREGADOR</t>
  </si>
  <si>
    <t>BETONEIRA CAPACIDADE NOMINAL 400 L, CAPACIDADE DE MISTURA 280 L, MOTOR ELETRICO TRIFASICO 220/380 V POTENCIA 2 CV, SEM CARREGADOR</t>
  </si>
  <si>
    <t>BETONEIRA CAPACIDADE NOMINAL 400 L, CAPACIDADE DE MISTURA 310 L, MOTOR A DIESEL POTENCIA 5 HP, SEM CARREGADOR</t>
  </si>
  <si>
    <t>BETONEIRA CAPACIDADE NOMINAL 400 L, CAPACIDADE DE MISTURA 310 L, MOTOR A GASOLINA POTENCIA 5,5 HP, SEM CARREGADOR</t>
  </si>
  <si>
    <t>BETONEIRA CAPACIDADE NOMINAL 600 L, CAPACIDADE DE MISTURA 440 L, MOTOR A GASOLINA POTENCIA 10 HP, COM CARREGADOR</t>
  </si>
  <si>
    <t>BETONEIRA 320 L COM MOTOR ELETRICO TRIFASICO, POTENCIA DE 3 HP, COM CARREGADOR MECANICO (LOCACAO)</t>
  </si>
  <si>
    <t>BETONEIRA 320 L, DIESEL, POTENCIA DE 5,5 HP, COM CARREGADOR MECANICO (LOCACAO)</t>
  </si>
  <si>
    <t>BETONEIRA 580 L, DIESEL, POTENCIA DE 7,5 HP, COM CARREGADOR MECANICO (LOCACAO)</t>
  </si>
  <si>
    <t>BETONEIRA, CAPACIDADE NOMINAL 400 L, CAPACIDADE DE MISTURA 310L, MOTOR ELETRICO TRIFASICO 220/380V POTENCIA 2 CV, SEM CARREGADOR</t>
  </si>
  <si>
    <t>BETONEIRA, CAPACIDADE NOMINAL 600 L, CAPACIDADE DE MISTURA 360L, MOTOR ELETRICO TRIFASICO 220/380V, POTENCIA 4CV, EXCLUSO CARREGADOR</t>
  </si>
  <si>
    <t>BIDE LOUCA BRANCA COM 3 FUROS</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</si>
  <si>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</si>
  <si>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</si>
  <si>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</si>
  <si>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</si>
  <si>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</si>
  <si>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</si>
  <si>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</si>
  <si>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</si>
  <si>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</si>
  <si>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</si>
  <si>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</si>
  <si>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</si>
  <si>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</si>
  <si>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</si>
  <si>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</si>
  <si>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</si>
  <si>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</si>
  <si>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</si>
  <si>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</si>
  <si>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</si>
  <si>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</si>
  <si>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</si>
  <si>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</si>
  <si>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</si>
  <si>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</si>
  <si>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</si>
  <si>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</si>
  <si>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</si>
  <si>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CONCRETO VEDACAO 19 X 19 X 39 CM (CLASSE D - NBR 6136)</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</si>
  <si>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</si>
  <si>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</si>
  <si>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</si>
  <si>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14 X 19 X 29 CM, 3,0 MPA (NBR 15270)</t>
  </si>
  <si>
    <t>BLOCO ESTRUTURAL CERAMICO 14 X 19 X 29 CM, 6,0 MPA (NBR 15270)</t>
  </si>
  <si>
    <t>BLOCO ESTRUTURAL CERAMICO 14 X 19 X 34 CM, 6,0 MPA (NBR 15270)</t>
  </si>
  <si>
    <t>BLOCO ESTRUTURAL CERAMICO 14 X 19 X 39 CM, 3,0 MPA (NBR 15270)</t>
  </si>
  <si>
    <t>BLOCO ESTRUTURAL CERAMICO 14 X 19 X 39 CM, 6,0 MPA (NBR 15270)</t>
  </si>
  <si>
    <t>BLOCO ESTRUTURAL CERAMICO 19 X 19 X 39 CM, 6,0 MPA (NBR 15270)</t>
  </si>
  <si>
    <t>BLOCO VEDACAO CONCRETO CELULAR AUTOCLAVADO 15 X 30 X 60 CM</t>
  </si>
  <si>
    <t>BLOCO VEDACAO CONCRETO 14 X 19 X 29 CM (CLASSE D - NBR 6136)</t>
  </si>
  <si>
    <t>BLOCO VEDACAO CONCRETO 14 X 19 X 39 CM (CLASSE D - NBR 6136)</t>
  </si>
  <si>
    <t>BLOCO VEDACAO CONCRETO 14 X 19 X 39 CM APARENTE (CLASSE D - NBR 6136)</t>
  </si>
  <si>
    <t>BLOCO VEDACAO CONCRETO 19 X 19 X 39 CM (CLASSE D - NBR 6136)</t>
  </si>
  <si>
    <t>BLOCO VEDACAO CONCRETO 9 X 19 X 39 CM (CLASSE D - NBR 6136)</t>
  </si>
  <si>
    <t>BLOCO VEDACAO CONCRETO 9 X 19 X 39 CM APARENTE (CLASSE D - NBR 6136)</t>
  </si>
  <si>
    <t>BLOCO VIDRO INCOLOR XADREZ, DE *20 X 20 X 10* CM</t>
  </si>
  <si>
    <t>BLOCO VIDRO/ELEMENTO VAZADO, INCOLOR, VENEZIANA, *20 X 10 X 8* CM</t>
  </si>
  <si>
    <t>BOCAL PVC, PARA CALHA PLUVIAL, DIAMETRO DA SAIDA ENTRE 80 E 100 MM, PARA DRENAGEM PREDIAL</t>
  </si>
  <si>
    <t>BOLSA DE LIGACAO EM PVC FLEXIVEL PARA VASO SANITARIO 1.1/2 " (40 MM)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</si>
  <si>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</si>
  <si>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</si>
  <si>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</si>
  <si>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MOTOR ELETRICO MONOFASICO 0,49 HP BOCAIS 1" X 3/4", DIAMETRO DO ROTOR 110 MM, HM/Q: 6 M / 8,3 M3/H A 20 M / 1,2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</si>
  <si>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</si>
  <si>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</si>
  <si>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</si>
  <si>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</si>
  <si>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</si>
  <si>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</si>
  <si>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 *COLETADO CAIXA*</t>
  </si>
  <si>
    <t>BOMBA DE PROJECAO DE CONCRETO SECO, POTENCIA 10 CV, VAZAO 6 M3/H *COLETADO CAIXA*</t>
  </si>
  <si>
    <t>BOMBA PRESSURIZADORA ELETRICA ATE 2HP, 1 1/2"</t>
  </si>
  <si>
    <t>BOMBA SUBMERSA PARA POCOS TUBULARES PROFUNDOS DIAMETRO DE 4 POLEGADAS, ELETRICA, MONOFASICA, POTENCIA 0,49 HP, 13 ESTAGIOS, BOCAL DE DESCARGA DIAMETRO DE UMA POLEGADA E MEIA, HM/Q = 18 M / 1,90 M3/H A 85 M / 0,</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</si>
  <si>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</si>
  <si>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</si>
  <si>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</si>
  <si>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</si>
  <si>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</si>
  <si>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</si>
  <si>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</si>
  <si>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</si>
  <si>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</si>
  <si>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</si>
  <si>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 *COLETADO CAIXA*</t>
  </si>
  <si>
    <t>BOTA DE PVC PRETA, CANO MEDIO, SEM FORRO</t>
  </si>
  <si>
    <t>BOTA DE SEGURANCA COM BIQUEIRA DE ACO E COLARINHO ACOLCHOADO</t>
  </si>
  <si>
    <t>BRACO OU HASTE COM CANOPLA PLASTICA, 1/2", PARA CHUVEIRO ELETRICO</t>
  </si>
  <si>
    <t>BRACO OU HASTE COM CANOPLA PLASTICA, 1/2", PARA CHUVEIRO SIMPLES</t>
  </si>
  <si>
    <t>BUCHA DE NYLON, DIAMETRO DO FURO 8 MM, COMPRIMENTO 40 MM, COM PARAFUSO DE ROSCA SOBERBA, CABECA CHATA, FENDA SIMPLES, 4,8 X 50 MM</t>
  </si>
  <si>
    <t>BUCHA DE REDUCAO DE PVC, SOLDAVEL, CURTA, COM 110 X 85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</si>
  <si>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</si>
  <si>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</si>
  <si>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</si>
  <si>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</si>
  <si>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</si>
  <si>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</si>
  <si>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</si>
  <si>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</si>
  <si>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</si>
  <si>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</si>
  <si>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</si>
  <si>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</si>
  <si>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</si>
  <si>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</si>
  <si>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</si>
  <si>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</si>
  <si>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</si>
  <si>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PVC ROSCAVEL, 1" X 3/4"</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</si>
  <si>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</si>
  <si>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</si>
  <si>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</si>
  <si>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</si>
  <si>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</si>
  <si>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</si>
  <si>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</si>
  <si>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</si>
  <si>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BUCHA REDUCAO PVC, ROSCAVEL, 2" X 1 1/4 "</t>
  </si>
  <si>
    <t>CABECEIRA DIREITA PVC, PARA CALHA PLUVIAL, DIAMETRO ENTRE 119 E 170 MM, PARA DRENAGEM PREDIAL</t>
  </si>
  <si>
    <t>CABECEIRA ESQUERDA PVC, PARA CALHA PLUVIAL, DIAMETRO ENTRE 119 E 170 MM, PARA DRENAGEM PREDIAL</t>
  </si>
  <si>
    <t>CABIDE/GANCHO DE BANHEIRO SIMPLES EM METAL CROMADO</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</si>
  <si>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</si>
  <si>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</si>
  <si>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</si>
  <si>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</si>
  <si>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</si>
  <si>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</si>
  <si>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</si>
  <si>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EXTRA FLEXIVEL, ISOLACAO EM PVC, 50MM2 (P/ MAQUINA DE SOLDA)</t>
  </si>
  <si>
    <t>CABO DE COBRE ISOLAMENTO ANTI-CHAMA 0,6/1KV 50MM2 (1 CONDUTOR) TP SINTENAX PIRELLI OU EQUIV</t>
  </si>
  <si>
    <t>CABO DE COBRE ISOLAMENTO ANTI-CHAMA 450/750V 6MM2, TP PIRASTIC PIRELLI OU EQUIV</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</si>
  <si>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</si>
  <si>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</si>
  <si>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</si>
  <si>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</si>
  <si>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</si>
  <si>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</si>
  <si>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</si>
  <si>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</si>
  <si>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</si>
  <si>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</si>
  <si>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</si>
  <si>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</si>
  <si>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</si>
  <si>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</si>
  <si>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</si>
  <si>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</si>
  <si>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</si>
  <si>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</si>
  <si>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</si>
  <si>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</si>
  <si>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</si>
  <si>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</si>
  <si>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</si>
  <si>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</si>
  <si>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</si>
  <si>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</si>
  <si>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</si>
  <si>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</si>
  <si>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</si>
  <si>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</si>
  <si>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</si>
  <si>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</si>
  <si>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</si>
  <si>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
  </si>
  <si>
    <t>CAIXA DE INCENDIO/ABRIGO PARA MANGUEIRA, DE EMBUTIR/INTERNA, COM 90 X 60 X 17 CM, EM CHAPA DE ACO, PORTA COM VENTILACAO, VISOR COM A INSCRICAO "INCENDIO", SUPORTE/CESTA INTERNA PARA A MANGUEIRA, PINTURA ELETROS</t>
  </si>
  <si>
    <t>CAIXA DE INCENDIO/ABRIGO PARA MANGUEIRA, DE SOBREPOR/EXTERNA, COM 75 X 45 X 17 CM, EM CHAPA DE ACO, PORTA COM VENTILACAO, VISOR COM A INSCRICAO "INCENDIO", SUPORTE/CESTA INTERNA PARA A MANGUEIRA, PINTURA ELETRO</t>
  </si>
  <si>
    <t>CAIXA DE INCENDIO/ABRIGO PARA MANGUEIRA, DE SOBREPOR/EXTERNA, COM 90 X 60 X 17 CM, EM CHAPA DE ACO, PORTA COM VENTILACAO, VISOR COM A INSCRICAO "INCENDIO", SUPORTE/CESTA INTERNA PARA A MANGUEIRA, PINTURA ELETRO</t>
  </si>
  <si>
    <t>CAIXA DE PROTECAO P/ MEDIDOR TRIFASICO E DISJUNTOR EM CHAPA DE ALUMINIO 3MM</t>
  </si>
  <si>
    <t>CAIXA INSPECAO EM CONCRETO PARA ATERRAMENTO E PARA RAIOS DIAMETRO = 300 MM</t>
  </si>
  <si>
    <t>CAIXA INSPECAO EM POLIETILENO PARA ATERRAMENTO E PARA RAIOS DIAMETRO = 300 MM</t>
  </si>
  <si>
    <t>CAIXA SIFONADA PVC 150 X 150 X 50MM COM TAMPA CEGA QUADRADA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</si>
  <si>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</si>
  <si>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</si>
  <si>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</si>
  <si>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</si>
  <si>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</si>
  <si>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</si>
  <si>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</si>
  <si>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</si>
  <si>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</si>
  <si>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</si>
  <si>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CALHA PLUVIAL DE PVC, DIAMETRO ENTRE 119 E 170 MM, COMPRIMENTO DE 3 M, PARA DRENAGEM PREDIAL</t>
  </si>
  <si>
    <t>CALHA/CANALETA DE CONCRETO SIMPLES, D = 40 CM, PARA AGUA PLUVIAL</t>
  </si>
  <si>
    <t>CALHA/CANALETA DE CONCRETO SIMPLES, D = 50 CM, PARA AGUA PLUVIAL</t>
  </si>
  <si>
    <t>CALHA/CANALETA DE CONCRETO SIMPLES, D = 60 CM, PARA AGUA PLUVIAL</t>
  </si>
  <si>
    <t>CALHA/CANALETA DE CONCRETO SIMPLES, D = 80 CM, PARA AGUA PLUVIAL</t>
  </si>
  <si>
    <t>CALHA/CANALETA DE CONCRETO SIMPLES, MEIA CANA, D = 20 CM, PARA AGUA PLUVIAL</t>
  </si>
  <si>
    <t>CALHA/CANALETA DE CONCRETO SIMPLES, MEIA CANA, D = 30 CM, PARA AGUA PLUVIAL</t>
  </si>
  <si>
    <t>CAMINHAO FORA DE ESTRADA PESO BRUTO 51200 KG, CAPACIDADE DE CARGA 28000 KG, POTENCIA 357 HP, VELOCIDADE MAXIMA 52,70 KM/H</t>
  </si>
  <si>
    <t>CAMINHAO FORA DE ESTRADA PESO BRUTO 69800 KG, CAPACIDADE DE CARGA 39000 KG, CACAMBA 24 M3, POTENCIA 469 HP, VELOCIDADE MAXIMA 57 KM/H</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</si>
  <si>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</si>
  <si>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</si>
  <si>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</si>
  <si>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</si>
  <si>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</si>
  <si>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</si>
  <si>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</si>
  <si>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</si>
  <si>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</si>
  <si>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</si>
  <si>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</si>
  <si>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</si>
  <si>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</si>
  <si>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</si>
  <si>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</si>
  <si>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</si>
  <si>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</si>
  <si>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</si>
  <si>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CABINE SIMPLES, MOTOR FLEX, 4 X 2, APENAS COM OS EQUIPAMENTOS DE SERIE</t>
  </si>
  <si>
    <t>CAMINHONETE COM MOTOR A DIESEL, POTENCIA 180 CV, CABINE DUPLA, 4X4</t>
  </si>
  <si>
    <t>CANALETA CONCRETO ESTRUTURAL 14 X 19 X 29 CM, FBK 14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</si>
  <si>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</si>
  <si>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</si>
  <si>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</si>
  <si>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</si>
  <si>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</si>
  <si>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</si>
  <si>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</si>
  <si>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</si>
  <si>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</si>
  <si>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</si>
  <si>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FERRO GALVANIZADO DE ABAS IGUAIS, 1 X 1/8" (L X E) , 1,20KG/M</t>
  </si>
  <si>
    <t>CANTONEIRA FERRO GALVANIZADO DE ABAS IGUAIS, 1 1/2 X 1/4" (L X E), 3,40 KG/M</t>
  </si>
  <si>
    <t>CANTONEIRA FERRO GALVANIZADO DE ABAS IGUAIS, 2 X 3/8" (L X E), 6,9 KG/M</t>
  </si>
  <si>
    <t>CANTONEIRA FERRO GALVANIZADO DE ABAS IGUAIS, 3/4 X 1/8" (L X E)</t>
  </si>
  <si>
    <t>CAP PVC, ROSCAVEL, 1 1/2", AGUA FRIA PREDIAL</t>
  </si>
  <si>
    <t>CAP PVC, ROSCAVEL, 1 1/4", AGUA FRIA PREDIAL</t>
  </si>
  <si>
    <t>CAP PVC, ROSCAVEL, 2 1/2", AGUA FRIA PREDIAL</t>
  </si>
  <si>
    <t>CAP PVC, ROSCAVEL, 2", AGUA FRIA PREDIAL</t>
  </si>
  <si>
    <t>CAP PVC, ROSCAVEL, 3",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</si>
  <si>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</si>
  <si>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</si>
  <si>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</si>
  <si>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</si>
  <si>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</si>
  <si>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</si>
  <si>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</si>
  <si>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</si>
  <si>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</si>
  <si>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</si>
  <si>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 = 6 MM, COLOCADO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</si>
  <si>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</si>
  <si>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</si>
  <si>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</si>
  <si>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</si>
  <si>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</si>
  <si>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</si>
  <si>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</si>
  <si>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COMBINADO 56000 KG, CAPACIDADE MAXIMA DE TRACAO 80000 KG, POTENCIA 400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</si>
  <si>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</si>
  <si>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</si>
  <si>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</si>
  <si>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6X2, PESO BRUTO TOTAL COMBINADO 56000 KG, CAPACIDADE MAXIMA DE TRACAO 66000 KG, POTENCIA 360CV (INCLUI CABINE E CHASSI, NAO INCLUI SEMIRREBOQUE)</t>
  </si>
  <si>
    <t>CENTRALIZADOR DE BARRA DE ACO (CHUNBADOR) CB, PARA ACO ATE 20 MM *COLETADO CAIXA*</t>
  </si>
  <si>
    <t>CHAPA ACO INOX AISI 304 NÂº 4 (E = 6 MM), ACABAMENTO NÂº 1 (LAMINADO A QUENTE, FOSCO)</t>
  </si>
  <si>
    <t>CHAPA ACO INOX AISI 304 NÂº 9 (E = 4 MM), ACABAMENTO NÂº 1 (LAMINADO A QUENTE, FOSCO)</t>
  </si>
  <si>
    <t>CHAPA DE ALUMINIO, E = 3 MM, L = 1000 MM - 8,10 KG/M2 (LIGA 1200 - H14)</t>
  </si>
  <si>
    <t>CHAPA DE ALUMINIO, E = 4 MM, L = 1000 MM - 10,8 KG/M2 (LIGA 1200 - H14)</t>
  </si>
  <si>
    <t>CHAPA DE ALUMINIO, E = 5 MM, L = 1060 MM - 13,5 KG/M2 (LIGA 1200 - H14)</t>
  </si>
  <si>
    <t>CHAPA DE MADEIRA COMPENSADA PLASTIFICADA PARA FORMA DE CONCRETO, DE *2,44 X 1,22* M, E = 10 MM</t>
  </si>
  <si>
    <t>CHAPA DE MADEIRA COMPENSADA RESINADA PARA FORMA DE CONCRETO, DE *2,2 X 1,1* M, E = 10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</si>
  <si>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</si>
  <si>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</si>
  <si>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</si>
  <si>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</si>
  <si>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</si>
  <si>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</si>
  <si>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</si>
  <si>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</si>
  <si>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</si>
  <si>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</si>
  <si>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</si>
  <si>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</si>
  <si>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</si>
  <si>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</si>
  <si>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</si>
  <si>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</si>
  <si>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</si>
  <si>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</si>
  <si>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</si>
  <si>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</si>
  <si>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</si>
  <si>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</si>
  <si>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</si>
  <si>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</si>
  <si>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</si>
  <si>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600 MM - 1,30 KG/M (LIGA 1200 - H14)</t>
  </si>
  <si>
    <t>CHAVE DUPLA PARA CONEXOES TIPO STORZ, ENGATE RAPIDO 1 1/2" X 2 1/2", EM LATAO, PARA INSTALACAO PREDIAL COMBATE A INCENDIO</t>
  </si>
  <si>
    <t>CHAVE PARTIDA DIRETA TRIFASICA P/ MOTOR 10CV-220V C/ FUSIVEL DIAZED 63A</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</si>
  <si>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</si>
  <si>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</si>
  <si>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</si>
  <si>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</si>
  <si>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CIMENTO ASFALTICO DE PETROLEO A GRANEL (CAP) 30/45 (COM ICMS)</t>
  </si>
  <si>
    <t>CIMENTO ASFALTICO DE PETROLEO A GRANEL (CAP) 50/70 (COM ICMS)</t>
  </si>
  <si>
    <t>CIMENTO IMPERMEABILIZANTE DE PEGA ULTRARRAPIDA PARA TAMPONAMENTOS</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</si>
  <si>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</si>
  <si>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</si>
  <si>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</si>
  <si>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COLA CONTATO P/ CHAPA VINÍLICA/BORRACHA</t>
  </si>
  <si>
    <t>COLAR DE TOMADA EM POLIPROPILENO, PP, COM PARAFUSOS, PARA PEAD, 63 X 1/2" - LIGACAO PREDIAL DE AGUA</t>
  </si>
  <si>
    <t>COLAR DE TOMADA EM POLIPROPILENO, PP, COM PARAFUSOS, PARA PEAD, 63 X 3/4" - LIGACAO PREDIAL DE AGUA</t>
  </si>
  <si>
    <t>COMPACTADOR DE SOLOS DE PERCURSAO (SOQUETE) COM MOTOR A GASOLINA 4 TEMPOS DE 3 HP (3 CV)</t>
  </si>
  <si>
    <t>COMPACTADOR DE SOLOS DE PERCURSAO (SOQUETE) COM MOTOR A GASOLINA 4 TEMPOS DE 4 HP (4 CV)</t>
  </si>
  <si>
    <t>COMPACTADOR SOLOS COM PLACA VIBRATORIA MOTOR DIESEL/GASOLINA MENOR OU IGUAL A 10CV NAO REVERSIVEL TIPO CLARIDOM CS- 30 OU EQUIVALENTE</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</si>
  <si>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</si>
  <si>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</si>
  <si>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</si>
  <si>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</si>
  <si>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</si>
  <si>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</si>
  <si>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</si>
  <si>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CONCRETO AUTOADENSAVEL (CAA) CLASSE DE RESISTENCIA C15, ESPALHAMENTO SF2, INCLUI SERVICO DE BOMBEAMENTO (NBR 15823)</t>
  </si>
  <si>
    <t>CONCRETO AUTOADENSAVEL (CAA) CLASSE DE RESISTENCIA C20, ESPALHAMENTO SF2, EXCLUI SERVICO DE BOMBEAMENTO (NBR 15823) *COLETADO CAIXA*</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</si>
  <si>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</si>
  <si>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</si>
  <si>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</si>
  <si>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50/70 - DMT = 10 KM</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</si>
  <si>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</si>
  <si>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</si>
  <si>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</si>
  <si>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EXCLUI SERVICO DE BOMBEAMENTO (NBR 8953)</t>
  </si>
  <si>
    <t>CONCRETO USINADO BOMBEAVEL, CLASSE DE RESISTENCIA C20, COM BRITA 0 E 1, SLUMP = 190 +/- 20 MM, INCLUI SERVICO DE BOMBEAMENTO (NBR 8953) *COLETADO CAIXA*</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</si>
  <si>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</si>
  <si>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</si>
  <si>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</si>
  <si>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</si>
  <si>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</si>
  <si>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</si>
  <si>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</si>
  <si>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</si>
  <si>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</si>
  <si>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</si>
  <si>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</si>
  <si>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</si>
  <si>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</si>
  <si>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C60, COM BRITA 0 E 1, SLUMP = 100 +/- 20 MM, EXCLUI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</si>
  <si>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</si>
  <si>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</si>
  <si>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BOMBEAVEL, CLASSE DE RESISTENCIA C80,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</si>
  <si>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</si>
  <si>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</si>
  <si>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</si>
  <si>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</si>
  <si>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</si>
  <si>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</si>
  <si>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</si>
  <si>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</si>
  <si>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</si>
  <si>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</si>
  <si>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</si>
  <si>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</si>
  <si>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</si>
  <si>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</si>
  <si>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</si>
  <si>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</si>
  <si>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</si>
  <si>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</si>
  <si>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</si>
  <si>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</si>
  <si>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</si>
  <si>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</si>
  <si>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</si>
  <si>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</si>
  <si>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</si>
  <si>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</si>
  <si>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</si>
  <si>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</si>
  <si>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</si>
  <si>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</si>
  <si>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</si>
  <si>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</si>
  <si>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</si>
  <si>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</si>
  <si>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</si>
  <si>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</si>
  <si>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</si>
  <si>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</si>
  <si>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</si>
  <si>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CONDUTOR PLUVIAL, PVC, CIRCULAR, DIAMETRO ENTRE 80 E 100 MM, PARA DRENAGEM PREDIAL</t>
  </si>
  <si>
    <t>CONE DE SINALIZACAO EM PVC FLEXIVEL (NBR 15071) H = 70 / 76 CM</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</si>
  <si>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</si>
  <si>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</si>
  <si>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</si>
  <si>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</si>
  <si>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</si>
  <si>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</si>
  <si>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</si>
  <si>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</si>
  <si>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</si>
  <si>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</si>
  <si>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</si>
  <si>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</si>
  <si>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</si>
  <si>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</si>
  <si>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</si>
  <si>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</si>
  <si>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</si>
  <si>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</si>
  <si>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</si>
  <si>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</si>
  <si>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</si>
  <si>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</si>
  <si>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</si>
  <si>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</si>
  <si>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</si>
  <si>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</si>
  <si>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</si>
  <si>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</si>
  <si>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</si>
  <si>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</si>
  <si>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</si>
  <si>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</si>
  <si>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</si>
  <si>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</si>
  <si>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</si>
  <si>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</si>
  <si>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</si>
  <si>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</si>
  <si>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 *COLETADO CAIXA*</t>
  </si>
  <si>
    <t>CONJUNTO ARRUELAS DE VEDACAO 5/16" PARA TELHA FIBROCIMENTO (UMA ARRUELA METALICA E UMA ARRUELA PVC - CONICAS)</t>
  </si>
  <si>
    <t>CONJUNTO MONTADO ESTOPIM COM ESPOLETA COMUM NÂ°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</si>
  <si>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</si>
  <si>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</si>
  <si>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DE *2,40* X *6,00* M, PADRAO SIMPLES, SEM DIVISORIAS, PARA USO EM CANTEIRO DE OBRAS</t>
  </si>
  <si>
    <t>CONTAINER 2,30 X 6,00 M, ALT. 2,50 M, COM 1 SANITARIO, PARA ESCRITORIO, COMPLETO, SEM DIVISORIAS INTERNAS (LOCACAO)</t>
  </si>
  <si>
    <t>CONTAINER 2,30 X 6,00 M, ALT. 2,50 M, PARA ESCRITORIO, SEM DIVISORIAS INTERNAS E SEM SANITARIO (LOCACAO)</t>
  </si>
  <si>
    <t>CONTAINER 2,30 X 4,30 M, ALT. 2,50 M, P/ SANITARIO, C/ 5 BACIAS, 1 LAVATORIO E 4 MICTORIOS (LOCACAO)</t>
  </si>
  <si>
    <t>CONTAINER 2,30 X 4,30 M, ALT. 2,50 M, PARA SANITARIO, COM 3 BACIAS, 4 CHUVEIROS, 1 LAVATORIO E 1 MICTORIO (LOCACAO)</t>
  </si>
  <si>
    <t>CONTAINER 2,30 X 6,00 M, ALT. 2,50 M, PARA SANITARIO, COM 4 BACIAS, 8 CHUVEIROS,1 LAVATORIO E 1 MICTORIO (LOCACAO)</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</si>
  <si>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</si>
  <si>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</si>
  <si>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</si>
  <si>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</si>
  <si>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</si>
  <si>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</si>
  <si>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</si>
  <si>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</si>
  <si>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</si>
  <si>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</si>
  <si>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</si>
  <si>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400 A, TENSAO NOMINAL DE *500* V, CATEGORIA AC-2 E AC-3</t>
  </si>
  <si>
    <t>CONTATOR TRIPOLAR, CORRENTE DE 45 A, TENSAO NOMINAL DE *500* V, CATEGORIA AC-2 E AC-3</t>
  </si>
  <si>
    <t>CONTATOR TRIPOLAR, CORRENTE DE 9 A, TENSAO NOMINAL DE *500* V, CATEGORIA AC-2 E AC-3</t>
  </si>
  <si>
    <t>CONTATOR TRIPOLAR, CORRENTE DE 95 A, TENSAO NOMINAL DE *500* V, CATEGORIA AC-2 E AC-3</t>
  </si>
  <si>
    <t>COORDENADOR DE OBRA</t>
  </si>
  <si>
    <t>CORDEL DETONANTE, NP 05 G/M</t>
  </si>
  <si>
    <t>CORDEL DETONANTE, NP 10 G/M</t>
  </si>
  <si>
    <t>CORTA-CIRCUITO FUSIVEL DISTRIBUICAO, 100A/15 KV C/ SUPORTE L, TIPO LMO DA HITACHE- LINE OU EQUIV</t>
  </si>
  <si>
    <t>CORTADORA DE PISO COM MOTOR 4 TEMPOS A GASOLINA DE 13 CV (13 HP), PARA DISCO DE CORTE DE DIAMETRO DE 12 A 18'' (300 A 400 MM)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</si>
  <si>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</si>
  <si>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</si>
  <si>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</si>
  <si>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</si>
  <si>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</si>
  <si>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</si>
  <si>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</si>
  <si>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</si>
  <si>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</si>
  <si>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</si>
  <si>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</si>
  <si>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</si>
  <si>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</si>
  <si>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</si>
  <si>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</si>
  <si>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</si>
  <si>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</si>
  <si>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</si>
  <si>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</si>
  <si>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</si>
  <si>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</si>
  <si>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</si>
  <si>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PARA TELHA CERAMICA, COMPRIMENTO DE *41* CM, RENDIMENTO DE *3* TELHAS/M</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</si>
  <si>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</si>
  <si>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</si>
  <si>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</si>
  <si>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</si>
  <si>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</si>
  <si>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</si>
  <si>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</si>
  <si>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</si>
  <si>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</si>
  <si>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</si>
  <si>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</si>
  <si>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</si>
  <si>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</si>
  <si>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</si>
  <si>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</si>
  <si>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</si>
  <si>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</si>
  <si>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</si>
  <si>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90º, ROSCAVEL, DE 1/2, PARA ELETRODUTO</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</si>
  <si>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</si>
  <si>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</si>
  <si>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</si>
  <si>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</si>
  <si>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</si>
  <si>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200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</si>
  <si>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</si>
  <si>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</si>
  <si>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</si>
  <si>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</si>
  <si>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</si>
  <si>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</si>
  <si>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</si>
  <si>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</si>
  <si>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</si>
  <si>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</si>
  <si>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</si>
  <si>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</si>
  <si>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</si>
  <si>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</si>
  <si>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</si>
  <si>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</si>
  <si>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</si>
  <si>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</si>
  <si>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</si>
  <si>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</si>
  <si>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</si>
  <si>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</si>
  <si>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</si>
  <si>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</si>
  <si>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</si>
  <si>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</si>
  <si>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</si>
  <si>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</si>
  <si>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</si>
  <si>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</si>
  <si>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</si>
  <si>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</si>
  <si>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</si>
  <si>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</si>
  <si>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</si>
  <si>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</si>
  <si>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</si>
  <si>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</si>
  <si>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</si>
  <si>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</si>
  <si>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45 GRAUS, CURTA, PB, DN 100 MM, PARA ESGOTO PREDIAL</t>
  </si>
  <si>
    <t>DENTE PARA FRESADORA</t>
  </si>
  <si>
    <t>DESENHISTA DETALHISTA</t>
  </si>
  <si>
    <t>DESMOLDANTE PARA FORMAS METALICAS A BASE DE OLEO VEGETAL *COLETADO CAIXA*</t>
  </si>
  <si>
    <t>DESMOLDANTE PROTETOR PARA FORMAS DE MADEIRA, DE BASE OLEOSA EMULSIONADA EM AGUA</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</si>
  <si>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</si>
  <si>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</si>
  <si>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</si>
  <si>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</si>
  <si>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</si>
  <si>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</si>
  <si>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</si>
  <si>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TIPO NEMA, MONOPOLAR 10 ATE 30A</t>
  </si>
  <si>
    <t>DISTRIBUIDOR DE AGREGADOS AUTOPROPELIDO, CAP 3 M3, A DIESEL, 6 CC, 176 CV</t>
  </si>
  <si>
    <t>DISTRIBUIDOR DE AGREGADOS REBOCAVEL, CAPACIDADE 1,9 M3, LARGURA DE TRABALHO 3,66 M</t>
  </si>
  <si>
    <t>DIVISORIA EM MARMORE, COM DUAS FACES POLIDAS, BRANCO COMUM, E= *3,0* CM</t>
  </si>
  <si>
    <t>DIVISORIA, PLACA PRE-MOLDADA EM GRANILITE, MARMORITE OU GRANITINA, E = *3 CM</t>
  </si>
  <si>
    <t>DOBRADICA EM ACO/FERRO, 3 Â½" X 3", E= 1,9 A 2 MM, COM ANEL, CROMADO OU ZINCADO, TAMPA BOLA, COM PARAFUSOS</t>
  </si>
  <si>
    <t>DOBRADICA EM ACO/FERRO, 3" X 2 Â½", E= 1,2 A 1,8 MM, SEM ANEL, CROMADO OU ZINCADO, TAMPA CHATA, COM PARAFUSOS</t>
  </si>
  <si>
    <t>DOBRADICA EM ACO/FERRO, 4" X 3", E= 2,2 A 3,0 MM, COM ANEL, CROMADO OU ZINCADO,TAMPA BOLA, COM PARAFUSOS</t>
  </si>
  <si>
    <t>DOBRADICA EM LATAO, 3" X 2 Â½",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</si>
  <si>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</si>
  <si>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</si>
  <si>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</si>
  <si>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</si>
  <si>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</si>
  <si>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</si>
  <si>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</si>
  <si>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</si>
  <si>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</si>
  <si>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9 X 20 X 20 CM</t>
  </si>
  <si>
    <t>ELEMENTO VAZADO DE CONCRETO, QUADRICULADO *40 X 40 X 6*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</si>
  <si>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</si>
  <si>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</si>
  <si>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</si>
  <si>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</si>
  <si>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</si>
  <si>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</si>
  <si>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</si>
  <si>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</si>
  <si>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</si>
  <si>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</si>
  <si>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</si>
  <si>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CARGA,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</si>
  <si>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</si>
  <si>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</si>
  <si>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</si>
  <si>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</si>
  <si>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5T</t>
  </si>
  <si>
    <t>EMULSAO ASFALTICA ANIONICA</t>
  </si>
  <si>
    <t>EMULSAO ASFALTICA CATIONICA RL-1C PARA USO EM PAVIMENTACAO ASFALTICA (COM ICMS)</t>
  </si>
  <si>
    <t>EMULSAO ASFALTICA CATIONICA RM-1C PARA USO EM PAVIMENTACAO ASFALTICA (COM ICMS)</t>
  </si>
  <si>
    <t>EMULSAO ASFALTICA CATIONICA RR-1C PARA USO EM PAVIMENTACAO ASFALTICA (COM ICMS)</t>
  </si>
  <si>
    <t>EMULSAO ASFALTICA CATIONICA RR-2C PARA USO EM PAVIMENTACAO ASFALTICA (COM ICMS)</t>
  </si>
  <si>
    <t>ENCARREGADO GERAL DE OBRAS</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</si>
  <si>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</si>
  <si>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</si>
  <si>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</si>
  <si>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</si>
  <si>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</si>
  <si>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</si>
  <si>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</si>
  <si>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</si>
  <si>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</si>
  <si>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</si>
  <si>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t>
  </si>
  <si>
    <t>EQUIPAMENTO PARA DEMARCACAO DE FAIXAS DE TRAFEGO A QUENTE, A SER MONTADO SOBRE CAMINHAO DE PBT MINIMO DE 17 T E DISTANCIA MINIMA ENTRE EIXOS DE 5,2 M, CAPACIDADE PARA 1.000 KG DE MATERIAL TERMOPLASTICO (INCLUI</t>
  </si>
  <si>
    <t>ESCAVADEIRA DRAGA DE ARRASTE, CAP. 3/4 JC 140HP (INCL MANUTENCAO/OPERACAO)</t>
  </si>
  <si>
    <t>ESCAVADEIRA HIDRAULICA SOBRE ESTEIRAS CACAMBA 0,40 A 1,20 M3, PESO OPERACIONAL 21,19 T, POTENCIA LIQUIDA 173 HP</t>
  </si>
  <si>
    <t>ESCAVADEIRA HIDRAULICA SOBRE ESTEIRAS, CACAMBA 0,80 M3, PESO OPERACIONAL 17,8 T, POTENCIA LIQUIDA 110 HP</t>
  </si>
  <si>
    <t>ESCAVADEIRA HIDRAULICA SOBRE ESTEIRAS, CACAMBA 0,4 A 1,70 M3, PESO OPERACIONAL 23,2 T, POTENCIA BRUTA 183 HP</t>
  </si>
  <si>
    <t>ESCAVADEIRA HIDRAULICA SOBRE ESTEIRAS, CACAMBA 0,80M3, PESO OPERACIONAL 17T, POTENCIA BRUTA 111HP</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</si>
  <si>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</si>
  <si>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</si>
  <si>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</si>
  <si>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</si>
  <si>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</si>
  <si>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</si>
  <si>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</si>
  <si>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</si>
  <si>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</si>
  <si>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</si>
  <si>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</si>
  <si>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t>
  </si>
  <si>
    <t>ESPAÇADOR PLÁSTICO *COLETADO CAIXA*</t>
  </si>
  <si>
    <t>ESPARGIDOR DE ASFALTO PRESSURIZADO, REBOCAVEL, TANQUE DE 2500 L, PNEUMATICO, COM MOTOR A GASOLINA 3,4HP</t>
  </si>
  <si>
    <t>ESPARGIDOR DE ASFALTO PRESSURIZADO, TANQUE 6 M3 COM ISOLACAO TERMICA, AQUECIDO COM 2 MACARICOS, COM BARRA ESPARGIDORA 3,60 M, A SER MONTADO SOBRE CAMINHAO</t>
  </si>
  <si>
    <t>ESQUADRO EXTERNO PARA CALHA PLUVIAL, PVC DIAMETRO ENTRE 119 E 170 MM, PARA DRENAGEM PREDIAL</t>
  </si>
  <si>
    <t>ESQUADRO INTERNO PARA CALHA PLUVIAL, PVC DIAMETRO ENTRE 119 E 170 MM, PARA DRENAGEM PREDIAL</t>
  </si>
  <si>
    <t>ESTAGIARIO EM ENGENHARIA / ARQUITETURA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</si>
  <si>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</si>
  <si>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</si>
  <si>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</si>
  <si>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</si>
  <si>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</si>
  <si>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</si>
  <si>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</si>
  <si>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</si>
  <si>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</si>
  <si>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</si>
  <si>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</si>
  <si>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</si>
  <si>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</si>
  <si>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</si>
  <si>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</si>
  <si>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</si>
  <si>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</si>
  <si>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</si>
  <si>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</si>
  <si>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EMBUTIR REFORCADA (DE SEGURANCA) C/ CILINDRO P/ PORTA EXT, COMPLETA - ACAB SUPERIOR (LINHA LUXO)</t>
  </si>
  <si>
    <t>FERROLHO/FECHO/TARJETA ALUMINIO 3'' TIPO FERROLHO/FECHO/TARJETA P/ JAN / PORTA /PORTAO</t>
  </si>
  <si>
    <t>FERROLHO/FECHO/TARJETA OU TRINCO PINO REDONDO 12" SOBREPOR FERRO ZINC/GALV OU POLIDO "</t>
  </si>
  <si>
    <t>FIBRA DE ACO PARA REFORCO DO CONCRETO, SOLTA, TIPO A-I, FATOR DE FORMA *50* L / D, COMPRIMENTO DE *30* MM E RESISTENCIA A TRACAO DO ACO MAIOR 1000 MPA *COLETADO CAIXA*</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</si>
  <si>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</si>
  <si>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</si>
  <si>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</si>
  <si>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</si>
  <si>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</si>
  <si>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FITA AÃO INOX PARA CINTAR POSTE, L = 19 MM, E = 0,5 MM (ROLO DE 30M)</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</si>
  <si>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</si>
  <si>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</si>
  <si>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</si>
  <si>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</si>
  <si>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</si>
  <si>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</si>
  <si>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</si>
  <si>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</si>
  <si>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</si>
  <si>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</si>
  <si>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</si>
  <si>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</si>
  <si>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</si>
  <si>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</si>
  <si>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</si>
  <si>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</si>
  <si>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1/2"</t>
  </si>
  <si>
    <t>FLANGE PVC ROSCAVEL, SEXTAVADO, SEM FUROS, 1"</t>
  </si>
  <si>
    <t>FLANGE PVC, ROSCAVEL, SEXTAVADO, SEM FUROS 3"</t>
  </si>
  <si>
    <t>FLANGE PVC, ROSCAVEL, SEXTAVADO, SEM FUROS 4"</t>
  </si>
  <si>
    <t>FLANGE PVC, ROSCAVEL, SEXTAVADO, SEM FUROS, 1 1/2"</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</si>
  <si>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</si>
  <si>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</si>
  <si>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</si>
  <si>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</si>
  <si>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</si>
  <si>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FRESADORA DE ASFALTO A FRIO SOBRE ESTEIRAS, LARG. FRESAGEM 2,00 M, POT. 410 KW/550 HP</t>
  </si>
  <si>
    <t>FRESADORA DE ASFALTO A FRIO SOBRE RODAS, LARG. FRESAGEM 1,00 M, POT. 155 KW/208 HP</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</si>
  <si>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</si>
  <si>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</si>
  <si>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</si>
  <si>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TAMANHO 00, CAPACIDADE DE INTERRUPCAO DE 120 KA, TENSAO NOMIMNAL DE 500 V</t>
  </si>
  <si>
    <t>FUSIVEL NH 100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</si>
  <si>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</si>
  <si>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</si>
  <si>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TAMANHO 1, CAPACIDADE DE INTERRUPCAO DE 120 KA, TENSAO NOMIMNAL DE 500 V</t>
  </si>
  <si>
    <t>FUSIVEL NH 250 A TAMANHO 1, CAPACIDADE DE INTERRUPCAO DE 120 KA, TENSAO NOMIMNAL DE 500 V</t>
  </si>
  <si>
    <t>FUSIVEL NH 80 A TAMANHO 00, CAPACIDADE DE INTERRUPCAO DE 120 KA, TENSAO NOMIMNAL DE 500 V</t>
  </si>
  <si>
    <t>GANCHO CHATO EM FERRO GALVANIZADO, L = 110 MM, RECOBRIMENTO = 100MM, SECAO 1/8 X 1/2" (3 MM X 12 MM), PARA FIXAR TELHA DE FIBROCIMENTO ONDULADA</t>
  </si>
  <si>
    <t>GANCHO OLHAL EM ACO GALVANIZADO, ESPESSURA 16MM, ABERTURA 21MM</t>
  </si>
  <si>
    <t>GERADOR PORTATIL MONOFASICO, POTENCIA 5500 VA, A GASOLINA, POTENCIA DO MOTOR 13 CV</t>
  </si>
  <si>
    <t>GESSEIRO</t>
  </si>
  <si>
    <t>GESSO PROJETADO</t>
  </si>
  <si>
    <t>GRADE DE DISCOS CONTROLE REMOTO REBOCAVEL, COM 24 DISCOS 24" X 6 MM COM PNEUS PARA TRANSPORTE</t>
  </si>
  <si>
    <t>GRADE DE DISCOS HIDRÁULICA COM 20 DISCOS DE 24" X 6 MM</t>
  </si>
  <si>
    <t>GRADE DE DISCOS MECANICA 20X24" COM 20 DISCOS 24" X 6MM COM PNEUS PARA TRANSPORTE</t>
  </si>
  <si>
    <t>GRAMA BATATAIS EM PLACAS, SEM PLANTIO</t>
  </si>
  <si>
    <t>GRAMA ESMERALDA EM PLACAS, SEM PLANTIO</t>
  </si>
  <si>
    <t>GRAMA SAO CARLOS OU CURITIBANA EM PLACAS, SEM PLANTIO</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</si>
  <si>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</si>
  <si>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</si>
  <si>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</si>
  <si>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</si>
  <si>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</si>
  <si>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</si>
  <si>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</si>
  <si>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</si>
  <si>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</si>
  <si>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0,35 A 0,117 MM (SAE G80)</t>
  </si>
  <si>
    <t>GRANALHA DE ACO, ANGULAR (GRIT), PARA JATEAMENTO, PENEIRA 0,84 A 0,42 MM (SAE G40)</t>
  </si>
  <si>
    <t>GRANALHA DE ACO, ANGULAR (GRIT), PARA JATEAMENTO, PENEIRA 1,41 A 1,19 MM (SAE G16)</t>
  </si>
  <si>
    <t>GRANALHA DE ACO, ESFERICA (SHOT), PARA JATEAMENTO, PENEIRA 0,59 A 0,42MM (SAE S170)</t>
  </si>
  <si>
    <t>GRANALHA DE ACO, ESFERICA (SHOT), PARA JATEAMENTO, PENEIRA 0,84 A 0,71 MM (SAE S280)</t>
  </si>
  <si>
    <t>GRAUTE CIMENTICIO PARA USO GERAL</t>
  </si>
  <si>
    <t>GRELHA DE CONCRETO DE PRE-MOLDADA *15 X 75 X 52* CM (A X C X L)</t>
  </si>
  <si>
    <t>GRELHA FOFO ARTICULADA, CARGA MAX 1,5 T, *300 X 1000* MM, E= *15MM</t>
  </si>
  <si>
    <t>GRELHA FOFO SIMPLES COM REQUADRO, CARGA MAX 1,5 T, 200 X 1000 MM, E= *15MM</t>
  </si>
  <si>
    <t>GRELHA FOFO SIMPLES COM REQUADRO, CARGA MAX 12,5 T, *300 X 1000* MM, E= *15MM, AREA ESTACIONAMENTO CARRO PASSEIO</t>
  </si>
  <si>
    <t>GRELHA FOFO SIMPLES COM REQUADRO, CARGA MAX 1,5 T, 150 X 1000 MM, E= *15MM</t>
  </si>
  <si>
    <t>GRELHA PVC BRANCA QUADRADA, 150 X 150 MM</t>
  </si>
  <si>
    <t>GRELHA PVC CROMADA REDONDA, 150 MM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</si>
  <si>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</si>
  <si>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</si>
  <si>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</si>
  <si>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</si>
  <si>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DE SOLDAGEN C/ GERADOR A DIESEL 33HP P/ SOLDA ELETRICA, SOBRE RODAS, TIPO BAMBOZZI MOD. 0-375 A</t>
  </si>
  <si>
    <t>GRUPO GERADOR A GASOLINA, POTENCIA NOMINAL 2,2 KW, TENSAO DE SAIDA 110/220 V, MOTOR POTENCIA 6,5 HP</t>
  </si>
  <si>
    <t>GRUPO GERADOR ESTACIONARIO SILENCIADO, POTENCIA 50 KVA, MOTOR DIESEL</t>
  </si>
  <si>
    <t>GRUPO GERADOR ESTACIONARIO, MOTOR DIESEL POTENCIA 170 KVA</t>
  </si>
  <si>
    <t>GRUPO GERADOR ESTACIONARIO, POTENCIA 150 KVA, MOTOR DIESEL</t>
  </si>
  <si>
    <t>GRUPO GERADOR ESTACIONARIO, POTENCIA 90 KVA, MOTOR DIESEL, 1800 RPM, 60 HZ</t>
  </si>
  <si>
    <t>GRUPO GERADOR ESTACIONARIO, SILENCIADO, POTENCIA 180 KVA, MOTOR DIESEL</t>
  </si>
  <si>
    <t>GUARNICAO/ ALIZAR/ VISTA MACICA, E= *1* CM, L= *4,5* CM, EM CEDRINHO/ ANGELIM COMERCIAL/ EUCALIPTO/ CURUPIXA/ PEROBA/ CUMARU OU EQUIVALENTE DA REGIAO</t>
  </si>
  <si>
    <t>GUARNICAO/ ALIZAR/ VISTA MACICA, E= *1* CM, L= *4,5* CM, EM PINUS/ TAUARI/ VIROLA OU EQUIVALENTE DA REGIAO</t>
  </si>
  <si>
    <t>GUINCHO DE ALAVANCA MANUAL, CAPACIDADE 3,2 T COM 20 M DE CABO DE ACO DIAMETRO 16,3 MM</t>
  </si>
  <si>
    <t>GUINDASTE HIDRAULICO AUTROPELIDO, COM LANCA TELESCOPICA 28,80 M, CAPACIDADE MAXIMA 30 T, POTENCIA 97 KW, TRACAO 4 X 4</t>
  </si>
  <si>
    <t>GUINDASTE HIDRAULICO AUTROPELIDO, COM LANCA TELESCOPICA 40 M, CAPACIDADE MAXIMA 60 T, POTENCIA 260 KW, TRACAO 6 X 6</t>
  </si>
  <si>
    <t>GUINDASTE HIDRAULICO AUTROPELIDO,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</si>
  <si>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t>
  </si>
  <si>
    <t>GUINDAUTO HIDRAULICO, CAPACIDADE MAXIMA DE CARGA 30000 KG, MOMENTO MAXIMO DE CARGA 92,2 TM , ALCANCE MAXIMO HORIZONTAL 22,00 M, PARA MONTAGEM SOBRE CHASSI DE CAMINHAO PBT MINIMO 30000 KG (INCLUI MONTAGEM, NAO</t>
  </si>
  <si>
    <t>GUINDAUTO HIDRAULICO, CAPACIDADE MAXIMA DE CARGA 3300 KG, MOMENTO MAXIMO DE CARGA 5,8 TM , ALCANCE MAXIMO HORIZONTAL 7,60 M, PARA MONTAGEM SOBRE CHASSI DE CAMINHAO PBT MINIMO 8000 KG (INCLUI MONTAGEM, NAO INCL</t>
  </si>
  <si>
    <t>GUINDAUTO HIDRAULICO, CAPACIDADE MAXIMA DE CARGA 6200 KG, MOMENTO MAXIMO DE CARGA 11,7 TM , ALCANCE MAXIMO HORIZONTAL 9,70 M, PARA MONTAGEM SOBRE CHASSI DE CAMINHAO PBT MINIMO 13000 KG (INCLUI MONTAGEM, NAO IN</t>
  </si>
  <si>
    <t>GUINDAUTO HIDRAULICO, CAPACIDADE MAXIMA DE CARGA 8500 KG, MOMENTO MAXIMO DE CARGA 30,4 TM , ALCANCE MAXIMO HORIZONTAL 14,30 M, PARA MONTAGEM SOBRE CHASSI DE CAMINHAO PBT MINIMO 23000 KG (INCLUI MONTAGEM, NAO I</t>
  </si>
  <si>
    <t>HASTE ANCORA EM ACO GALVANIZADO, DIMENSOES 16 MM X 2000 MM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</si>
  <si>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</si>
  <si>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</si>
  <si>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</si>
  <si>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</si>
  <si>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</si>
  <si>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</si>
  <si>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</si>
  <si>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</si>
  <si>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</si>
  <si>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</si>
  <si>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</si>
  <si>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</si>
  <si>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</si>
  <si>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</si>
  <si>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</si>
  <si>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</si>
  <si>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</si>
  <si>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</si>
  <si>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</si>
  <si>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</si>
  <si>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</si>
  <si>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</si>
  <si>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IMPERMEABILIZANTE A BASE DE CIMENTO CRISTALIZANTE EM PO, MONOCOMPONENTE</t>
  </si>
  <si>
    <t>IMPERMEABILIZANTE FLEXIVEL BRANCO DE BASE ACRILICA PARA COBERTURAS</t>
  </si>
  <si>
    <t>IMPERMEABILIZANTE INCOLOR PARA TRATAMENTO DE FACHADAS E TELHAS, BASE SILICONE</t>
  </si>
  <si>
    <t>INTERRUPTOR SOBREPOR 2 TECLAS SIMPLES, TIPO SILENTOQUE PIAL OU EQUIV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</si>
  <si>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</si>
  <si>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</si>
  <si>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</si>
  <si>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</si>
  <si>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</si>
  <si>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</si>
  <si>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</si>
  <si>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ACO, COM BATENTE/REQUADRO, 100 X 100 CM</t>
  </si>
  <si>
    <t>JANELA BASCULANTE, ACO, COM BATENTE/REQUADRO, 60 X 60 CM</t>
  </si>
  <si>
    <t>JANELA BASCULANTE, ACO, COM BATENTE/REQUADRO, 60 X 80 CM</t>
  </si>
  <si>
    <t>JANELA BASCULANTE, ACO, COM BATENTE/REQUADRO, 60 X 80 CM.</t>
  </si>
  <si>
    <t>JANELA BASCULANTE, ACO, COM BATENTE/REQUADRO, 80 X 80 CM</t>
  </si>
  <si>
    <t>JANELA BASCULANTE, ACO, COM BATENTE/REQUADRO, 80 X 80 CM.</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</si>
  <si>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</si>
  <si>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</si>
  <si>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</si>
  <si>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</si>
  <si>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</si>
  <si>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</si>
  <si>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</si>
  <si>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</si>
  <si>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</si>
  <si>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</si>
  <si>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</si>
  <si>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</si>
  <si>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</si>
  <si>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</si>
  <si>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</si>
  <si>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DE TRANSICAO, CPVC, SOLDAVEL, 90 GRAUS, 22 MM X 3/4", PARA AGUA QUENTE *COLETADO CAIXA*</t>
  </si>
  <si>
    <t>JOELHO PVC SOLD 90G P/AGUA FRIA PREDIAL 40 MM</t>
  </si>
  <si>
    <t>JOELHO PVC, 45 GRAUS, ROSCAVEL, 1 1/4", AGUA FRIA PREDIAL</t>
  </si>
  <si>
    <t>JOELHO PVC, 45 GRAUS, ROSCAVEL, 2", AGUA FRIA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</si>
  <si>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</si>
  <si>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</si>
  <si>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</si>
  <si>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</si>
  <si>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JUNCAO FOFO 45 GR C/FLANGES PN-25 DN 200X150</t>
  </si>
  <si>
    <t>JUNCAO PVC ROSCAVEL, 45 GRAUS, 1 1/2", PARA AGUA FRIA PREDIAL</t>
  </si>
  <si>
    <t>JUNCAO PVC 45 GRAUS, ROSCAVEL, 1 1/4", AGUA FRIA PREDIAL</t>
  </si>
  <si>
    <t>JUNCAO PVC, 45 GRAUS, ROSCAVEL, 2", AGUA FRIA PREDIAL</t>
  </si>
  <si>
    <t>JUNCAO PVC, 60 GRAUS, CIRCULAR, DIAMETRO ENTRE 80 E 100 MM, PARA DRENAGEM PLUVIAL PREDIAL</t>
  </si>
  <si>
    <t>JUNCAO 2 GARRAS PARA FITA PERFURADA</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</si>
  <si>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</si>
  <si>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</si>
  <si>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</si>
  <si>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MCAJUNTA GIBAULT FOFO DNJUNTA GIBAULT FOFO DN</t>
  </si>
  <si>
    <t>JUNTA PLASTICA DE DILATACAO PARA PISOS, COR CINZA, 10 X 4,5 MM (ALTURA X ESPESSURA)</t>
  </si>
  <si>
    <t>JUNTA PLASTICA DE DILATACAO PARA PISOS, COR CINZA, 17 X 3 MM (ALTURA X ESPESSURA)</t>
  </si>
  <si>
    <t>JUNTA PLASTICA DE DILATACAO PARA PISOS, COR CINZA, 27 X 3 MM (ALTURA X ESPESSURA)</t>
  </si>
  <si>
    <t>KIT CAVALETE PVC COM REGISTRO 3/4", COMPLETO</t>
  </si>
  <si>
    <t>KIT DE MATERIAIS PARA BRACADEIRA PARA FIXACAO EM POSTE CIRCULAR, CONTEM TRES FIXADORES E UM ROLO DE FITA DE 3 M EM ACO CARBONO</t>
  </si>
  <si>
    <t>LADRILHO HIDRAULICO, *20 x 20* CM, E= 2 CM, DADOS (36), COR NATURAL</t>
  </si>
  <si>
    <t>LADRILHO HIDRAULICO, *20 x 20* CM, E= 2 CM, PADRAO COPACABANA, 2 CORES (PRETO E BRANCO)</t>
  </si>
  <si>
    <t>LADRILHO HIDRAULICO, *20 X 20* CM, E= 2 CM, RAMPA, NATURAL</t>
  </si>
  <si>
    <t>LADRILHO HIDRAULICO, *20 X 20* CM, E= 2 CM, TATIL ALERTA, AMARELO</t>
  </si>
  <si>
    <t>LADRILHO HIDRAULICO, *20 X 20* CM, E= 2 CM, TATIL DIRECIONAL, AMARELO</t>
  </si>
  <si>
    <t>LADRILHO HIDRAULICO, *30 X 30* CM, E= 2 CM, MILANO, NATURAL</t>
  </si>
  <si>
    <t>LAJE PRE-MOLDADA DE FORRO CONVENCIONAL SOBRECARGA 100KG/M2 VAO ATE 5,00M</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</si>
  <si>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</si>
  <si>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</si>
  <si>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</si>
  <si>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</si>
  <si>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</si>
  <si>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</si>
  <si>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</si>
  <si>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</si>
  <si>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</si>
  <si>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</si>
  <si>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</si>
  <si>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</si>
  <si>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</si>
  <si>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</si>
  <si>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</si>
  <si>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</si>
  <si>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</si>
  <si>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</si>
  <si>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PAREDE OU MADEIRA, NUMERO 120 (COR VERMELHA)</t>
  </si>
  <si>
    <t>LIXADEIRA ELETRICA ANGULAR, PARA DISCO DE 7 " (180 MM), POTENCIA DE 2.200 W, *5.000* RPM, 220 V</t>
  </si>
  <si>
    <t>LONA PLASTICA PRETA, E= 150 MICRA</t>
  </si>
  <si>
    <t>LONA PLASTICA, PRETA, LARGURA 8 M, E= 150 MICRA</t>
  </si>
  <si>
    <t>LUMINARIA PLAFONIER SOBREPOR C/ GLOBO CHATO VIDRO BOCA 10CM INCL BASE/ARO METALICA OU PLASTICO C/ SOQUETE P/ 1 LAMP INCAND 60W - LINHA POPULAR</t>
  </si>
  <si>
    <t>LUVA DE BORRACHA ISOLANTE PARA ALTA TENSAO, RESISTENTE A OZONIO, TENSAO DE ENSAIO 2,5 KV (PAR)</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</si>
  <si>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</si>
  <si>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</si>
  <si>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</si>
  <si>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</si>
  <si>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</si>
  <si>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</si>
  <si>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</si>
  <si>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</si>
  <si>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</si>
  <si>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</si>
  <si>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</si>
  <si>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</si>
  <si>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</si>
  <si>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</si>
  <si>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</si>
  <si>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</si>
  <si>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</si>
  <si>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</si>
  <si>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</si>
  <si>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</si>
  <si>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</si>
  <si>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</si>
  <si>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</si>
  <si>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</si>
  <si>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</si>
  <si>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</si>
  <si>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</si>
  <si>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</si>
  <si>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</si>
  <si>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</si>
  <si>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</si>
  <si>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</si>
  <si>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 *COLETADO CAIXA*</t>
  </si>
  <si>
    <t>LUVA DUPLA, PVC LEVE, DN 150 MM</t>
  </si>
  <si>
    <t>LUVA DUPLA, PVC LEVE, DN 200 MM</t>
  </si>
  <si>
    <t>LUVA PVC ROSCAVEL P/ ELETRODUTO 2.1/2"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</si>
  <si>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</si>
  <si>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</si>
  <si>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</si>
  <si>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</si>
  <si>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</si>
  <si>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</si>
  <si>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</si>
  <si>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</si>
  <si>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</si>
  <si>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</si>
  <si>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</si>
  <si>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</si>
  <si>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</si>
  <si>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</si>
  <si>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</si>
  <si>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</si>
  <si>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</si>
  <si>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</si>
  <si>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</si>
  <si>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</si>
  <si>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</si>
  <si>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150 MM, SERIE NORMAL, PARA ESGOTO PREDIAL</t>
  </si>
  <si>
    <t>LUVA SIMPLES, PVC, SOLDAVEL, DN 200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</si>
  <si>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</si>
  <si>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</si>
  <si>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</si>
  <si>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</si>
  <si>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</si>
  <si>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</si>
  <si>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</si>
  <si>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</si>
  <si>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</si>
  <si>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</si>
  <si>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</si>
  <si>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</si>
  <si>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</si>
  <si>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</si>
  <si>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</si>
  <si>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</si>
  <si>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</si>
  <si>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</si>
  <si>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MANGOTE DE SEGURANCA EM RASPA DE COURO</t>
  </si>
  <si>
    <t>MANGUEIRA CRISTAL PARA NIVEL, LISA, PVC TRANSPARENTE, 3/8" X1,5 MM</t>
  </si>
  <si>
    <t>MANGUEIRA CRISTAL PARA NIVEL, LISA, PVC TRANSPARENTE, 5/16" X1 MM</t>
  </si>
  <si>
    <t>MANGUEIRA CRISTAL TRANCADA, PVC COM REFORCO, PRESSAO DE TRABALHO (PT) 250, DE 1" X *3,4* MM</t>
  </si>
  <si>
    <t>MANGUEIRA CRISTAL TRANCADA, PVC COM REFORCO, PRESSAO DE TRABALHO (PT) 250, DE 3/4" X *2,8*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</si>
  <si>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</si>
  <si>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</si>
  <si>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</si>
  <si>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</si>
  <si>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</si>
  <si>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</si>
  <si>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</si>
  <si>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</si>
  <si>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</si>
  <si>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</si>
  <si>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</si>
  <si>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</si>
  <si>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</si>
  <si>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</si>
  <si>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</si>
  <si>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</si>
  <si>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</si>
  <si>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DE POLIETILENO EXPANDIDO (PEBD), E = 5 MM *COLETADO CAIXA*</t>
  </si>
  <si>
    <t>MANTA IMPERMEABILIZANTE A BASE DE ASFALTO MODIFICADO C/ POLIMEROS DE APP TIPO TORODIM 4MM VIAPOL OU EQUIV</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</si>
  <si>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</si>
  <si>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</si>
  <si>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</si>
  <si>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</si>
  <si>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</si>
  <si>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</si>
  <si>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</si>
  <si>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</si>
  <si>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</si>
  <si>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</si>
  <si>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</si>
  <si>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</si>
  <si>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</si>
  <si>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MAQUINA EXTRUSORA DE CONCRETO PARA GUIAS E SARJETAS, COM MOTOR A DIESEL DE 14 CV</t>
  </si>
  <si>
    <t>MAQUINA MANUAL TIPO PRENSA PARA PRODUCAO DE BLOCOS E PAVIMENTOS DE CONCRETO, COM MOTOR ELETRICO TRIFASICO PARA VIBRACAO, POTENCIA TOTAL INSTALADA DE 1,5 KW</t>
  </si>
  <si>
    <t>MARTELETE OU ROMPEDOR PNEUMATICO TIPO ATLAS COPCO 27 A 44KG INCLUSIVE CONJUNTO DE MANGUEIRAS ( 2 X 15M)</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</si>
  <si>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</si>
  <si>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</si>
  <si>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</si>
  <si>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</si>
  <si>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</si>
  <si>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PESO DE 25 KG, COM SILENCIADOR</t>
  </si>
  <si>
    <t>MASCARA DE SEGURANCA PARA SOLDA COM ESCUDO DE CELERON E CARNEIRA DE PLASTICO COM REGULAGEM</t>
  </si>
  <si>
    <t>MASSA PARA TEXTURA LISA DE BASE ACRILICA, COR BRANCA, USO INTERNO E EXTERNO</t>
  </si>
  <si>
    <t>MATERIAL FILTRANTE (PEDREGULHO) 15,4 A 9,6 MM (POSTO PEDREIRA/FORNECEDOR, SEM FRETE)</t>
  </si>
  <si>
    <t>MATERIAL FILTRANTE (PEDREGULHO) 2,4 A 0,6 MM (POSTO PEDREIRA/FORNECEDOR, SEM FRETE)</t>
  </si>
  <si>
    <t>MATERIAL FILTRANTE (PEDREGULHO) 25,4 A 15,4 MM (POSTO PEDREIRA/FORNECEDOR, SEM FRETE)</t>
  </si>
  <si>
    <t>MATERIAL FILTRANTE (PEDREGULHO) 38 A 25,4 MM (POSTO PEDREIRA/FORNECEDOR, SEM FRETE)</t>
  </si>
  <si>
    <t>MATERIAL FILTRANTE (PEDREGULHO) 4,8 A 2,4 MM (POSTO PEDREIRA/FORNECEDOR, SEM FRETE)</t>
  </si>
  <si>
    <t>MATERIAL FILTRANTE (PEDREGULHO) 9,6 A 4,8 MM (POSTO PEDREIRA/FORNECEDOR, SEM FRETE)</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</si>
  <si>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</si>
  <si>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</si>
  <si>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</si>
  <si>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</si>
  <si>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</si>
  <si>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</si>
  <si>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</si>
  <si>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</si>
  <si>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</si>
  <si>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</si>
  <si>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</si>
  <si>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</si>
  <si>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</si>
  <si>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</si>
  <si>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</si>
  <si>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14 X 19 X 19 CM APARENTE (CLASSE D - NBR 6136)</t>
  </si>
  <si>
    <t>MEIO BLOCO VEDACAO CONCRETO 19 X 19 X 19 CM (CLASSE D - NBR 6136)</t>
  </si>
  <si>
    <t>MEIO BLOCO VEDACAO CONCRETO 9 X 19 X 19 CM APARENTE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</si>
  <si>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</si>
  <si>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</si>
  <si>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</si>
  <si>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</si>
  <si>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</si>
  <si>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</si>
  <si>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</si>
  <si>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</si>
  <si>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</si>
  <si>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</si>
  <si>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</si>
  <si>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</si>
  <si>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</si>
  <si>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</si>
  <si>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</si>
  <si>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</si>
  <si>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</si>
  <si>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</si>
  <si>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</si>
  <si>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</si>
  <si>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</si>
  <si>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</si>
  <si>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</si>
  <si>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</si>
  <si>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 *COLETADO CAIXA*</t>
  </si>
  <si>
    <t>MISTURADOR MONOCOMANDO PARA CHUVEIRO, BASE BRUTA E ACABAMENTO CROMADO</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</si>
  <si>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</si>
  <si>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</si>
  <si>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</si>
  <si>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</si>
  <si>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</si>
  <si>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MOTONIVELADORA POTENCIA BASICA LIQUIDA (PRIMEIRA MARCHA) 125 HP , PESO BRUTO 13032 KG, LARGURA DA LAMINA DE 3,7 M</t>
  </si>
  <si>
    <t>MOTOSSERRA PORTATIL COM MOTOR A GASOLINA DE *60* CC</t>
  </si>
  <si>
    <t>MOURAO CONCRETO CURVO, SECAO "T", H = 2,80 M + CURVA COM 0,45 M, COM FUROS PARA FIOS</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</si>
  <si>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</si>
  <si>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</si>
  <si>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</si>
  <si>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</si>
  <si>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</si>
  <si>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</si>
  <si>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</si>
  <si>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</si>
  <si>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</si>
  <si>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</si>
  <si>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</si>
  <si>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</si>
  <si>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</si>
  <si>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</si>
  <si>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</si>
  <si>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</si>
  <si>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</si>
  <si>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</si>
  <si>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OCULOS DE SEGURANCA CONTRA IMPACTOS COM LENTE INCOLOR, ARMACAO NYLON, COM PROTECAO UVA E UVB</t>
  </si>
  <si>
    <t>OXIGENIO, RECARGA PARA CILINDRO DE CONJUNTO OXICORTE GRANDE</t>
  </si>
  <si>
    <t>PA CARREGADEIRA SOBRE RODAS, POTENCIA BRUTA 127 HP,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</si>
  <si>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</si>
  <si>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</si>
  <si>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</si>
  <si>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</si>
  <si>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</si>
  <si>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PAPELEIRA DE PAREDE EM METAL CROMADO SEM TAMPA</t>
  </si>
  <si>
    <t>PAPELEIRA PLASTICA TIPO DISPENSER PARA PAPEL HIGIENICO ROLAO</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</si>
  <si>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</si>
  <si>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</si>
  <si>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</si>
  <si>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</si>
  <si>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</si>
  <si>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</si>
  <si>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</si>
  <si>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</si>
  <si>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</si>
  <si>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</si>
  <si>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</si>
  <si>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EM FERRO GALVANIZADO, TIPO MAQUINA, SEXTAVADO E SEM PORCA, DIAMETRO 1/2", COMPRIMENTO 2"</t>
  </si>
  <si>
    <t>PARAFUSO FRANCES METRICO ZINCADO, DIAMETRO 12 MM, COMPRIEMNTO 150MM,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</si>
  <si>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</si>
  <si>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</si>
  <si>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COMPRIEMNTO 12'', COM PORCA E ARRUELA LISA MEDIA</t>
  </si>
  <si>
    <t>PARAFUSO FRANCES ZINCADO, DIAMETRO 1/2'', COMPRIEMNTO 15'', COM PORCA E ARRUELA LISA MEDIA</t>
  </si>
  <si>
    <t>PARAFUSO FRANCES ZINCADO, DIAMETRO 1/2'', COMPRIEMNTO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</si>
  <si>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</si>
  <si>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</si>
  <si>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</si>
  <si>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</si>
  <si>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</si>
  <si>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</si>
  <si>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</si>
  <si>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</si>
  <si>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</si>
  <si>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500 MM, DIAMETRO = 16 MM, ROSCA MAQUINA, COM CABECA SEXTAVADA E PORCA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</si>
  <si>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</si>
  <si>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</si>
  <si>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</si>
  <si>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</si>
  <si>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</si>
  <si>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</si>
  <si>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</si>
  <si>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</si>
  <si>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</si>
  <si>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</si>
  <si>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</si>
  <si>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</si>
  <si>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</si>
  <si>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</si>
  <si>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</si>
  <si>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</si>
  <si>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</si>
  <si>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</si>
  <si>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</si>
  <si>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</si>
  <si>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</si>
  <si>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</si>
  <si>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</si>
  <si>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PARALELEPIPEDO GRANITICO OU BASALTICO, PARA PAVIMENTACAO, SEM FRETE, *30 A 35* PECAS POR M2</t>
  </si>
  <si>
    <t>PASTA LUBRIFICANTE PARA USO EM TUBOS DE PVC COM ANEL DE BORRACHA (POTE DE 3.500* G)</t>
  </si>
  <si>
    <t>PASTA LUBRIFICANTE PARA USO EM TUBOS DE PVC COM ANEL DE BORRACHA (POTE DE 400* G)</t>
  </si>
  <si>
    <t>PASTA VEDA JUNTAS/ROSCA, LATA DE *500* G, PARA INSTALACOES DE GAS E OUTROS</t>
  </si>
  <si>
    <t>PASTILHA CERAMICA/PORCELANA, REVEST INT/EXT E PISCINA, CORES FRIAS *5 X 5* CM *COLETADO CAIXA*</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</si>
  <si>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</si>
  <si>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</si>
  <si>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</si>
  <si>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 MAIOR OU IGUAL A 5 MM *2,0 X 2,0* CM</t>
  </si>
  <si>
    <t>PAVIMENTACAO OU CALCAMENTO POLIEDRICO, COM PEDRAS IRREGULARES</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</si>
  <si>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</si>
  <si>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</si>
  <si>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</si>
  <si>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</si>
  <si>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</si>
  <si>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</si>
  <si>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</si>
  <si>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</si>
  <si>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</si>
  <si>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</si>
  <si>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</si>
  <si>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</si>
  <si>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</si>
  <si>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PAVÊ, BRANCA</t>
  </si>
  <si>
    <t>PEDRA PORTUGUESA OU PETIT PAVÊ,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</si>
  <si>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</si>
  <si>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</si>
  <si>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(SEM TRANSPORTE)</t>
  </si>
  <si>
    <t>PEITORIL EM MARMORE, POLIDO, BRANCO COMUM, L= *15* CM, E= *2,0* CM, COM PINGADEIRA</t>
  </si>
  <si>
    <t>PEITORIL EM MARMORE, POLIDO, BRANCO COMUM, L= *15* CM, E= *3* CM, CORTE RETO</t>
  </si>
  <si>
    <t>PEITORIL/ SOLEIRA EM MARMORE, POLIDO, BRANCO COMUM, L= *25* CM, E= *3* CM, CORTE RETO</t>
  </si>
  <si>
    <t>PELICULA REFLETIVA, GT 7 ANOS PARA SINALIZACAO VERTICAL</t>
  </si>
  <si>
    <t>PENEIRA ROTATIVA COM MOTOR ELETRICO TRIFASICO DE 2 CV, CILINDRO DE 1 M X 0,60 M, COM FUROS DE 3,17 MM</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</si>
  <si>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</si>
  <si>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</si>
  <si>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PERFILADO PERFURADO SIMPLES 38 X 38 MM *COLETADO CAIXA*</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</si>
  <si>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</si>
  <si>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</si>
  <si>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*COLETADO CAIXA*</t>
  </si>
  <si>
    <t>PERFURATRIZ PNEUMATICA MANUAL DE PESO MEDIO, 18KG, COMPRIMENTO DE CURSO DE 6 M, DIAMETRO DO PISTAO DE 5,5 CM</t>
  </si>
  <si>
    <t>PERFURATRIZ SOBRE ESTEIRA, TORQUE MAXIMO 600 KGF, PESO MEDIO 1000 KG, POTENCIA 20 HP, DIAMETRO MAXIMO 10" *COLETADO CAIXA*</t>
  </si>
  <si>
    <t>PINGADEIRA PLASTICA PARA TELHA DE FIBROCIMENTO CANALETE 49 OU KALHETA</t>
  </si>
  <si>
    <t>PINGADEIRA PLASTICA PARA TELHA FIBROCIMENTO CANALETE 90</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</si>
  <si>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</si>
  <si>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</si>
  <si>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</si>
  <si>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</si>
  <si>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</si>
  <si>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</si>
  <si>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PISO EM CERAMICA ESMALTADA EXTRA, PEI MAIOR OU IGUAL A 4, FORMATO MAIOR QUE 2025 CM2</t>
  </si>
  <si>
    <t>PISO EM CERAMICA ESMALTADA, COMERCIAL (PADRAO POPULAR), PEI MAIOR OU IGUAL A 3, FORMATO MENOR OU IGUAL A 2025 CM2</t>
  </si>
  <si>
    <t>PISO EM GRANILITE, MARMORITE OU GRANITINA, AGREGADO COR PRETO, CINZA, PALHA OU BRANCO, E= *8 MM</t>
  </si>
  <si>
    <t>PISO EM PORCELANATO RETIFICADO EXTRA, FORMATO MENOR OU IGUAL A 2025 CM2</t>
  </si>
  <si>
    <t>PISO INTERTRAVADO DE CONCRETO - MODELO SEXTAVADO, 25 X 25 X 08 CM, RESISTENCIA 35 MPA (NBR 9781)</t>
  </si>
  <si>
    <t>PISO PODOTATIL DE CONCRETO - DIRECIONAL E ALERTA, *40 X 40 X 2,5*CM</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</si>
  <si>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</si>
  <si>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</si>
  <si>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</si>
  <si>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</si>
  <si>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</si>
  <si>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</si>
  <si>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</si>
  <si>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METÁLICA, 40*CM X 60*CM</t>
  </si>
  <si>
    <t>PLACA DE OBRA (PARA CONSTRUCAO CIVIL) EM CHAPA GALVANIZADA *Nº 22*, DE *2,0 X 1,125* M</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</si>
  <si>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</si>
  <si>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</si>
  <si>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</si>
  <si>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</si>
  <si>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</si>
  <si>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</si>
  <si>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</si>
  <si>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</si>
  <si>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</si>
  <si>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VIBRATORIA REVERSIVEL COM MOTOR A DIESEL DE 7 HP (7 CV), FORCA DE IMPACTO MAXIMO DE *30,5* KN (*3050* KGF)</t>
  </si>
  <si>
    <t>PLACA VIBRATORIA REVERSIVEL COM MOTOR 4 TEMPOS A GASOLINA DE 5,5 CV, FORCA CENTRIFUGA DE 25 KN (2500 KGF)</t>
  </si>
  <si>
    <t>PLUG PVC ROSCAVEL 1", PARA AGUA FRIA PREDIAL</t>
  </si>
  <si>
    <t>PLUG PVC ROSCAVEL 3/4", PARA AGUA FRIA PREDIAL</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</si>
  <si>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</si>
  <si>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</si>
  <si>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</si>
  <si>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</si>
  <si>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</si>
  <si>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</si>
  <si>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</si>
  <si>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1/2", AGUA FRIA PREDIAL</t>
  </si>
  <si>
    <t>PLUG PVC, ROSCAVEL, 1 1/4", AGUA FRIA PREDIAL</t>
  </si>
  <si>
    <t>PLUG PVC, ROSCAVEL, 2", AGUA FRIA PREDIAL</t>
  </si>
  <si>
    <t>PNEU TIPO DIAGONAL COM CAMARA, 12.4 X 24 R, 6 L (LONAS), PARA TRATOR</t>
  </si>
  <si>
    <t>PNEU TIPO DIAGONAL COM CAMARA, 14.9 X 24R, 8 L (LONAS), PARA TRATOR</t>
  </si>
  <si>
    <t>PNEU 14.00 X 24, 12 LONAS, G2, ARO 24", SEM CAMARA, PARA MOTONIVELADORA</t>
  </si>
  <si>
    <t>PNEU 215/75R 17.5, 12 LONAS, ARO 17.5", PARA CAMINHAO TOCO</t>
  </si>
  <si>
    <t>PNEU 275/80R 22.5, 16 LONAS, ARO 22.5", PARA CAMINHAO TOCO</t>
  </si>
  <si>
    <t>PO DE MARMORE (POSTO PEDREIRA/FORNECEDOR, SEM FRETE)</t>
  </si>
  <si>
    <t>PO DE PEDRA (POSTO PEDREIRA/FORNECEDOR, SEM FRETE)</t>
  </si>
  <si>
    <t>POLIDORA DE PISO (POLITRIZ) ELETRICA, MOTOR MONOFASICO DE 4 HP, PESO DE 100 KG, DIAMETRO DO TRABALHO DE 450 MM</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</si>
  <si>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</si>
  <si>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</si>
  <si>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</si>
  <si>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</si>
  <si>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</si>
  <si>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</si>
  <si>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t>
  </si>
  <si>
    <t>PORCA ZINCADA, SEXTAVADA, DIAMETRO 3/8"</t>
  </si>
  <si>
    <t>PORCA ZINCADA, SEXTAVADA, DIAMETRO 5/16"</t>
  </si>
  <si>
    <t>PORTA CORTA-FOGO PARA SAIDA DE EMERGENCIA, VAO LUZ DE 90 X 210 CM, CLASSE P-90 (NBR 11742)</t>
  </si>
  <si>
    <t>PORTA DE ABRIR EM ACO COM TRAVESSAS PARA VIDROS, COM PINTURA PRIMER DE PROTECAO, COM GUARNICAO, VIDROS NAO INCLUSOS</t>
  </si>
  <si>
    <t>PORTA DE ABRIR EM ACO TIPO MISTA, VENEZIANA COM POSTIGO E GRADE QUADRICULADA, COM PINTURA PRIMER DE PROTECAO, COM GUARNICAO, VIDROS NAO INCLUSOS</t>
  </si>
  <si>
    <t>PORTA DE ABRIR EM ACO TIPO VENEZIANA, COM PRE TRATAMENTO CONTRA CORROSAO, COM GUARNICAO</t>
  </si>
  <si>
    <t>PORTA DE ABRIR EM ALUMINIO COM LAMBRI HORIZONTAL/LAMINADA, ACABAMENTO ANODIZADO NATURAL, SEM GUARNICAO</t>
  </si>
  <si>
    <t>PORTA DE ABRIR EM ALUMINIO TIPO VENEZIANA, ACABAMENTO ANODIZADO NATURAL, SEM GUARNICAO</t>
  </si>
  <si>
    <t>PORTA DE ABRIR EM GRADIL COM BARRA CHATA 3 CM X 1/4", COM REQUADRO E GUARNICAO - COMPLETO - ACABAMENTO NATURAL</t>
  </si>
  <si>
    <t>PORTA DE CORRER EM ACO TIPO QUADRICULADA, 1 FOLHA PARA VIDROS, COM PINTURA PRIMER DE PROTECAO, COM GUARNICAO, VIDROS NAO INCLUSOS</t>
  </si>
  <si>
    <t>PORTA DE CORRER EM ACO TIPO QUADRICULADA, 2 FOLHAS PARA VIDROS, COM PINTURA PRIMER DE PROTECAO, COM GUARNICAO, VIDROS NAO INCLUSOS</t>
  </si>
  <si>
    <t>PORTA DE CORRER EM ALUMINIO, DUAS FOLHAS MOVEIS COM VIDRO, FECHADURA E PUXADOR EMBUTIDO, ACABAMENTO ANODIZADO NATURAL, SEM GUARNICAO</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</si>
  <si>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</si>
  <si>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</si>
  <si>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</si>
  <si>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</si>
  <si>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SEMI-OCA ENCABECADA, FOLHA LISA PARA VERNIZ, *100 X 210 X 3,5* CM</t>
  </si>
  <si>
    <t>PORTA DE MADEIRA SEMI-OCA ENCABECADA, FOLHA LISA PARA VERNIZ, *60 X 210 X 3,5* CM</t>
  </si>
  <si>
    <t>PORTA DE MADEIRA SEMI-OCA ENCABECADA, FOLHA LISA PARA VERNIZ, *70 X 210 X 3,5* CM</t>
  </si>
  <si>
    <t>PORTA DE MADEIRA SEMI-OCA ENCABECADA, FOLHA LISA PARA VERNIZ, *90 X 210 X 3,5* CM</t>
  </si>
  <si>
    <t>PORTA DE MADEIRA SEMI-OCA, FOLHA LISA PARA PINTURA *100 X 210 X 3,5* CM</t>
  </si>
  <si>
    <t>PORTA DE MADEIRA SEMI-OCA, FOLHA LISA PARA PINTURA *70 X 210 X 3,5* CM</t>
  </si>
  <si>
    <t>PORTA DE MADEIRA SEMI-OCA, FOLHA LISA PARA PINTURA *80 X 210 X 3,5* CM</t>
  </si>
  <si>
    <t>PORTA DE MADEIRA SEMI-OCA, FOLHA LISA PARA PINTURA *90 X 210 X 3,5* CM</t>
  </si>
  <si>
    <t>PORTA DE MADEIRA TIPO VENEZIANA, EUCALIPTO OU SIMILAR DA REGIAO, E = *3,5* CM</t>
  </si>
  <si>
    <t>PORTA DENTE PARA FRESADORA</t>
  </si>
  <si>
    <t>PORTA GRADE DE ENROLAR MANUAL COMPLETA, PERFIL TUBULAR TIJOLINHO 3/4 ", EM ACO GALVANIZADO NATURAL (SEM INSTALACAO)</t>
  </si>
  <si>
    <t>PORTA MADEIRA SEMI-OCA FRISADA NAS 2 FACES *80 X 210 X 3,5* CM</t>
  </si>
  <si>
    <t>PORTA QUADRICULADA DE MADEIRA-DE-LEI (ANGELIM OU EQUIVALENTE REGIONAL), DE CORRER PARA VIDRO E = *3,5* CM</t>
  </si>
  <si>
    <t>PORTA TOALHA BANHO EM METAL CROMADO, TIPO BARRA</t>
  </si>
  <si>
    <t>PORTA TOALHA ROSTO EM METAL CROMADO, TIPO ARGOLA</t>
  </si>
  <si>
    <t>PORTAO BASCULANTE MANUAL EM ACO GALVANIZADO NATURAL, TIPO LAMBRIL COM REQUADRO, CHAPA NUMERO 26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</si>
  <si>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</si>
  <si>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</si>
  <si>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</si>
  <si>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</si>
  <si>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</si>
  <si>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</si>
  <si>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</si>
  <si>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</si>
  <si>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</si>
  <si>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</si>
  <si>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</si>
  <si>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</si>
  <si>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</si>
  <si>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</si>
  <si>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DECORATIVO PARA JARDIM EM ACO TUBULAR, SEM LUMINARIA, H = *2,5* M</t>
  </si>
  <si>
    <t>POZOLANA DE CLASSE C</t>
  </si>
  <si>
    <t>PREGO POLIDO COM CABECA 10 X 10</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</si>
  <si>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</si>
  <si>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</si>
  <si>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</si>
  <si>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PNEUNATICO DE ARGAMASSA PARA CHAPISCO E REBOCO COM RECIPIENTE ACOPLADO, TIPO CANEQUNHA, SEM COMPRESSOR *COLETADO CAIXA*</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</si>
  <si>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</si>
  <si>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</si>
  <si>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</si>
  <si>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</si>
  <si>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</si>
  <si>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</si>
  <si>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</si>
  <si>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QUADRO DE DISTRIBUICAO DE EMBUTIR C/ BARRAMENTO TRIFASICO P/ 30 DISJUNTORES UNIPOLARES EM CHAPA DE FERRO GALV</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</si>
  <si>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</si>
  <si>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</si>
  <si>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</si>
  <si>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</si>
  <si>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</si>
  <si>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</si>
  <si>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</si>
  <si>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</si>
  <si>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</si>
  <si>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</si>
  <si>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</si>
  <si>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</si>
  <si>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</si>
  <si>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</si>
  <si>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</si>
  <si>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REBOLO ABRASIVO RETO DE USO GERAL GRAO 36, DE 6 X 1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</si>
  <si>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</si>
  <si>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</si>
  <si>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</si>
  <si>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</si>
  <si>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</si>
  <si>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</si>
  <si>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1/2"</t>
  </si>
  <si>
    <t>REGISTRO DE ESFERA PVC, COM CABECA QUADRADA, COM ROSCA,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</si>
  <si>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</si>
  <si>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</si>
  <si>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</si>
  <si>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</si>
  <si>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</si>
  <si>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</si>
  <si>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</si>
  <si>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</si>
  <si>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</si>
  <si>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</si>
  <si>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</si>
  <si>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</si>
  <si>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</si>
  <si>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</si>
  <si>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</si>
  <si>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</si>
  <si>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</si>
  <si>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</si>
  <si>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</si>
  <si>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</si>
  <si>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3/4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</si>
  <si>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</si>
  <si>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</si>
  <si>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</si>
  <si>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3/4 " (REF 1509)</t>
  </si>
  <si>
    <t>REGISTRO OU REGULADOR DE GAS COZINHA, VAZAO DE 2 KG/H, 2,8 KPA</t>
  </si>
  <si>
    <t>REGISTRO OU VALVULA GLOBO ANGULAR DE LATAO, 45 GRAUS, D = 2 1/2", PARA HIDRANTES EM INSTALACAO PREDIAL DE INCENDIO</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</si>
  <si>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</si>
  <si>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</si>
  <si>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</si>
  <si>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</si>
  <si>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</si>
  <si>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</si>
  <si>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</si>
  <si>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EPOXI BRANCO</t>
  </si>
  <si>
    <t>REJUNTE EPOXI COR</t>
  </si>
  <si>
    <t>RELE TERMICO BIMETAL PARA USO EM MOTORES TRIFASICOS, TENSAO 380 V, POTENCIA ATÃ 15 CV, CORRENTE NOMINAL MAXIMA 22 A</t>
  </si>
  <si>
    <t>RESINA ACRILICA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</si>
  <si>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</si>
  <si>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t>
  </si>
  <si>
    <t>RETROESCAVADEIRA SOBRE RODAS COM CARREGADEIRA, TRACAO 4 X 4, POTENCIA LIQUIDA 72 HP, PESO OPERACIONAL MINIMO DE 7140 KG, CAPACIDADE MINIMA DA CARREGADEIRA DE 0,79 M3 E DA RETROESCAVADEIRA MINIMA DE 0,18 M3, PRO</t>
  </si>
  <si>
    <t>REVESTIMENTO DE PAREDE EM GRANILITE, MARMORITE OU GRANITINA - ESP = 5 MM</t>
  </si>
  <si>
    <t>REVESTIMENTO DE PAREDE EM GRANILITE, MARMORITE OU GRANITINA COLORIDO - ESP = 5 MM</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</si>
  <si>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</si>
  <si>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</si>
  <si>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</si>
  <si>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t>
  </si>
  <si>
    <t>ROCADEIRA COSTAL COM MOTOR A GASOLINA DE *32* CC</t>
  </si>
  <si>
    <t>RODAPE ARDOSIA, CINZA, 10 CM, E= *1CM</t>
  </si>
  <si>
    <t>RODAPE DE MADEIRA MACICA CUMARU/IPE CHAMPANHE OU EQUIVALENTE DA REGIAO, *1,5 X 7 CM</t>
  </si>
  <si>
    <t>RODAPE EM MARMORE, POLIDO, BRANCO COMUM, L= *7* CM, E= *2* CM, CORTE RETO</t>
  </si>
  <si>
    <t>RODAPE PRE-MOLDADO DE GRANILITE, MARMORITE OU GRANITINA L = 10 CM</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</si>
  <si>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</si>
  <si>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</si>
  <si>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</si>
  <si>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</si>
  <si>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</si>
  <si>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</si>
  <si>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</si>
  <si>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</si>
  <si>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</si>
  <si>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</si>
  <si>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</si>
  <si>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</si>
  <si>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CILINDROS EM ACO LISO, POTENCIA 23,5 HP, PESO OPERACIONAL 1,665 T, LARGURA DE TRABALHO 0,9 M</t>
  </si>
  <si>
    <t>ROMPEDOR ELETRICO PESO 26 KG, POTENCIA OPERACIONAL DE 2,5 KW</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</si>
  <si>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</si>
  <si>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</si>
  <si>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</si>
  <si>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</si>
  <si>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SEIXO ROLADO PARA APLICACAO EM CONCRETO (POSTO PEDREIRA/FORNECEDOR, SEM FRETE)</t>
  </si>
  <si>
    <t>SELANTE A BASE DE ALCATRAO E POLIURETANO PARA JUNTAS HORIZONTAIS</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</si>
  <si>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</si>
  <si>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</si>
  <si>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</si>
  <si>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</si>
  <si>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SIFAO PLASTICO EXTENSIVEL PARA LAVATORIO 1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</si>
  <si>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</si>
  <si>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</si>
  <si>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</si>
  <si>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</si>
  <si>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</si>
  <si>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SISTEMA DE FORMAS MANUSEAVEIS DE ALUMINIO, PARA BLOCO RESID. COM PAREDES DE CONCRETO MOLDADAS IN LOCO, EM CONFORMIDADE COM O ORCAMENTO REF. 9672: BLOCO COM 4 PAV. E 4 UNIDADES POR PAV., UNIDADE HABITACIONALCOM</t>
  </si>
  <si>
    <t>SISTEMA DE FORMAS MANUSEAVEIS DE ALUMINIO, PARA EDIFICACAO RESIDENCIAL UNIFAMILIAR COM PAREDES DE CONCRETO MOLDADAS IN LOCO, EM CONFORMIDADE COM O ORCAMENTO REFERENCIAL 9658: NIDADE HABITACIONAL TERREA COM 38 M</t>
  </si>
  <si>
    <t>SOLEIRA PRE-MOLDADA EM GRANILITE, MARMORITE OU GRANITINA, L = *15 CM</t>
  </si>
  <si>
    <t>SOLEIRA/ TABEIRA EM MARMORE, POLIDO, BRANCO COMUM, L= 5 CM, E= *2,0* CM</t>
  </si>
  <si>
    <t>SOLUCAO ASFALTICA ELASTOMERICA IMPERMEABILIZANTE, APLICACAO A FRIO</t>
  </si>
  <si>
    <t>SOLUCAO ASFALTICA ELASTOMERICA PARA IMPRIMACAO, APLICACAO A FRIO</t>
  </si>
  <si>
    <t>SOLUCAO LIMPADORA PARA PVC, FRASCO COM 200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</si>
  <si>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</si>
  <si>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</si>
  <si>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</si>
  <si>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</si>
  <si>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</si>
  <si>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</si>
  <si>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</si>
  <si>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</si>
  <si>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</si>
  <si>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</si>
  <si>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1/2" - 15 MM</t>
  </si>
  <si>
    <t>SPRINKLER TIPO PENDENTE, 79 GRAUS CELSIUS (BULBO AMARELO), ACABAMENTO NATURAL, 3/4" - 20 MM</t>
  </si>
  <si>
    <t>SPRINKLER TIPO PENDENTE, 79 GRAUS CELSIUS (BULBO AMARELO,) ACABAMENTO CROMADO, 1/2" - 15 MM</t>
  </si>
  <si>
    <t>SUPORTE "Y" PARA FITA PERFURADA</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</si>
  <si>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</si>
  <si>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</si>
  <si>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</si>
  <si>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</si>
  <si>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</si>
  <si>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</si>
  <si>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</si>
  <si>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TABUA DE MADEIRA PARA PISO, CUMARU/IPE CHAMPANHE OU EQUIVALENTE DA REGIAO, ENCAIXE MACHO/FEMEA, *10 X 2* CM</t>
  </si>
  <si>
    <t>TABUA DE MADEIRA PARA PISO, IPE (CERNE) OU EQUIVALENTE DA REGIAO, ENCAIXE MACHO/FEMEA, *20 X 2* CM</t>
  </si>
  <si>
    <t>TABUA MADEIRA LEI 2,5 X 25,0CM (1 X 10") APARELHADA</t>
  </si>
  <si>
    <t>TACO DE MADEIRA PARA PISO, IPE (CERNE) OU EQUIVALENTE DA REGIAO, 7 X 42 CM, E = 2 CM</t>
  </si>
  <si>
    <t>TALABARTE DE SEGURANCA, 2 MOSQUETOES TRAVA DUPLA *53* MM DE ABERTURA, COM ABSORVEDOR DE ENERGIA</t>
  </si>
  <si>
    <t>TALHA ELETRICA 3 T, VELOCIDADE 2,1 M / MIN, POTENCIA 1,3 KW</t>
  </si>
  <si>
    <t>TALHA ELETRICA 3 T, VELOCIDADE 2,1 M / MIN, POTENCIA 1,3 KW - (LOCACAO)</t>
  </si>
  <si>
    <t>TALHA MANUAL DE CORRENTE, CAPACIDADE DE 1 T COM ELEVACAO DE 3 M</t>
  </si>
  <si>
    <t>TALHA MANUAL DE CORRENTE, CAPACIDADE DE 2 T COM ELEVACAO DE 3 M</t>
  </si>
  <si>
    <t>TALHA MANUAL DE CORRENTE, CAPACIDADE DE 2 T COM ELEVACAO DE 3 M - (LOCACAO)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</si>
  <si>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</si>
  <si>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</si>
  <si>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</si>
  <si>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</si>
  <si>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250 MM, PARA REDE COLETORA DE ESGOTO</t>
  </si>
  <si>
    <t>TAMPAO FOFO ARTICULADO P/ REGISTRO, CLASSE A15 CARGA MAX 1,5 T, *200 X 200* MM</t>
  </si>
  <si>
    <t>TAMPAO FOFO ARTICULADO P/ REGISTRO, CLASSE A15 CARGA MAX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</si>
  <si>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</si>
  <si>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</si>
  <si>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</si>
  <si>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</si>
  <si>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</si>
  <si>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</si>
  <si>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</si>
  <si>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</si>
  <si>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</si>
  <si>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</si>
  <si>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</si>
  <si>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</si>
  <si>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</si>
  <si>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</si>
  <si>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</si>
  <si>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</si>
  <si>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</si>
  <si>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</si>
  <si>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</si>
  <si>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</si>
  <si>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</si>
  <si>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</si>
  <si>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</si>
  <si>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</si>
  <si>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</si>
  <si>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</si>
  <si>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TE CPVC, SOLDAVEL, 90 GRAUS, 22 MM, PARA AGUA QUENTE PREDIAL *COLETADO CAIXA*</t>
  </si>
  <si>
    <t>TE DE REDUCAO COM ROSCA, PVC, 90 GRAUS, 3/4 X 1/2", PARA AGUA FRIA PREDIAL</t>
  </si>
  <si>
    <t>TE DE REDUCAO, PVC LEVE, CURTO, 90 GRAUS, COM BOLSA PARA ANEL, 150 X 100 MM, PARA ESGOTO</t>
  </si>
  <si>
    <t>TE DE REDUCAO, PVC PBA, BBB, JE, DN 100 X 150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</si>
  <si>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</si>
  <si>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</si>
  <si>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</si>
  <si>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</si>
  <si>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</si>
  <si>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</si>
  <si>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</si>
  <si>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</si>
  <si>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</si>
  <si>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</si>
  <si>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</si>
  <si>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</si>
  <si>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</si>
  <si>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</si>
  <si>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</si>
  <si>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</si>
  <si>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</si>
  <si>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</si>
  <si>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</si>
  <si>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</si>
  <si>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</si>
  <si>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</si>
  <si>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</si>
  <si>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</si>
  <si>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FERRO GALVANIZADO 45G 2.1/2"</t>
  </si>
  <si>
    <t>TE MISTURADOR DE TRANSICAO, CPVC, SOLDAVEL, 22 MM X 3/4, PARA AGUA QUENTE *COLETADO CAIXA*</t>
  </si>
  <si>
    <t>TE PVC ROSCAVEL 90 GRAUS, 1", PARA AGUA FRIA PREDIAL</t>
  </si>
  <si>
    <t>TE PVC ROSCAVEL, 90 GRAUS, 1 1/2", AGUA FRIA PREDIAL</t>
  </si>
  <si>
    <t>TE PVC ROSCAVEL, 90 GRAUS, 1 1/4", AGUA FRIA PREDIAL</t>
  </si>
  <si>
    <t>TE PVC ROSCAVEL, 90 GRAUS, 3/4", AGUA FRIA PREDIAL</t>
  </si>
  <si>
    <t>TE PVC SOLDAVEL, BBB, 90 GRAUS, DN 40 MM, PARA ESGOTO SECUNDARIO PREDIAL</t>
  </si>
  <si>
    <t>TE PVC, ROSCAVEL, 90 GRAUS, 2",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</si>
  <si>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</si>
  <si>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</si>
  <si>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</si>
  <si>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</si>
  <si>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</si>
  <si>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</si>
  <si>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</si>
  <si>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</si>
  <si>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</si>
  <si>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</si>
  <si>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</si>
  <si>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</si>
  <si>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</si>
  <si>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</si>
  <si>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</si>
  <si>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</si>
  <si>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</si>
  <si>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</si>
  <si>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</si>
  <si>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</si>
  <si>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</si>
  <si>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</si>
  <si>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</si>
  <si>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</si>
  <si>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LEVE, CURTO, 90 GRAUS, 200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</si>
  <si>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</si>
  <si>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</si>
  <si>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</si>
  <si>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</si>
  <si>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</si>
  <si>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</si>
  <si>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</si>
  <si>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</si>
  <si>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</si>
  <si>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</si>
  <si>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SONDAGEM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</si>
  <si>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</si>
  <si>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</si>
  <si>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</si>
  <si>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</si>
  <si>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 *COLETADO CAIXA*</t>
  </si>
  <si>
    <t>TELA DE ACO SOLDADA NERVURADA, CA-60, L-196, (2,11 KG/M2), DIAMETRO DO FIO = 5,0 MM, LARGURA = 2,45 M, ESPACAMENTO DA MALHA = 30 X 10 CM *COLETADO CAIXA*</t>
  </si>
  <si>
    <t>TELA DE ACO SOLDADA NERVURADA, CA-60, Q-113, (1,8 KG/M2), DIAMETRO DO FIO = 3,8 MM, LARGURA = 2,45 M, ESPACAMENTO DA MALHA = 10 X 10 CM *COLETADO CAIXA*</t>
  </si>
  <si>
    <t>TELA DE ACO SOLDADA NERVURADA, CA-60, Q-196, (3,11 KG/M2), DIAMETRO DO FIO = 5,0 MM, LARGURA = 2,45 M, ESPACAMENTO DA MALHA = 10 X 10 CM</t>
  </si>
  <si>
    <t>TELA DE ANIAGEM (JUTA)</t>
  </si>
  <si>
    <t>TELA DE FIBRA DE VIDRO, ACABAMENTO ANTI-ALCALINO, MALHA 10 X 10 MM</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</si>
  <si>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</si>
  <si>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</si>
  <si>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</si>
  <si>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</si>
  <si>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</si>
  <si>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</si>
  <si>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</si>
  <si>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</si>
  <si>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</si>
  <si>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</si>
  <si>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</si>
  <si>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</si>
  <si>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</si>
  <si>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</si>
  <si>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</si>
  <si>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</si>
  <si>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</si>
  <si>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</si>
  <si>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</si>
  <si>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</si>
  <si>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</si>
  <si>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VIDRO TIPO CANAL OU COLONIAL, C = 46 A 50 CM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</si>
  <si>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</si>
  <si>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</si>
  <si>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</si>
  <si>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</si>
  <si>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</si>
  <si>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</si>
  <si>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</si>
  <si>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</si>
  <si>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</si>
  <si>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</si>
  <si>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</si>
  <si>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</si>
  <si>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</si>
  <si>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</si>
  <si>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</si>
  <si>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</si>
  <si>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</si>
  <si>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25 A 35 MM2, COM 2 FUROS PARA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</si>
  <si>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</si>
  <si>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</si>
  <si>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</si>
  <si>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</si>
  <si>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</si>
  <si>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</si>
  <si>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</si>
  <si>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</si>
  <si>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</si>
  <si>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</si>
  <si>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TIJOLO CERAMICO MACICO *5 X 10 X 20* CM</t>
  </si>
  <si>
    <t>TIJOLO CERAMICO MACICO APARENTE *6 X 12 X 24* CM</t>
  </si>
  <si>
    <t>TIJOLO CERAMICO MACICO APARENTE 2 FUROS, *6,5 X 10 X 20* CM</t>
  </si>
  <si>
    <t>TIJOLO CERAMICO REFRATARIO 6,3 X 11,4 X 22,9 CM</t>
  </si>
  <si>
    <t>TINTA ACRILICA PARA CERAMICA</t>
  </si>
  <si>
    <t>TINTA ACRILICA PREMIUM PARA PISO</t>
  </si>
  <si>
    <t>TINTA ACRILICA PREMIUM, COR BRANCO FOSCO</t>
  </si>
  <si>
    <t>TINTA ASFALTICA PARA CONCRETO E ARGAMASSA - LATA 18L</t>
  </si>
  <si>
    <t>TINTA LATEX PVA PREMIUM, COR BRANCA</t>
  </si>
  <si>
    <t>TINTA/REVESTIMENTO A BASE DE RESINA EPOXI COM ALCATRAO, BICOMPONENTE</t>
  </si>
  <si>
    <t>TIRANTE EM FERRO GALVANIZADO PARA CONTRAVENTAMENTO DE TELHA CANALETE 90, 1/4 " X 400 MM</t>
  </si>
  <si>
    <t>TOALHEIRO PLASTICO TIPO DISPENSER PARA PAPEL TOALHA INTERFOLHADO</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</si>
  <si>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</si>
  <si>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</si>
  <si>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</si>
  <si>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</si>
  <si>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</si>
  <si>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</si>
  <si>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</si>
  <si>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</si>
  <si>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</si>
  <si>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</si>
  <si>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</si>
  <si>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</si>
  <si>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</si>
  <si>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</si>
  <si>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</si>
  <si>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PLASTICA 1/2 " COM BALAO PLASTICO</t>
  </si>
  <si>
    <t>TORNEIRA DE BOIA CONVENCIONAL PLASTICA 3/4 " COM BALAO PLASTICO</t>
  </si>
  <si>
    <t>TORNEIRA DE BOIA PARA CAIXA DE DESCARGA 1/2 "</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</si>
  <si>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</si>
  <si>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</si>
  <si>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</si>
  <si>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</si>
  <si>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</si>
  <si>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</si>
  <si>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</si>
  <si>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</si>
  <si>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</si>
  <si>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</si>
  <si>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</si>
  <si>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</si>
  <si>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</si>
  <si>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</si>
  <si>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</si>
  <si>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</si>
  <si>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</si>
  <si>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</si>
  <si>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(ENCARGOS COMPLEMENTARES) *COLETADO CAIXA*</t>
  </si>
  <si>
    <t>TRATOR DE ESTEIRAS COM LAMINA, POTENCIA DE *90* HP, PESO OPERACIONAL DE *9* T (LOCACAO COM OPERADOR, COMBUSTIVEL E MANUTENCAO)</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</si>
  <si>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</si>
  <si>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</si>
  <si>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</si>
  <si>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</si>
  <si>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LÂMINA COM CAPACIDADE DE 5,2 M3</t>
  </si>
  <si>
    <t>TRATOR DE ESTEIRAS, POTENCIA 125 HP, PESO OPERACIONAL DE 12,9 T, COM LAMINA COM CAPACIDADE DE 2,7 M3</t>
  </si>
  <si>
    <t>TRATOR DE PNEUS COM POTENCIA DE 105 CV, TRACAO 4 X 4, PESO COM LASTRO DE 5775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</si>
  <si>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</si>
  <si>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</si>
  <si>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</si>
  <si>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</si>
  <si>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</si>
  <si>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</si>
  <si>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</si>
  <si>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REFORCADA, TIPO ESPAGUETE, PARA INJECAO DE CONCRETO, D=1/2", E=1,50 MM *COLETADO CAIXA*</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</si>
  <si>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</si>
  <si>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</si>
  <si>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</si>
  <si>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</si>
  <si>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</si>
  <si>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</si>
  <si>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65 MM ( 2 1/2"), E = 3,35 MM, * 6,23* KG/M (NBR 5580)</t>
  </si>
  <si>
    <t>TUBO ACO INDUSTRIAL DN 2" (50,8 MM) E=1,50MM, PESO= 1,8237 KG/M</t>
  </si>
  <si>
    <t>TUBO ACO PRETO COM COSTURA, NBR 5580, CLASSE M, DN = 25 MM, E = 3,35 MM, *2,50* KG//M</t>
  </si>
  <si>
    <t>TUBO ACO PRETO COM COSTURA, NBR 5580, CLASSE M, DN = 80 MM, E = 4,05 MM, *8,47* KG/M</t>
  </si>
  <si>
    <t>TUBO ACO PRETO SEM COSTURA 1/2", E= *2,77 MM, SCHEDULE 40, *1,27 KG/M</t>
  </si>
  <si>
    <t>TUBO ACO PRETO SEM COSTURA 1/2", E= *3,73 MM, SCHEDULE 80, *1,62 KG/M</t>
  </si>
  <si>
    <t>TUBO ACO PRETO SEM COSTURA 14", E= *11,13 MM, SCHEDULE 40, *94,55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</si>
  <si>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</si>
  <si>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</si>
  <si>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</si>
  <si>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</si>
  <si>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</si>
  <si>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</si>
  <si>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</si>
  <si>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</si>
  <si>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</si>
  <si>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</si>
  <si>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</si>
  <si>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</si>
  <si>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</si>
  <si>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</si>
  <si>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</si>
  <si>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</si>
  <si>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</si>
  <si>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</si>
  <si>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</si>
  <si>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</si>
  <si>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</si>
  <si>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</si>
  <si>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</si>
  <si>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</si>
  <si>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900 MM, PARA ESGOTO SANITARIO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</si>
  <si>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</si>
  <si>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</si>
  <si>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</si>
  <si>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</si>
  <si>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</si>
  <si>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</si>
  <si>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</si>
  <si>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</si>
  <si>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</si>
  <si>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</si>
  <si>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</si>
  <si>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</si>
  <si>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</si>
  <si>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1200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</si>
  <si>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</si>
  <si>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</si>
  <si>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</si>
  <si>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</si>
  <si>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</si>
  <si>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</si>
  <si>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</si>
  <si>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</si>
  <si>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</si>
  <si>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</si>
  <si>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</si>
  <si>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</si>
  <si>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</si>
  <si>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</si>
  <si>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</si>
  <si>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</si>
  <si>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</si>
  <si>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</si>
  <si>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</si>
  <si>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</si>
  <si>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</si>
  <si>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</si>
  <si>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</si>
  <si>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</si>
  <si>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</si>
  <si>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</si>
  <si>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</si>
  <si>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</si>
  <si>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8417)</t>
  </si>
  <si>
    <t>TUBO DE POLIETILENO DE ALTA DENSIDADE (PEAD), PE-80, DE = 32 MM X 3,0 MM DE PAREDE, PARA LIGACAO DE AGUA PREDIAL (NBR 8417)</t>
  </si>
  <si>
    <t>TUBO DE POLIETILENO DE ALTA DENSIDADE, PEAD, PE-80, DE = 110 MM X 10,0 MM PAREDE, ( SDR 11 - PN 12,5 ) PARA REDE DE AGUA (NBR 15561)</t>
  </si>
  <si>
    <t>TUBO DE POLIETILENO DE ALTA DENSIDADE, PEAD, PE-80, DE = 160 MM X 14,6 MM PAREDE, (SDR 11 - PN 12,5 ) PARA REDE DE AGUA (NBR 15561)</t>
  </si>
  <si>
    <t>TUBO DE POLIETILENO DE ALTA DENSIDADE, PEAD, PE-80, DE = 900 MM X 34,7 MM PAREDE, ( SDR 26 - PN 05 ) PARA REDE DE AGUA (NBR 15561)</t>
  </si>
  <si>
    <t>TUBO DE POLIETILENO DE ALTA DENSIDADE, PEAD, PE-80, DE= 315 MM X 28,7 MM PAREDE, ( SDR 11 - PN 12,5 ) PARA REDE DE AGUA (NBR 15561)</t>
  </si>
  <si>
    <t>TUBO DE POLIETILENO DE ALTA DENSIDADE, PEAD, PE-80, DE= 400 MM X 36,4 MM PAREDE, ( SDR 11 - PN 12,5 ) PARA REDE DE AGUA (NBR 15561)</t>
  </si>
  <si>
    <t>TUBO DE POLIETILENO DE ALTA DENSIDADE, PEAD, PE-80, DE= 50 MM X 4,6 MM PAREDE, (SDR 11 - PN 12,5) PARA REDE DE AGUA (NBR 15561)</t>
  </si>
  <si>
    <t>TUBO DE POLIETILENO DE ALTA DENSIDADE, PEAD, PE-80, DE= 730 MM X 34,1 MM PAREDE, ( SDR 21 - PN 06 ) PARA REDE DE AGUA (NBR 15561)</t>
  </si>
  <si>
    <t>TUBO DE POLIETILENO DE ALTA DENSIDADE, PEAD, PE-80, DE= 75 MM X 6,9 MM PAREDE, ( SRD 11 - PN 12,5 ) PARA REDE DE AGUA (NBR 15561)</t>
  </si>
  <si>
    <t>TUBO DE POLIETILENO DE ALTA DENSIDADE, PEAD, PE-80, DE= 800 MM X 30,8 MM PAREDE, ( SDR 26 - PN 05 ) PARA REDE DE AGUA (NBR 15561)</t>
  </si>
  <si>
    <t>TUBO PVC SERIE NORMAL, DN 100 MM, PARA ESGOTO PREDIAL (NBR 5688)</t>
  </si>
  <si>
    <t>TUBO PVC SERIE NORMAL, DN 40 MM, PARA ESGOTO PREDIAL (NBR 5688)</t>
  </si>
  <si>
    <t>TUBO PVC SERIE NORMAL, DN 50 MM, PARA ESGOTO PREDIAL (NBR 5688)</t>
  </si>
  <si>
    <t>TUBO PVC SERIE NORMAL, DN 75 MM, PARA ESGOTO PREDIAL (NBR 5688)</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</si>
  <si>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</si>
  <si>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</si>
  <si>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</si>
  <si>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</si>
  <si>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</si>
  <si>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EB-644 P/ REDE COLET ESG JE DN 250MM</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</si>
  <si>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</si>
  <si>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</si>
  <si>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</si>
  <si>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</si>
  <si>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</si>
  <si>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</si>
  <si>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</si>
  <si>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</si>
  <si>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</si>
  <si>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</si>
  <si>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FLEXIVEL, CORRUGADO, PERFURADO, DN 110 MM, PARA DRENAGEM, SISTEMA IRRIGACAO</t>
  </si>
  <si>
    <t>TUBO PVC, FLEXIVEL, CORRUGADO, PERFURADO, DN 65 MM, PARA DRENAGEM, SISTEMA IRRIGACAO</t>
  </si>
  <si>
    <t>TUBO PVC, PBV, SERIE R, DN 150 MM, PARA ESGOTO OU AGUAS PLUVIAIS PREDIAL (NBR 5688)</t>
  </si>
  <si>
    <t>TUBO PVC, PBV, SERIE R, DN 40 MM, PARA ESGOTO OU AGUAS PLUVIAIS PREDIAL (NBR 5688)</t>
  </si>
  <si>
    <t>TUBO PVC, PBV, SERIE R, DN 50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</si>
  <si>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</si>
  <si>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</si>
  <si>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</si>
  <si>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</si>
  <si>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</si>
  <si>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</si>
  <si>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</si>
  <si>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</si>
  <si>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</si>
  <si>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</si>
  <si>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</si>
  <si>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</si>
  <si>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</si>
  <si>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</si>
  <si>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</si>
  <si>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</si>
  <si>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</si>
  <si>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</si>
  <si>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</si>
  <si>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</si>
  <si>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</si>
  <si>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</si>
  <si>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</si>
  <si>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</si>
  <si>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</si>
  <si>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EM POLIPROPILENO (PP), PARA TUBO EM PEAD, 20 MM - LIGACAO PREDIAL DE AGUA</t>
  </si>
  <si>
    <t>UNIAO EM POLIPROPILENO (PP), PARA TUBO EM PEAD, 32 MM - LIGACAO PREDIAL DE AGUA</t>
  </si>
  <si>
    <t>UNIAO FERRO GALV C/ASSENTO CONICO BRONZE 1 1/2"</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</si>
  <si>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</si>
  <si>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</si>
  <si>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</si>
  <si>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</si>
  <si>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</si>
  <si>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</si>
  <si>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</si>
  <si>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</si>
  <si>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</si>
  <si>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</si>
  <si>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</si>
  <si>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</si>
  <si>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</si>
  <si>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</si>
  <si>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</si>
  <si>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</si>
  <si>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</si>
  <si>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</si>
  <si>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</si>
  <si>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</si>
  <si>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</si>
  <si>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</si>
  <si>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</si>
  <si>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</si>
  <si>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</si>
  <si>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</si>
  <si>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</si>
  <si>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</si>
  <si>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</si>
  <si>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</si>
  <si>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</si>
  <si>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</si>
  <si>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ESFERA BRUTA EM BRONZE, BITOLA 1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</si>
  <si>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</si>
  <si>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</si>
  <si>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</si>
  <si>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</si>
  <si>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</si>
  <si>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</si>
  <si>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</si>
  <si>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</si>
  <si>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</si>
  <si>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</si>
  <si>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</si>
  <si>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</si>
  <si>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</si>
  <si>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</si>
  <si>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</si>
  <si>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</si>
  <si>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</si>
  <si>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</si>
  <si>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</si>
  <si>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</si>
  <si>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</si>
  <si>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</si>
  <si>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</si>
  <si>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</si>
  <si>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</si>
  <si>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</si>
  <si>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</si>
  <si>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</si>
  <si>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</si>
  <si>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EM METAL CROMADO PARA TANQUE, 1.1/2 " SEM LADRAO</t>
  </si>
  <si>
    <t>VALVULA EM PLASTICO BRANCO COM SAIDA LISA PARA TANQUE 1.1/4 " X 1.1/2 "</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</si>
  <si>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</si>
  <si>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</si>
  <si>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</si>
  <si>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</si>
  <si>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</si>
  <si>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</si>
  <si>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</si>
  <si>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</si>
  <si>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</si>
  <si>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</si>
  <si>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</si>
  <si>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VEICULO TIPO FURGAO 1.4 MANUAL, 4 VELOCIDADES, TOTAL FLEX, CAP 953 KG, POTENCIA 78/80 CV, PARA 2 PASSAGEIROS</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</si>
  <si>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</si>
  <si>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</si>
  <si>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</si>
  <si>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</si>
  <si>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</si>
  <si>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</si>
  <si>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</si>
  <si>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</si>
  <si>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</si>
  <si>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LISO FUME, E = 5 MM - SEM COLOCACAO</t>
  </si>
  <si>
    <t>VIDRO LISO INCOLOR 3 MM - SEM COLOCACAO</t>
  </si>
  <si>
    <t>VIDRO LISO INCOLOR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</si>
  <si>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</si>
  <si>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</si>
  <si>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</si>
  <si>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</si>
  <si>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6 MM, SEM COLOCACAO</t>
  </si>
  <si>
    <t>VIDRO TEMPERADO VERDE E = 8 MM, SEM COLOCACAO</t>
  </si>
  <si>
    <t>MODULO TIPO - REDE DE AGUA &gt; FORN. E ASSENTAMENTO DE TUBOS DE F0F0:COMPREENDE LOCACAO DA OBRA, CADASTRAMENTO DE INTERFERENCIAS, ESCAVACAODE VALA, EXCETO ROCHA, ATE A PROFUNDIDADE DE 1,50 METROS.INCLUI - CARGA,TRANSPORTE E DESCARGA DO MATERIAL ESCAVADO EM BOTA-FORA - LIMPEZA PREVIA DOS TUBOS,CONEXOES,DESCIDA ATE A VALA E ASSEN- TAMENTO - MONTAGEM,NIVELAMENTO E REATERRO DE VALAS C/COMPACTACAO MANUAL</t>
  </si>
  <si>
    <t>MODULO TIPO: REDE DE AGUA, COM FORNECIMENTO E ASSENTAMENTO DE TUBO Fºº DN 200 MM-K7, COMPREENDENDO: LOCACAO, CADASTRAMENTO DE INTERFERENCIS, ESCAVACAO E REATERRO COMPACTADO DE VALA, EXCETO ROCHA, ATE 1,50 M.INCLUSIVE. ATENÇÃO: VIDE DESCRIÇÃOCOMPLEMENTAR .</t>
  </si>
  <si>
    <t>TUBO DE PVC PARA REDE COLETORA DE ESGOTO DE PAREDE MACIÇA, DN 100 MM,JUNTA ELÁSTICA, INSTALADO EM LOCAL COM NÍVEL BAIXO DE INTERFERÊNCIA FORNECIMENTO E ASSENTAMENTO. AF_06/2015</t>
  </si>
  <si>
    <t>TUBO DE PVC PARA REDE COLETORA DE ESGOTO DE PAREDE MACIÇA, DN 150 MM,JUNTA ELÁSTICA, INSTALADO EM LOCAL COM NÍVEL BAIXO DE INTERFERÊNCIA FORNECIMENTO E ASSENTAMENTO. AF_06/2015</t>
  </si>
  <si>
    <t>TUBO DE PVC PARA REDE COLETORA DE ESGOTO DE PAREDE MACIÇA, DN 200 MM,JUNTA ELÁSTICA, INSTALADO EM LOCAL COM NÍVEL BAIXO DE INTERFERÊNCIA FORNECIMENTO E ASSENTAMENTO. AF_06/2015</t>
  </si>
  <si>
    <t>TUBO DE PVC PARA REDE COLETORA DE ESGOTO DE PAREDE MACIÇA, DN 250 MM,JUNTA ELÁSTICA, INSTALADO EM LOCAL COM NÍVEL BAIXO DE INTERFERÊNCIA FORNECIMENTO E ASSENTAMENTO. AF_06/2015</t>
  </si>
  <si>
    <t>TUBO DE PVC PARA REDE COLETORA DE ESGOTO DE PAREDE MACIÇA, DN 300 MM,JUNTA ELÁSTICA, INSTALADO EM LOCAL COM NÍVEL BAIXO DE INTERFERÊNCIA FORNECIMENTO E ASSENTAMENTO. AF_06/2015</t>
  </si>
  <si>
    <t>TUBO DE PVC PARA REDE COLETORA DE ESGOTO DE PAREDE MACIÇA, DN 350 MM,JUNTA ELÁSTICA, INSTALADO EM LOCAL COM NÍVEL BAIXO DE INTERFERÊNCIA FORNECIMENTO E ASSENTAMENTO. AF_06/2015</t>
  </si>
  <si>
    <t>TUBO DE PVC PARA REDE COLETORA DE ESGOTO DE PAREDE MACIÇA, DN 400 MM,JUNTA ELÁSTICA, INSTALADO EM LOCAL COM NÍVEL BAIXO DE INTERFERÊNCIA FORNECIMENTO E ASSENTAMENTO. AF_06/2015</t>
  </si>
  <si>
    <t>TUBO DE PVC PARA REDE COLETORA DE ESGOTO DE PAREDE MACIÇA, DN 100 MM,JUNTA ELÁSTICA, INSTALADO EM LOCAL COM NÍVEL ALTO DE INTERFERÊNCIASFORNECIMENTO E ASSENTAMENTO. AF_06/2015</t>
  </si>
  <si>
    <t>TUBO DE PVC PARA REDE COLETORA DE ESGOTO DE PAREDE MACIÇA, DN 150 MM,JUNTA ELÁSTICA, INSTALADO EM LOCAL COM NÍVEL ALTO DE INTERFERÊNCIASFORNECIMENTO E ASSENTAMENTO. AF_06/2015</t>
  </si>
  <si>
    <t>TUBO DE PVC PARA REDE COLETORA DE ESGOTO DE PAREDE MACIÇA, DN 200 MM,JUNTA ELÁSTICA, INSTALADO EM LOCAL COM NÍVEL ALTO DE INTERFERÊNCIASFORNECIMENTO E ASSENTAMENTO. AF_06/2015</t>
  </si>
  <si>
    <t>TUBO DE PVC PARA REDE COLETORA DE ESGOTO DE PAREDE MACIÇA, DN 250 MM,JUNTA ELÁSTICA, INSTALADO EM LOCAL COM NÍVEL ALTO DE INTERFERÊNCIASFORNECIMENTO E ASSENTAMENTO. AF_06/2015</t>
  </si>
  <si>
    <t>TUBO DE PVC PARA REDE COLETORA DE ESGOTO DE PAREDE MACIÇA, DN 300 MM,JUNTA ELÁSTICA, INSTALADO EM LOCAL COM NÍVEL ALTO DE INTERFERÊNCIASFORNECIMENTO E ASSENTAMENTO. AF_06/2015</t>
  </si>
  <si>
    <t>TUBO DE PVC PARA REDE COLETORA DE ESGOTO DE PAREDE MACIÇA, DN 350 MM,JUNTA ELÁSTICA, INSTALADO EM LOCAL COM NÍVEL ALTO DE INTERFERÊNCIASFORNECIMENTO E ASSENTAMENTO. AF_06/2015</t>
  </si>
  <si>
    <t>TUBO DE PVC PARA REDE COLETORA DE ESGOTO DE PAREDE MACIÇA, DN 400 MM,JUNTA ELÁSTICA, INSTALADO EM LOCAL COM NÍVEL ALTO DE INTERFERÊNCIASFORNECIMENTO E ASSENTAMENTO. AF_06/2015</t>
  </si>
  <si>
    <t>JUNTA ARGAMASSADA ENTRE TUBO DN 100 MM E O POÇO DE VISITA/ CAIXA DE CNCRETO OU ALVENARIA EM REDES DE ESGOTO. AF_06/2015</t>
  </si>
  <si>
    <t>JUNTA ARGAMASSADA ENTRE TUBO DN 150 MM E O POÇO DE VISITA/ CAIXA DE CNCRETO OU ALVENARIA EM REDES DE ESGOTO. AF_06/2015</t>
  </si>
  <si>
    <t>JUNTA ARGAMASSADA ENTRE TUBO DN 200 MM E O POÇO/ CAIXA DE CONCRETO OUALVENARIA EM REDES DE ESGOTO. AF_06/2015</t>
  </si>
  <si>
    <t>JUNTA ARGAMASSADA ENTRE TUBO DN 250 MM E O POÇO DE VISITA/ CAIXA DE CNCRETO OU ALVENARIA EM REDES DE ESGOTO. AF_06/2015</t>
  </si>
  <si>
    <t>JUNTA ARGAMASSADA ENTRE TUBO DN 300 MM E O POÇO DE VISITA/ CAIXA DE CNCRETO OU ALVENARIA EM REDES DE ESGOTO. AF_06/2015</t>
  </si>
  <si>
    <t>JUNTA ARGAMASSADA ENTRE TUBO DN 350 MM E O POÇO DE VISITA/ CAIXA DE CNCRETO OU ALVENARIA EM REDES DE ESGOTO. AF_06/2015</t>
  </si>
  <si>
    <t>JUNTA ARGAMASSADA ENTRE TUBO DN 400 MM E O POÇO DE VISITA/ CAIXA DE CNCRETO OU ALVENARIA EM REDES DE ESGOTO. AF_06/2015</t>
  </si>
  <si>
    <t>JUNTA ARGAMASSADA ENTRE TUBO DN 450 MM E O POÇO DE VISITA/ CAIXA DE CNCRETO OU ALVENARIA EM REDES DE ESGOTO. AF_06/2015</t>
  </si>
  <si>
    <t>JUNTA ARGAMASSADA ENTRE TUBO DN 600 MM E O POÇO DE VISITA/ CAIXA DE CNCRETO OU ALVENARIA EM REDES DE ESGOTO. AF_06/2015</t>
  </si>
  <si>
    <t>ASSENTAMENTO DE TUBO DE PVC PARA REDE COLETORA DE ESGOTO DE PAREDE MACIÇA, DN 100 MM, JUNTA ELÁSTICA, INSTALADO EM LOCAL COM NÍVEL BAIXO INTERFERÊNCIAS (NÃO INCLUI FORNECIMENTO). AF_06/2015</t>
  </si>
  <si>
    <t>ASSENTAMENTO DE TUBO DE PVC PARA REDE COLETORA DE ESGOTO DE PAREDE MACIÇA, DN 150 MM, JUNTA ELÁSTICA, INSTALADO EM LOCAL COM NÍVEL BAIXO INTERFERÊNCIAS (NÃO INCLUI FORNECIMENTO). AF_06/2015</t>
  </si>
  <si>
    <t>ASSENTAMENTO DE TUBO DE PVC PARA REDE COLETORA DE ESGOTO DE PAREDE MACIÇA, DN 200 MM, JUNTA ELÁSTICA, INSTALADO EM LOCAL COM NÍVEL BAIXO INTERFERÊNCIAS (NÃO INCLUI FORNECIMENTO). AF_06/2015</t>
  </si>
  <si>
    <t>ASSENTAMENTO DE TUBO DE PVC PARA REDE COLETORA DE ESGOTO DE PAREDE MACIÇA, DN 250 MM, JUNTA ELÁSTICA, INSTALADO EM LOCAL COM NÍVEL BAIXO INTERFERÊNCIAS (NÃO INCLUI FORNECIMENTO). AF_06/2015</t>
  </si>
  <si>
    <t>ASSENTAMENTO DE TUBO DE PVC PARA REDE COLETORA DE ESGOTO DE PAREDE MACIÇA, DN 300 MM, JUNTA ELÁSTICA, INSTALADO EM LOCAL COM NÍVEL BAIXO INTERFERÊNCIAS (NÃO INCLUI FORNECIMENTO). AF_06/2015</t>
  </si>
  <si>
    <t>ASSENTAMENTO DE TUBO DE PVC PARA REDE COLETORA DE ESGOTO DE PAREDE MACIÇA, DN 350 MM, JUNTA ELÁSTICA, INSTALADO EM LOCAL COM NÍVEL BAIXO INTERFERÊNCIAS (NÃO INCLUI FORNECIMENTO). AF_06/2015</t>
  </si>
  <si>
    <t>ASSENTAMENTO DE TUBO DE PVC PARA REDE COLETORA DE ESGOTO DE PAREDE MACIÇA, DN 400 MM, JUNTA ELÁSTICA, INSTALADO EM LOCAL COM NÍVEL BAIXO INTERFERÊNCIAS (NÃO INCLUI FORNECIMENTO). AF_06/2015</t>
  </si>
  <si>
    <t>ASSENTAMENTO DE TUBO DE PVC CORRUGADO DE DUPLA PAREDE PARA REDE COLETORA DE ESGOTO, DN 150 MM, JUNTA ELÁSTICA, INSTALADO EM LOCAL COM NÍVEBAIXO DE INTERFERÊNCIAS (NÃO INCLUI FORNECIMENTO). AF_06/2015</t>
  </si>
  <si>
    <t>ASSENTAMENTO DE TUBO DE PVC CORRUGADO DE DUPLA PAREDE PARA REDE COLETORA DE ESGOTO, DN 200 MM, JUNTA ELÁSTICA, INSTALADO EM LOCAL COM NÍVEBAIXO DE INTERFERÊNCIAS (NÃO INCLUI FORNECIMENTO). AF_06/2015</t>
  </si>
  <si>
    <t>ASSENTAMENTO DE TUBO DE PVC CORRUGADO DE DUPLA PAREDE PARA REDE COLETORA DE ESGOTO, DN 250 MM, JUNTA ELÁSTICA, INSTALADO EM LOCAL COM NÍVEBAIXO DE INTERFERÊNCIAS (NÃO INCLUI FORNECIMENTO). AF_06/2015</t>
  </si>
  <si>
    <t>ASSENTAMENTO DE TUBO DE PVC CORRUGADO DE DUPLA PAREDE PARA REDE COLETORA DE ESGOTO, DN 300 MM, JUNTA ELÁSTICA, INSTALADO EM LOCAL COM NÍVEBAIXO DE INTERFERÊNCIAS (NÃO INCLUI FORNECIMENTO). AF_06/2015</t>
  </si>
  <si>
    <t>ASSENTAMENTO DE TUBO DE PVC CORRUGADO DE DUPLA PAREDE PARA REDE COLETORA DE ESGOTO, DN 350 MM, JUNTA ELÁSTICA, INSTALADO EM LOCAL COM NÍVEBAIXO DE INTERFERÊNCIAS (NÃO INCLUI FORNECIMENTO). AF_06/2015</t>
  </si>
  <si>
    <t>ASSENTAMENTO DE TUBO DE PVC CORRUGADO DE DUPLA PAREDE PARA REDE COLETORA DE ESGOTO, DN 400 MM, JUNTA ELÁSTICA, INSTALADO EM LOCAL COM NÍVEBAIXO DE INTERFERÊNCIAS (NÃO INCLUI FORNECIMENTO). AF_06/2015</t>
  </si>
  <si>
    <t>ASSENTAMENTO DE TUBO DE PEAD CORRUGADO DE DUPLA PAREDE PARA REDE COLETORA DE ESGOTO, DN 450 MM, JUNTA ELÁSTICA INTEGRADA, INSTALADO EM LOCA COM NÍVEL BAIXO DE INTERFERÊNCIAS (NÃO INCLUI FORNECIMENTO). AF_0615</t>
  </si>
  <si>
    <t>ASSENTAMENTO DE TUBO DE PEAD CORRUGADO DE DUPLA PAREDE PARA REDE COLETORA DE ESGOTO, DN 600 MM, JUNTA ELÁSTICA INTEGRADA, INSTALADO EM LOCA COM NÍVEL BAIXO DE INTERFERÊNCIAS (NÃO INCLUI FORNECIMENTO). AF_0615</t>
  </si>
  <si>
    <t>ASSENTAMENTO DE TUBO DE PVC PARA REDE COLETORA DE ESGOTO DE PAREDE MACIÇA, DN 100 MM, JUNTA ELÁSTICA, INSTALADO EM LOCAL COM NÍVEL ALTO DNTERFERÊNCIAS (NÃO INCLUI FORNECIMENTO). AF_06/2015</t>
  </si>
  <si>
    <t>ASSENTAMENTO DE TUBO DE PVC PARA REDE COLETORA DE ESGOTO DE PAREDE MACIÇA, DN 150 MM, JUNTA ELÁSTICA, INSTALADO EM LOCAL COM NÍVEL ALTO DNTERFERÊNCIAS (NÃO INCLUI FORNECIMENTO). AF_06/2015</t>
  </si>
  <si>
    <t>ASSENTAMENTO DE TUBO DE PVC PARA REDE COLETORA DE ESGOTO DE PAREDE MACIÇA, DN 200 MM, JUNTA ELÁSTICA, INSTALADO EM LOCAL COM NÍVEL ALTO DNTERFERÊNCIAS (NÃO INCLUI FORNECIMENTO). AF_06/2015</t>
  </si>
  <si>
    <t>ASSENTAMENTO DE TUBO DE PVC PARA REDE COLETORA DE ESGOTO DE PAREDE MACIÇA, DN 250 MM, JUNTA ELÁSTICA, INSTALADO EM LOCAL COM NÍVEL ALTO DNTERFERÊNCIAS (NÃO INCLUI FORNECIMENTO). AF_06/2015</t>
  </si>
  <si>
    <t>ASSENTAMENTO DE TUBO DE PVC PARA REDE COLETORA DE ESGOTO DE PAREDE MACIÇA, DN 300 MM, JUNTA ELÁSTICA, INSTALADO EM LOCAL COM NÍVEL ALTO DNTERFERÊNCIAS (NÃO INCLUI FORNECIMENTO). AF_06/2015</t>
  </si>
  <si>
    <t>ASSENTAMENTO DE TUBO DE PVC PARA REDE COLETORA DE ESGOTO DE PAREDE MACIÇA, DN 350 MM, JUNTA ELÁSTICA, INSTALADO EM LOCAL COM NÍVEL ALTO DNTERFERÊNCIAS (NÃO INCLUI FORNECIMENTO). AF_06/2015</t>
  </si>
  <si>
    <t>ASSENTAMENTO DE TUBO DE PVC PARA REDE COLETORA DE ESGOTO DE PAREDE MACIÇA, DN 400 MM, JUNTA ELÁSTICA, INSTALADO EM LOCAL COM NÍVEL ALTO DNTERFERÊNCIAS (NÃO INCLUI FORNECIMENTO). AF_06/2015</t>
  </si>
  <si>
    <t>ASSENTAMENTO DE TUBO DE PVC CORRUGADO DE DUPLA PAREDE PARA REDE COLETORA DE ESGOTO, DN 150 MM, JUNTA ELÁSTICA, INSTALADO EM LOCAL COM NÍVEALTO DE INTERFERÊNCIAS (NÃO INCLUI FORNECIMENTO). AF_06/2015</t>
  </si>
  <si>
    <t>ASSENTAMENTO DE TUBO DE PVC CORRUGADO DE DUPLA PAREDE PARA REDE COLETORA DE ESGOTO, DN 200 MM, JUNTA ELÁSTICA, INSTALADO EM LOCAL COM NÍVEALTO DE INTERFERÊNCIAS (NÃO INCLUI FORNECIMENTO). AF_06/2015</t>
  </si>
  <si>
    <t>ASSENTAMENTO DE TUBO DE PVC CORRUGADO DE DUPLA PAREDE PARA REDE COLETORA DE ESGOTO, DN 250 MM, JUNTA ELÁSTICA, INSTALADO EM LOCAL COM NÍVEALTO DE INTERFERÊNCIAS (NÃO INCLUI FORNECIMENTO). AF_06/2015</t>
  </si>
  <si>
    <t>ASSENTAMENTO DE TUBO DE PVC CORRUGADO DE DUPLA PAREDE PARA REDE COLETORA DE ESGOTO, DN 300 MM, JUNTA ELÁSTICA, INSTALADO EM LOCAL COM NÍVEALTO DE INTERFERÊNCIAS (NÃO INCLUI FORNECIMENTO). AF_06/2015</t>
  </si>
  <si>
    <t>ASSENTAMENTO DE TUBO DE PVC CORRUGADO DE DUPLA PAREDE PARA REDE COLETORA DE ESGOTO, DN 350 MM, JUNTA ELÁSTICA, INSTALADO EM LOCAL COM NÍVEALTO DE INTERFERÊNCIAS (NÃO INCLUI FORNECIMENTO). AF_06/2015</t>
  </si>
  <si>
    <t>ASSENTAMENTO DE TUBO DE PVC CORRUGADO DE DUPLA PAREDE PARA REDE COLETORA DE ESGOTO, DN 400 MM, EM JUNTA ELÁSTICA, INSTALADO EM LOCAL COM N�EL ALTO DE INTERFERÊNCIAS (NÃO INCLUI FORNECIMENTO). AF_06/2015</t>
  </si>
  <si>
    <t>ASSENTAMENTO DE TUBO DE PEAD CORRUGADO DE DUPLA PAREDE PARA REDE COLETORA DE ESGOTO, DN 450 MM, JUNTA ELÁSTICA INTEGRADA, INSTALADO EM LOCA COM NÍVEL ALTO DE INTERFERÊNCIAS (NÃO INCLUI FORNECIMENTO). AF_06/5</t>
  </si>
  <si>
    <t>ASSENTAMENTO DE TUBO DE PEAD CORRUGADO DE DUPLA PAREDE PARA REDE COLETORA DE ESGOTO, DN 600 MM, JUNTA ELÁSTICA INTEGRADA, INSTALADO EM LOCA COM NÍVEL ALTO DE INTERFERÊNCIAS (NÃO INCLUI FORNECIMENTO). AF_06/5</t>
  </si>
  <si>
    <t>MODULO TIPO: REDE DE AGUA, COM FORNECIMENTO E ASSENTAMENTO DE TUBO PVC DEFOFO 200MM EB-1208 P/ REDE AGUA JE 1 MPA, COMPREENDENDO: LOCACAO, CADASTRAMENTO DE INTERFERENCIAS, ESCAVACAO E REATERRO COMPACTADO DE VALA, EXCETO ROCHA, ATE 1,50 M.</t>
  </si>
  <si>
    <t>MODULO TIPO: REDE DE AGUA, COM FORNECIMENTO E ASSENTAMENTO DE TUBO PVC DEFOFO 150MM EB-1208 P/ REDE AGUA JE 1 MPA, COMPREENDENDO: LOCACAO, CADASTRAMENTO DE INTERFERENCIAS, ESCAVACAO E REATERRO COMPACTADO DE VALA, EXCETO ROCHA, ATE 1,50 M.</t>
  </si>
  <si>
    <t>MODULO TIPO: REDE DE AGUA, COM FORNECIMENTO E ASSENTAMENTO DE TUBO PVC DEFOFO 100MM EB-1208 P/ REDE AGUA JE 1 MPA, COMPREENDENDO: LOCACAO, CADASTRAMENTO DE INTERFERENCIAS, ESCAVACAO E REATERRO COMPACTADO DE VALA, EXCETO ROCHA, ATE 1,50 M.</t>
  </si>
  <si>
    <t>SANITARIO COM VASO E CHUVEIRO PARA PESSOAL DE OBRA, COLETIVO DE 2 MODULOS E 4M2, PAREDES CHAPAS DE MADEIRA COMPENSADA PLASTIFICADA 10MM, TELHAS ONDULADAS DE 6MM DE FIBROCIMENTO, INCLUSIVE INSTALACAO E APARELHOS, REAPROVEITADO 2 VEZES (INSTALACOES E APARELHOS)</t>
  </si>
  <si>
    <t>BARRACAO DE OBRA PARA ALOJAMENTO/ESCRITORIO, PISO EM PINHO 3A, PAREDES EM COMPENSADO 10MM, COBERTURA EM TELHA FIBROCIMENTO 6MM, INCLUSO INSTALACOES ELETRICAS E ESQUADRIAS. REAPROVEITADO 5 VEZES</t>
  </si>
  <si>
    <t>ESCAVADEIRA HIDRÁULICA SOBRE ESTEIRAS, CAÇAMBA 0,80 M3, PESO OPERACIAL 17 T, POTENCIA BRUTA 111 HP - CHP DIURNO. AF_06/2014</t>
  </si>
  <si>
    <t>NCHP</t>
  </si>
  <si>
    <t>RETROESCAVADEIRA SOBRE RODAS COM CARREGADEIRA, TRAÇÃO 4X4, POTÊNCIAQ. 88 HP, CAÇAMBA CARREG. CAP. MÍN. 1 M3, CAÇAMBA RETRO CAP. 0,26 MPESO OPERACIONAL MÍN. 6.674 KG, PROFUNDIDADE ESCAVAÇÃO MÁX. 4,37 MHP DIURNO. AF_06/2014</t>
  </si>
  <si>
    <t>LÍCHP</t>
  </si>
  <si>
    <t>RETROESCAVADEIRA SOBRE RODAS COM CARREGADEIRA, TRAÇÃO 4X2, POTÊNCIAQ. 79 HP, CAÇAMBA CARREG. CAP. MÍN. 1 M3, CAÇAMBA RETRO CAP. 0,20 MPESO OPERACIONAL MÍN. 6.570 KG, PROFUNDIDADE ESCAVAÇÃO MÁX. 4,37 MHP DIURNO. AF_06/2014</t>
  </si>
  <si>
    <t>ROLO COMPACTADOR VIBRATÓRIO DE UM CILINDRO AÇO LISO, POTÊNCIA 80 HPESO OPERACIONAL MÁXIMO 8,1 T, IMPACTO DINÂMICO 16,15 / 9,5 T, LARGURDE TRABALHO 1,68 M - CHP DIURNO. AF_06/2014</t>
  </si>
  <si>
    <t>PCHP</t>
  </si>
  <si>
    <t>GRADE DE DISCO CONTROLE REMOTO REBOCÁVEL, COM 24 DISCOS 24 X 6 MM COMPNEUS PARA TRANSPORTE - CHP DIURNO. AF_06/2014</t>
  </si>
  <si>
    <t>CAMINHÃO BASCULANTE 6 M3, PESO BRUTO TOTAL 16.000 KG, CARGA ÚTIL MÁA 13.071 KG, DISTÂNCIA ENTRE EIXOS 4,80 M, POTÊNCIA 230 CV INCLUSIVEAÇAMBA METÁLICA - CHP DIURNO. AF_06/2014</t>
  </si>
  <si>
    <t>IMCHP</t>
  </si>
  <si>
    <t>CAMINHÃO TOCO, PBT 16.000 KG, CARGA ÚTIL MÁX. 10.685 KG, DIST. ENTRIXOS 4,8 M, POTÊNCIA 189 CV, INCLUSIVE CARROCERIA FIXA ABERTA DE MADERA P/ TRANSPORTE GERAL DE CARGA SECA, DIMEN. APROX. 2,5 X 7,00 X 0,50M - CHP DIURNO. AF_06/2014</t>
  </si>
  <si>
    <t>ECHP</t>
  </si>
  <si>
    <t>VIBROACABADORA DE ASFALTO SOBRE ESTEIRAS, LARGURA DE PAVIMENTAÇÃO 1, M A 5,30 M, POTÊNCIA 105 HP CAPACIDADE 450 T/H - CHP DIURNO. AF_11/214</t>
  </si>
  <si>
    <t>VASSOURA MECÂNICA REBOCÁVEL COM ESCOVA CILÍNDRICA, LARGURA ÚTIL DERIMENTO DE 2,44 M - CHP DIURNO. AF_06/2014</t>
  </si>
  <si>
    <t>VARCHP</t>
  </si>
  <si>
    <t>TRATOR DE PNEUS, POTÊNCIA 122 CV, TRAÇÃO 4X4, PESO COM LASTRO DE 4. KG - CHP DIURNO. AF_06/2014</t>
  </si>
  <si>
    <t>10CHP</t>
  </si>
  <si>
    <t>TRATOR DE ESTEIRAS, POTÊNCIA 170 HP, PESO OPERACIONAL 19 T, CAÇAMBA 2 M3 - CHP DIURNO. AF_06/2014</t>
  </si>
  <si>
    <t>,CHP</t>
  </si>
  <si>
    <t>TRATOR DE ESTEIRAS, POTÊNCIA 150 HP, PESO OPERACIONAL 16,7 T, COM ROD MOTRIZ ELEVADA E LÂMINA 3,18 M3 - CHP DIURNO. AF_06/2014</t>
  </si>
  <si>
    <t>TRATOR DE ESTEIRAS, POTÊNCIA 347 HP, PESO OPERACIONAL 38,5 T, COM LÂNA 8,70 M3 - CHP DIURNO. AF_06/2014</t>
  </si>
  <si>
    <t>ICHP</t>
  </si>
  <si>
    <t>ROLO COMPACTADOR VIBRATÓRIO TANDEM AÇO LISO, POTÊNCIA 58 HP, PESO SCOM LASTRO 6,5 / 9,4 T, LARGURA DE TRABALHO 1,2 M - CHP DIURNO. AF_06/2014</t>
  </si>
  <si>
    <t>M/CHP</t>
  </si>
  <si>
    <t>RETROESCAVADEIRA SOBRE RODAS COM CARREGADEIRA, TRAÇÃO 4X4, POTÊNCIAQ. 72 HP, CAÇAMBA CARREG. CAP. MÍN. 0,79 M3, CAÇAMBA RETRO CAP. 0,13, PESO OPERACIONAL MÍN. 7.140 KG, PROFUNDIDADE ESCAVAÇÃO MÁX. 4,5- CHP DIURNO. AF_06/2014</t>
  </si>
  <si>
    <t>USINA DE LAMA ASFÁLTICA, PROD 30 A 50 T/H, SILO DE AGREGADO 7 M3, RESRVATÓRIOS PARA EMULSÃO E ÁGUA DE 2,3 M3 CADA, MISTURADOR TIPO PUG M A SER MONTADO SOBRE CAMINHÃO - CHP DIURNO. AF_10/2014</t>
  </si>
  <si>
    <t>CAMINHÃO TOCO, PESO BRUTO TOTAL 14.300 KG, CARGA ÚTIL MÁXIMA 9590 KDISTÂNCIA ENTRE EIXOS 4,76 M, POTÊNCIA 185 CV (NÃO INCLUI CARROCERI- CHP DIURNO. AF_06/2014</t>
  </si>
  <si>
    <t>CAMINHÃO TOCO, PESO BRUTO TOTAL 16.000 KG, CARGA ÚTIL MÁXIMA DE 10. KG, DISTÂNCIA ENTRE EIXOS 4,80 M, POTÊNCIA 189 CV EXCLUSIVE CARROCEA - CHP DIURNO. AF_06/2014</t>
  </si>
  <si>
    <t>85CHP</t>
  </si>
  <si>
    <t>CAMINHÃO PIPA 10.000 L TRUCADO, PESO BRUTO TOTAL 23.000 KG, CARGA ÚT MÁXIMA 15.935 KG, DISTÂNCIA ENTRE EIXOS 4,8 M, POTÊNCIA 230 CV, INSIVE TANQUE DE AÇO PARA TRANSPORTE DE ÁGUA - CHP DIURNO. AF_06/2014</t>
  </si>
  <si>
    <t>LCHP</t>
  </si>
  <si>
    <t>ESPARGIDOR DE ASFALTO PRESSURIZADO COM TANQUE DE 2500 L, REBOCÁVEL CO MOTOR A GASOLINA POTÊNCIA 3,4 HP - CHP DIURNO. AF_07/2014</t>
  </si>
  <si>
    <t>GRADE DE DISCO REBOCÁVEL COM 20 DISCOS 24" X 6 MM COM PNEUS PARA TRANPORTE - CHP DIURNO. AF_06/2014</t>
  </si>
  <si>
    <t>GUINDAUTO HIDRÁULICO, CAPACIDADE MÁXIMA DE CARGA 6200 KG, MOMENTO M�MO DE CARGA 11,7 TM, ALCANCE MÁXIMO HORIZONTAL 9,70 M, INCLUSIVE CAMIHÃO TOCO PBT 16.000 KG, POTÊNCIA DE 189 CV - CHP DIURNO. AF_06/2014</t>
  </si>
  <si>
    <t>XICHP</t>
  </si>
  <si>
    <t>MOTONIVELADORA POTÊNCIA BÁSICA LÍQUIDA (PRIMEIRA MARCHA) 125 HP, PEBRUTO 13032 KG, LARGURA DA LÂMINA DE 3,7 M - CHP DIURNO. AF_06/2014</t>
  </si>
  <si>
    <t>OCHP</t>
  </si>
  <si>
    <t>PÁ CARREGADEIRA SOBRE RODAS, POTÊNCIA LÍQUIDA 128 HP, CAPACIDADE DAÇAMBA 1,7 A 2,8 M3, PESO OPERACIONAL 11632 KG - CHP DIURNO. AF_06/201</t>
  </si>
  <si>
    <t>CACHP</t>
  </si>
  <si>
    <t>PÁ CARREGADEIRA SOBRE RODAS, POTÊNCIA 197 HP, CAPACIDADE DA CAÇAMBA5 A 3,5 M3, PESO OPERACIONAL 18338 KG - CHP DIURNO. AF_06/2014</t>
  </si>
  <si>
    <t>2,CHP</t>
  </si>
  <si>
    <t>ROLO COMPACTADOR VIBRATORIO DE UM CILINDRO LISO DE ACO, POTENCIA 80 HP, PESO OPERACIONAL MAXIMO 8,5 T, LARGURA TRABALHO 1,676 M - CHP DIURNO. AF_06/2014</t>
  </si>
  <si>
    <t>COMPRESSOR DE AR REBOCÁVEL, VAZÃO 189 PCM, PRESSÃO EFETIVA DE TRABA 102 PSI, MOTOR DIESEL, POTÊNCIA 63 CV - CHP DIURNO. AF_06/2015</t>
  </si>
  <si>
    <t>HOCHP</t>
  </si>
  <si>
    <t>CAMINHÃO PIPA 6.000 L, PESO BRUTO TOTAL 13.000 KG, DISTÂNCIA ENTRE EOS 4,80 M, POTÊNCIA 189 CV INCLUSIVE TANQUE DE AÇO PARA TRANSPORTE DÁGUA, CAPACIDADE 6 M3 - CHP DIURNO. AF_06/2014</t>
  </si>
  <si>
    <t>XCHP</t>
  </si>
  <si>
    <t>ROLO COMPACTADOR DE PNEUS ESTÁTICO, PRESSÃO VARIÁVEL, POTÊNCIA 111 PESO SEM/COM LASTRO 9,5 / 26 T, LARGURA DE TRABALHO 1,90 M - CHP DIURNO. AF_07/2014</t>
  </si>
  <si>
    <t>HP,CHP</t>
  </si>
  <si>
    <t>TANQUE DE ASFALTO ESTACIONÁRIO COM SERPENTINA, CAPACIDADE 30.000 L - HP DIURNO. AF_06/2014</t>
  </si>
  <si>
    <t>MOTOBOMBA TRASH (PARA ÁGUA SUJA) AUTO ESCORVANTE, MOTOR GASOLINA DE 641 HP, DIÂMETROS DE SUCÇÃO X RECALQUE: 3" X 3", HM/Q = 10 MCA / 60 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</si>
  <si>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</si>
  <si>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ÚTIMÁXIMA 11.130 KG, DISTÂNCIA ENTRE EIXOS 5,36 M, POTÊNCIA 185 CV, INSIVE CAÇAMBA METÁLICA - CHP DIURNO. AF_06/2014</t>
  </si>
  <si>
    <t>CAMINHÃO TOCO, PBT 14.300 KG, CARGA ÚTIL MÁX. 9.710 KG, DIST. ENTREXOS 3,56 M, POTÊNCIA 185 CV, INCLUSIVE CARROCERIA FIXA ABERTA DE MADERA P/ TRANSPORTE GERAL DE CARGA SECA, DIMEN. APROX. 2,50 X 6,50 X 0,50 M - CHI DIURNO. AF_06/2014</t>
  </si>
  <si>
    <t>EICHP</t>
  </si>
  <si>
    <t>MOTOBOMBA CENTRÍFUGA, MOTOR A GASOLINA, POTÊNCIA 5,42 HP, BOCAIS 1 1" X 1", DIÂMETRO ROTOR 143 MM HM/Q = 6 MCA / 16,8 M3/H A 38 MCA / 6,6M3/H - CHP DIURNO. AF_06/2014</t>
  </si>
  <si>
    <t>2CHP</t>
  </si>
  <si>
    <t>ESPARGIDOR DE ASFALTO PRESSURIZADO, TANQUE 6 M3 COM ISOLAÇÃO TÉRMICAQUECIDO COM 2 MAÇARICOS, COM BARRA ESPARGIDORA 3,60 M, MONTADO SOBRECAMINHÃO TOCO, PBT 14.300 KG, POTÊNCIA 185 CV - CHP DIURNO. AF_08/5</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</si>
  <si>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</si>
  <si>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</si>
  <si>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</si>
  <si>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</si>
  <si>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3ATÉ 60 M, MOTOR ELÉTRICO POTÊNCIA 7,5 HP - CHP DIURNO. AF_06/2014</t>
  </si>
  <si>
    <t>PROJETOR DE ARGAMASSA, CAPACIDADE DE PROJEÇÃO 2 M3/H, ALCANCE ATÉ 5, MOTOR ELÉTRICO POTÊNCIA 7,5 HP - CHP DIURNO. AF_06/2014</t>
  </si>
  <si>
    <t>MCHP</t>
  </si>
  <si>
    <t>BETONEIRA CAPACIDADE NOMINAL DE 400 L, CAPACIDADE DE MISTURA 310 L, MOTOR ELÉTRICO TRIFÁSICO POTÊNCIA DE 2 HP, SEM CARREGADOR - CHP DIURNAF_10/2014</t>
  </si>
  <si>
    <t>TRATOR DE ESTEIRAS, POTÊNCIA 125 HP, PESO OPERACIONAL 12,9 T, COM LÂNA 2,7 M3 - CHP DIURNO. AF_10/2014</t>
  </si>
  <si>
    <t>ESCAVADEIRA HIDRÁULICA SOBRE ESTEIRAS, CAÇAMBA 1,20 M3, PESO OPERACIAL 21 T, POTÊNCIA BRUTA 155 HP - CHP DIURNO. AF_06/2014</t>
  </si>
  <si>
    <t>BOMBA SUBMERSÍVEL ELÉTRICA TRIFÁSICA, POTÊNCIA 2,96 HP, Ø ROTOR 1 SEMI-ABERTO, BOCAL DE SAÍDA Ø 2, HM/Q = 2 MCA / 38,8 M3/H A 28 MCA 5 M3/H - CHP DIURNO. AF_06/2014</t>
  </si>
  <si>
    <t>4MMCHP</t>
  </si>
  <si>
    <t>TANQUE DE ASFALTO ESTACIONÁRIO COM MAÇARICO, CAPACIDADE 20.000 L - C DIURNO. AF_06/2014</t>
  </si>
  <si>
    <t>TRATOR DE ESTEIRAS, POTÊNCIA 100 HP, PESO OPERACIONAL 9,4 T, COM LÂMA 2,19 M3 - CHP DIURNO. AF_06/2014</t>
  </si>
  <si>
    <t>TRATOR DE PNEUS, POTÊNCIA 85 CV, TRAÇÃO 4X4, PESO COM LASTRO DE 4.6KG - CHP DIURNO. AF_06/2014</t>
  </si>
  <si>
    <t>5CHP</t>
  </si>
  <si>
    <t>BETONEIRA CAPACIDADE NOMINAL DE 600 L, CAPACIDADE DE MISTURA 360 L, MOTOR ELÉTRICO TRIFÁSICO POTÊNCIA DE 4 CV, SEM CARREGADOR - CHP DIURNAF_11/2014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</si>
  <si>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</si>
  <si>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</si>
  <si>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</si>
  <si>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 M A 4,55 M, POTÊNCIA 100 HP CAPACIDADE 400 T/H - CHP DIURNO. AF_11/214</t>
  </si>
  <si>
    <t>3CHP</t>
  </si>
  <si>
    <t>GUINDASTE HIDRÁULICO AUTROPELIDO, COM LANÇA TELESCÓPICA 28,80 M, CAIDADE MÁXIMA 30 T, POTÊNCIA 97 KW, TRAÇÃO 4 X 4 - CHP DIURNO. AF_114</t>
  </si>
  <si>
    <t>ACCHP</t>
  </si>
  <si>
    <t>BETONEIRA CAPACIDADE NOMINAL DE 600 L, CAPACIDADE DE MISTURA 440 L, MOTOR A DIESEL POTÊNCIA 10 HP, COM CARREGADOR - CHP DIURNO. AF_11/2014</t>
  </si>
  <si>
    <t>BATE-ESTACAS POR GRAVIDADE, POTÊNCIA DE 160 HP, PESO DO MARTELO ATÉ TONELADAS - CHP DIURNO. AF_11/2014</t>
  </si>
  <si>
    <t>CAMINHÃO BASCULANTE 14 M3, COM CAVALO MECÂNICO DE CAPACIDADE MÁXIMA TRAÇÃO COMBINADO DE 36000 KG, POTÊNCIA 286 CV, INCLUSIVE SEMIREBOQCOM CAÇAMBA METÁLICA - CHP DIURNO. AF_12/2014</t>
  </si>
  <si>
    <t>DECHP</t>
  </si>
  <si>
    <t>CAMINHÃO BASCULANTE 18 M3, COM CAVALO MECÂNICO DE CAPACIDADE MÁXIMA TRAÇÃO COMBINADO DE 45000 KG, POTÊNCIA 330 CV, INCLUSIVE SEMIREBOQCOM CAÇAMBA METÁLICA - CHP DIURNO. AF_12/2014</t>
  </si>
  <si>
    <t>VIBRADOR DE IMERSÃO, DIÂMETRO DE PONTEIRA 45MM, MOTOR ELÉTRICO TRIFCO POTÊNCIA DE 2 CV - CHP DIURNO. AF_06/2015</t>
  </si>
  <si>
    <t>�SICHP</t>
  </si>
  <si>
    <t>PERFURATRIZ MANUAL, TORQUE MÁXIMO 83 N.M, POTÊNCIA 5 CV, COM DIÂMETMÁXIMO 4" - CHP DIURNO. AF_06/2015</t>
  </si>
  <si>
    <t>PERFURATRIZ SOBRE ESTEIRA, TORQUE MÁXIMO 600 KGF, PESO MÉDIO 1000 KGPOTÊNCIA 20 HP, DIÂMETRO MÁXIMO 10" - CHP DIURNO. AF_06/2015</t>
  </si>
  <si>
    <t>MISTURADOR DUPLO HORIZONTAL DE ALTA TURBULÊNCIA, CAPACIDADE / VOLUME X 500 LITROS, MOTORES ELÉTRICOS MÍNIMO 5 CV CADA, PARA NATA CIMENTOARGAMASSA E OUTROS - CHP DIURNO. AF_06/2015</t>
  </si>
  <si>
    <t>BOMBA TRIPLEX, PARA INJEÇÃO DE NATA DE CIMENTO, VAZÃO MÁXIMA DE 10TROS/MINUTO, PRESSÃO MÁXIMA DE 70 BAR - CHP DIURNO. AF_06/2015</t>
  </si>
  <si>
    <t>LICHP</t>
  </si>
  <si>
    <t>BOMBA CENTRÍFUGA MONOESTÁGIO COM MOTOR ELÉTRICO MONOFÁSICO, POTÊN5 HP, DIÂMETRO DO ROTOR 173 MM, HM/Q = 30 MCA / 90 M3/H A 45 MCA / 55M3/H - CHP DIURNO. AF_06/2015</t>
  </si>
  <si>
    <t>IA1CHP</t>
  </si>
  <si>
    <t>BOMBA DE PROJEÇÃO DE CONCRETO SECO, POTÊNCIA 10 CV, VAZÃO 3 M3/H - DIURNO. AF_06/2015</t>
  </si>
  <si>
    <t>CHPCHP</t>
  </si>
  <si>
    <t>BOMBA DE PROJEÇÃO DE CONCRETO SECO, POTÊNCIA 10 CV, VAZÃO 6 M3/H - DIURNO. AF_06/2015</t>
  </si>
  <si>
    <t>PROJETOR PNEUMÁTICO DE ARGAMASSA PARA CHAPISCO E REBOCO COM RECIPIENT ACOPLADO, TIPO CANEQUINHA, COM COMPRESSOR DE AR REBOCÁVEL VAZÃO 89 M E MOTOR DIESEL DE 20 CV - CHP DIURNO. AF_06/2015</t>
  </si>
  <si>
    <t>PERFURATRIZ COM TORRE METÁLICA PARA EXECUÇÃO DE ESTACA HÉLICE CONT, PROFUNDIDADE MÁXIMA DE 30 M, DIÂMETRO MÁXIMO DE 800 MM, POTÊNCIATALADA DE 268 HP, MESA ROTATIVA COM TORQUE MÁXIMO DE 170 KNM - CHP DIRNO. AF_06/2015</t>
  </si>
  <si>
    <t>�NUACHP</t>
  </si>
  <si>
    <t>PERFURATRIZ HIDRÁULICA SOBRE CAMINHÃO COM TRADO CURTO ACOPLADO, PROFDIDADE MÁXIMA DE 20 M, DIÂMETRO MÁXIMO DE 1500 MM, POTÊNCIA INSTALDE 137 HP, MESA ROTATIVA COM TORQUE MÁXIMO DE 30 KNM - CHP DIURNO. AF06/2015</t>
  </si>
  <si>
    <t>MANIPULADOR TELESCÓPICO, POTÊNCIA DE 85 HP, CAPACIDADE DE CARGA DE 300 KG, ALTURA MÁXIMA DE ELEVAÇÃO DE 12,3 M - CHP DIURNO. AF_06/2015</t>
  </si>
  <si>
    <t>MINICARREGADEIRA SOBRE RODAS, POTÊNCIA LÍQUIDA DE 47 HP, CAPACIDADE MINAL DE OPERAÇÃO DE 646 KG - CHP DIURNO. AF_06/2015</t>
  </si>
  <si>
    <t>COMPRESSOR DE AR REBOCÁVEL, VAZÃO 89 PCM, PRESSÃO EFETIVA DE TRABAL102 PSI, MOTOR DIESEL, POTÊNCIA 20 CV - CHP DIURNO. AF_06/2015</t>
  </si>
  <si>
    <t>COMPRESSOR DE AR REBOCAVEL, VAZÃO 250 PCM, PRESSAO DE TRABALHO 102 PS, MOTOR A DIESEL POTÊNCIA 81 CV - CHP DIURNO. AF_06/2015</t>
  </si>
  <si>
    <t>COMPRESSOR DE AR REBOCÁVEL, VAZÃO 748 PCM, PRESSÃO EFETIVA DE TRABA 102 PSI, MOTOR DIESEL, POTÊNCIA 210 CV - CHP DIURNO. AF_06/2015</t>
  </si>
  <si>
    <t>ESCAVADEIRA HIDRÁULICA SOBRE ESTEIRAS, CAÇAMBA 0,80 M3, PESO OPERACIAL 17,8 T, POTÊNCIA LÍQUIDA 110 HP - CHP DIURNO. AF_10/2014</t>
  </si>
  <si>
    <t>COMPRESSOR DE AR REBOCAVEL, VAZÃO 400 PCM, PRESSAO DE TRABALHO 102 PS, MOTOR A DIESEL POTÊNCIA 110 CV - CHP DIURNO. AF_06/2015</t>
  </si>
  <si>
    <t>CAMINHÃO TRUCADO (C/ TERCEIRO EIXO) ELETRÔNICO - POTÊNCIA 231CV - P= 22000KG - DIST. ENTRE EIXOS 5170 MM - INCLUI CARROCERIA FIXA ABERTADE MADEIRA - CHP DIURNO. AF_06/2015</t>
  </si>
  <si>
    <t>PLACA VIBRATÓRIA REVERSÍVEL COM MOTOR 4 TEMPOS A GASOLINA, FORÇA CEÍFUGA DE 25 KN (2500 KGF), POTÊNCIA 5,5 CV - CHP DIURNO. AF_08/2015</t>
  </si>
  <si>
    <t>TRCHP</t>
  </si>
  <si>
    <t>CAMINHÃO BASCULANTE 10 M3, TRUCADO CABINE SIMPLES, PESO BRUTO TOTAL 2.000 KG, CARGA ÚTIL MÁXIMA 15.935 KG, DISTÂNCIA ENTRE EIXOS 4,80 M,TÊNCIA 230 CV INCLUSIVE CAÇAMBA METÁLICA - CHP DIURNO. AF_06/2014</t>
  </si>
  <si>
    <t>GUINDAUTO HIDRÁULICO, CAPACIDADE MÁXIMA DE CARGA 6500 KG, MOMENTO M�MO DE CARGA 5,8 TM, ALCANCE MÁXIMO HORIZONTAL 7,60 M, INCLUSIVE CAMINÃO TOCO PBT 9.700 KG, POTÊNCIA DE 160 CV - CHP DIURNO. AF_08/2015</t>
  </si>
  <si>
    <t>SERRA CIRCULAR DE BANCADA COM MOTOR ELÉTRICO POTÊNCIA DE 5HP, COM COA PARA DISCO 10" - CHP DIURNO. AF_08/2015</t>
  </si>
  <si>
    <t>FCHP</t>
  </si>
  <si>
    <t>ESCAVADEIRA HIDRÁULICA SOBRE ESTEIRAS, CAÇAMBA 0,80 M3, PESO OPERACIAL 17 T, POTENCIA BRUTA 111 HP - CHI DIURNO. AF_06/2014</t>
  </si>
  <si>
    <t>NCHI</t>
  </si>
  <si>
    <t>RETROESCAVADEIRA SOBRE RODAS COM CARREGADEIRA, TRAÇÃO 4X4, POTÊNCIAQ. 88 HP, CAÇAMBA CARREG. CAP. MÍN. 1 M3, CAÇAMBA RETRO CAP. 0,26 MPESO OPERACIONAL MÍN. 6.674 KG, PROFUNDIDADE ESCAVAÇÃO MÁX. 4,37 MHI DIURNO. AF_06/2014</t>
  </si>
  <si>
    <t>LÍCHI</t>
  </si>
  <si>
    <t>RETROESCAVADEIRA SOBRE RODAS COM CARREGADEIRA, TRAÇÃO 4X2, POTÊNCIAQ. 79 HP, CAÇAMBA CARREG. CAP. MÍN. 1 M3, CAÇAMBA RETRO CAP. 0,20 MPESO OPERACIONAL MÍN. 6.570 KG, PROFUNDIDADE ESCAVAÇÃO MÁX. 4,37 MHI DIURNO. AF_06/2014</t>
  </si>
  <si>
    <t>ROLO COMPACTADOR VIBRATÓRIO DE UM CILINDRO AÇO LISO, POTÊNCIA 80 HPESO OPERACIONAL MÁXIMO 8,1 T, IMPACTO DINÂMICO 16,15 / 9,5 T, LARGURDE TRABALHO 1,68 M - CHI DIURNO. AF_06/2014</t>
  </si>
  <si>
    <t>PCHI</t>
  </si>
  <si>
    <t>GRADE DE DISCO CONTROLE REMOTO REBOCÁVEL, COM 24 DISCOS 24 X 6 MM COM PNEUS PARA TRANSPORTE - CHI DIURNO. AF_06/2014</t>
  </si>
  <si>
    <t>MOTOBOMBA CENTRÍFUGA, MOTOR A GASOLINA, POTÊNCIA 5,42 HP, BOCAIS 1 1" X 1", DIÂMETRO ROTOR 143 MM HM/Q = 6 MCA / 16,8 M3/H A 38 MCA / 6,6M3/H - CHI DIURNO. AF_06/2014</t>
  </si>
  <si>
    <t>2CHI</t>
  </si>
  <si>
    <t>CAMINHÃO TOCO, PBT 16.000 KG, CARGA ÚTIL MÁX. 10.685 KG, DIST. ENTRIXOS 4,8 M, POTÊNCIA 189 CV, INCLUSIVE CARROCERIA FIXA ABERTA DE MADERA P/ TRANSPORTE GERAL DE CARGA SECA, DIMEN. APROX. 2,5 X 7,00 X 0,50M - CHI DIURNO. AF_06/2014</t>
  </si>
  <si>
    <t>ECHI</t>
  </si>
  <si>
    <t>VIBROACABADORA DE ASFALTO SOBRE ESTEIRAS, LARGURA DE PAVIMENTAÇÃO 1, M A 5,30 M, POTÊNCIA 105 HP CAPACIDADE 450 T/H - CHI DIURNO. AF_11/214</t>
  </si>
  <si>
    <t>VASSOURA MECÂNICA REBOCÁVEL COM ESCOVA CILÍNDRICA, LARGURA ÚTIL DERIMENTO DE 2,44 M - CHI DIURNO. AF_06/2014</t>
  </si>
  <si>
    <t>VARCHI</t>
  </si>
  <si>
    <t>TRATOR DE PNEUS, POTÊNCIA 122 CV, TRAÇÃO 4X4, PESO COM LASTRO DE 4. KG - CHI DIURNO. AF_06/2014</t>
  </si>
  <si>
    <t>10CHI</t>
  </si>
  <si>
    <t>TRATOR DE ESTEIRAS, POTÊNCIA 170 HP, PESO OPERACIONAL 19 T, CAÇAMBA 2 M3 - CHI DIURNO. AF_06/2014</t>
  </si>
  <si>
    <t>,CHI</t>
  </si>
  <si>
    <t>TRATOR DE ESTEIRAS, POTÊNCIA 150 HP, PESO OPERACIONAL 16,7 T, COM ROD MOTRIZ ELEVADA E LÂMINA 3,18 M3 - CHI DIURNO. AF_06/2014</t>
  </si>
  <si>
    <t>TRATOR DE ESTEIRAS, POTÊNCIA 347 HP, PESO OPERACIONAL 38,5 T, COM LÂNA 8,70 M3 - CHI DIURNO. AF_06/2014</t>
  </si>
  <si>
    <t>ICHI</t>
  </si>
  <si>
    <t>ROLO COMPACTADOR VIBRATÓRIO TANDEM AÇO LISO, POTÊNCIA 58 HP, PESO SCOM LASTRO 6,5 / 9,4 T, LARGURA DE TRABALHO 1,2 M - CHI DIURNO. AF_06/2014</t>
  </si>
  <si>
    <t>M/CHI</t>
  </si>
  <si>
    <t>RETROESCAVADEIRA SOBRE RODAS COM CARREGADEIRA, TRAÇÃO 4X4, POTÊNCIAQ. 72 HP, CAÇAMBA CARREG. CAP. MÍN. 0,79 M3, CAÇAMBA RETRO CAP. 0,13, PESO OPERACIONAL MÍN. 7.140 KG, PROFUNDIDADE ESCAVAÇÃO MÁX. 4,5- CHI DIURNO. AF_06/2014</t>
  </si>
  <si>
    <t>USINA DE LAMA ASFÁLTICA, PROD 30 A 50 T/H, SILO DE AGREGADO 7 M3, RESRVATÓRIOS PARA EMULSÃO E ÁGUA DE 2,3 M3 CADA, MISTURADOR TIPO PUG M A SER MONTADO SOBRE CAMINHÃO - CHI DIURNO. AF_10/2014</t>
  </si>
  <si>
    <t>CAMINHÃO TOCO, PESO BRUTO TOTAL 14.300 KG, CARGA ÚTIL MÁXIMA 9590 KDISTÂNCIA ENTRE EIXOS 4,76 M, POTÊNCIA 185 CV (NÃO INCLUI CARROCERI- CHI DIURNO. AF_06/2014</t>
  </si>
  <si>
    <t>CAMINHÃO TOCO, PESO BRUTO TOTAL 16.000 KG, CARGA ÚTIL MÁXIMA DE 10. KG, DISTÂNCIA ENTRE EIXOS 4,80 M, POTÊNCIA 189 CV EXCLUSIVE CARROCEA - CHI DIURNO. AF_06/2014</t>
  </si>
  <si>
    <t>85CHI</t>
  </si>
  <si>
    <t>CAMINHÃO PIPA 10.000 L TRUCADO, PESO BRUTO TOTAL 23.000 KG, CARGA ÚT MÁXIMA 15.935 KG, DISTÂNCIA ENTRE EIXOS 4,8 M, POTÊNCIA 230 CV, INSIVE TANQUE DE AÇO PARA TRANSPORTE DE ÁGUA - CHI DIURNO. AF_06/2014</t>
  </si>
  <si>
    <t>LCHI</t>
  </si>
  <si>
    <t>ESPARGIDOR DE ASFALTO PRESSURIZADO COM TANQUE DE 2500 L, REBOCÁVEL CO MOTOR A GASOLINA POTÊNCIA 3,4 HP - CHI DIURNO. AF_07/2014</t>
  </si>
  <si>
    <t>GRADE DE DISCO REBOCÁVEL COM 20 DISCOS 24" X 6 MM COM PNEUS PARA TRANPORTE - CHI DIURNO. AF_06/2014</t>
  </si>
  <si>
    <t>MOTONIVELADORA POTÊNCIA BÁSICA LÍQUIDA (PRIMEIRA MARCHA) 125 HP, PEBRUTO 13032 KG, LARGURA DA LÂMINA DE 3,7 M - CHI DIURNO. AF_06/2014</t>
  </si>
  <si>
    <t>PÁ CARREGADEIRA SOBRE RODAS, POTÊNCIA LÍQUIDA 128 HP, CAPACIDADE DAÇAMBA 1,7 A 2,8 M3, PESO OPERACIONAL 11632 KG - CHI DIURNO. AF_06/201</t>
  </si>
  <si>
    <t>CACHI</t>
  </si>
  <si>
    <t>PÁ CARREGADEIRA SOBRE RODAS, POTÊNCIA 197 HP, CAPACIDADE DA CAÇAMBA5 A 3,5 M3, PESO OPERACIONAL 18338 KG - CHI DIURNO. AF_06/2014</t>
  </si>
  <si>
    <t>2,CHI</t>
  </si>
  <si>
    <t>COMPRESSOR DE AR REBOCÁVEL, VAZÃO 189 PCM, PRESSÃO EFETIVA DE TRABA 102 PSI, MOTOR DIESEL, POTÊNCIA 63 CV - CHI DIURNO. AF_06/2015</t>
  </si>
  <si>
    <t>HOCHI</t>
  </si>
  <si>
    <t>CAMINHÃO BASCULANTE 6 M3, PESO BRUTO TOTAL 16.000 KG, CARGA ÚTIL MÁA 13.071 KG, DISTÂNCIA ENTRE EIXOS 4,80 M, POTÊNCIA 230 CV INCLUSIVEAÇAMBA METÁLICA - CHI DIURNO. AF_06/2014</t>
  </si>
  <si>
    <t>IMCHI</t>
  </si>
  <si>
    <t>CAMINHÃO PIPA 6.000 L, PESO BRUTO TOTAL 13.000 KG, DISTÂNCIA ENTRE EOS 4,80 M, POTÊNCIA 189 CV INCLUSIVE TANQUE DE AÇO PARA TRANSPORTE DÁGUA, CAPACIDADE 6 M3 - CHI DIURNO. AF_06/2014</t>
  </si>
  <si>
    <t>XCHI</t>
  </si>
  <si>
    <t>ROLO COMPACTADOR DE PNEUS ESTÁTICO, PRESSÃO VARIÁVEL, POTÊNCIA 111 PESO SEM/COM LASTRO 9,5 / 26 T, LARGURA DE TRABALHO 1,90 M - CHI DIURNO. AF_07/2014</t>
  </si>
  <si>
    <t>HP,CHI</t>
  </si>
  <si>
    <t>TANQUE DE ASFALTO ESTACIONÁRIO COM SERPENTINA, CAPACIDADE 30.000 L - HI DIURNO. AF_06/2014</t>
  </si>
  <si>
    <t>MOTOBOMBA TRASH (PARA ÁGUA SUJA) AUTO ESCORVANTE, MOTOR GASOLINA DE 641 HP, DIÂMETROS DE SUCÇÃO X RECALQUE: 3" X 3", HM/Q = 10 MCA / 60 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</si>
  <si>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</si>
  <si>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ÚTIMÁXIMA 11.130 KG, DISTÂNCIA ENTRE EIXOS 5,36 M, POTÊNCIA 185 CV, INSIVE CAÇAMBA METÁLICA - CHI DIURNO. AF_06/2014</t>
  </si>
  <si>
    <t>ESCAVADEIRA HIDRÁULICA SOBRE ESTEIRAS, CAÇAMBA 0,80 M3, PESO OPERACIAL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</si>
  <si>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</si>
  <si>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</si>
  <si>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</si>
  <si>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</si>
  <si>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3ATÉ 60 M, MOTOR ELÉTRICO POTÊNCIA 7,5 HP - CHI DIURNO. AF_06/2014</t>
  </si>
  <si>
    <t>PROJETOR DE ARGAMASSA, CAPACIDADE DE PROJEÇÃO 2 M3/H, ALCANCE ATÉ 5, MOTOR ELÉTRICO POTÊNCIA 7,5 HP - CHI DIURNO. AF_06/2014</t>
  </si>
  <si>
    <t>MCHI</t>
  </si>
  <si>
    <t>BETONEIRA CAPACIDADE NOMINAL DE 400 L, CAPACIDADE DE MISTURA 310 L, MOTOR ELÉTRICO TRIFÁSICO POTÊNCIA DE 2 HP, SEM CARREGADOR - CHI DIURNAF_10/2014</t>
  </si>
  <si>
    <t>TRATOR DE ESTEIRAS, POTÊNCIA 125 HP, PESO OPERACIONAL 12,9 T, COM LÂNA 2,7 M3 - CHI DIURNO. AF_10/2014</t>
  </si>
  <si>
    <t>ESCAVADEIRA HIDRÁULICA SOBRE ESTEIRAS, CAÇAMBA 1,20 M3, PESO OPERACIAL 21 T, POTÊNCIA BRUTA 155 HP - CHI DIURNO. AF_06/2014</t>
  </si>
  <si>
    <t>BOMBA SUBMERSÍVEL ELÉTRICA TRIFÁSICA, POTÊNCIA 2,96 HP, Ø ROTOR 1 SEMI-ABERTO, BOCAL DE SAÍDA Ø 2, HM/Q = 2 MCA / 38,8 M3/H A 28 MCA 5 M3/H - CHI DIURNO. AF_06/2014</t>
  </si>
  <si>
    <t>4MMCHI</t>
  </si>
  <si>
    <t>TRATOR DE ESTEIRAS, POTÊNCIA 100 HP, PESO OPERACIONAL 9,4 T, COM LÂMA 2,19 M3 - CHI DIURNO. AF_06/2014</t>
  </si>
  <si>
    <t>TRATOR DE PNEUS, POTÊNCIA 85 CV, TRAÇÃO 4X4, PESO COM LASTRO DE 4.6KG - CHI DIURNO. AF_06/2014</t>
  </si>
  <si>
    <t>5CHI</t>
  </si>
  <si>
    <t>BATE-ESTACAS POR GRAVIDADE, POTÊNCIA DE 160 HP, PESO DO MARTELO ATÉ TONELADAS - CHI DIURNO. AF_11/2014</t>
  </si>
  <si>
    <t>BETONEIRA CAPACIDADE NOMINAL DE 600 L, CAPACIDADE DE MISTURA 360 L, MOTOR ELÉTRICO TRIFÁSICO POTÊNCIA DE 4 CV, SEM CARREGADOR - CHI DIURNAF_11/2014</t>
  </si>
  <si>
    <t>ROLO COMPACTADOR VIBRATORIO DE UM CILINDRO LISO DE ACO, POTENCIA 80 HP, PESO OPERACIONAL MAXIMO 8,5 T, LARGURA TRABALHO 1,676 M - CHI DIURNO. AF_06/2014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</si>
  <si>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</si>
  <si>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</si>
  <si>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</si>
  <si>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 M A 4,55 M, POTÊNCIA 100 HP, CAPACIDADE 400 T/H - CHI DIURNO. AF_11/014</t>
  </si>
  <si>
    <t>3CHI</t>
  </si>
  <si>
    <t>GUINDASTE HIDRÁULICO AUTROPELIDO, COM LANÇA TELESCÓPICA 28,80 M, CAIDADE MÁXIMA 30 T, POTÊNCIA 97 KW, TRAÇÃO 4 X 4 - CHI DIURNO. AF_114</t>
  </si>
  <si>
    <t>ACCHI</t>
  </si>
  <si>
    <t>BETONEIRA CAPACIDADE NOMINAL DE 600 L, CAPACIDADE DE MISTURA 440 L, MOTOR A DIESEL POTÊNCIA 10 HP, COM CARREGADOR - CHI DIURNO. AF_11/2014</t>
  </si>
  <si>
    <t>CAMINHÃO BASCULANTE 14 M3, COM CAVALO MECÂNICO DE CAPACIDADE MÁXIMA TRAÇÃO COMBINADO DE 36000 KG, POTÊNCIA 286 CV, INCLUSIVE SEMIREBOQCOM CAÇAMBA METÁLICA - CHI DIURNO. AF_12/2014</t>
  </si>
  <si>
    <t>DECHI</t>
  </si>
  <si>
    <t>CAMINHÃO BASCULANTE 18 M3, COM CAVALO MECÂNICO DE CAPACIDADE MÁXIMA TRAÇÃO COMBINADO DE 45000 KG, POTÊNCIA 330 CV, INCLUSIVE SEMIREBOQCOM CAÇAMBA METÁLICA - CHI DIURNO. AF_12/2014</t>
  </si>
  <si>
    <t>VIBRADOR DE IMERSÃO, DIÂMETRO DE PONTEIRA 45MM, MOTOR ELÉTRICO TRIFCO POTÊNCIA DE 2 CV - CHI DIURNO. AF_06/2015</t>
  </si>
  <si>
    <t>�SICHI</t>
  </si>
  <si>
    <t>PERFURATRIZ MANUAL, TORQUE MÁXIMO 83 N.M, POTÊNCIA 5 CV, COM DIÂMETMÁXIMO 4" - CHI DIURNO. AF_06/2015</t>
  </si>
  <si>
    <t>PERFURATRIZ SOBRE ESTEIRA, TORQUE MÁXIMO 600 KGF, PESO MÉDIO 1000 KGPOTÊNCIA 20 HP, DIÂMETRO MÁXIMO 10" - CHI DIURNO. AF_06/2015</t>
  </si>
  <si>
    <t>MISTURADOR DUPLO HORIZONTAL DE ALTA TURBULÊNCIA, CAPACIDADE / VOLUME X 500 LITROS, MOTORES ELÉTRICOS MÍNIMO 5 CV CADA, PARA NATA CIMENTOARGAMASSA E OUTROS - CHI DIURNO. AF_06/2015</t>
  </si>
  <si>
    <t>BOMBA TRIPLEX, PARA INJEÇÃO DE NATA DE CIMENTO, VAZÃO MÁXIMA DE 10TROS/MINUTO, PRESSÃO MÁXIMA DE 70 BAR - CHI DIURNO. AF_06/2015</t>
  </si>
  <si>
    <t>LICHI</t>
  </si>
  <si>
    <t>BOMBA CENTRÍFUGA MONOESTÁGIO COM MOTOR ELÉTRICO MONOFÁSICO, POTÊN5 HP, DIÂMETRO DO ROTOR 173 MM, HM/Q = 30 MCA / 90 M3/H A 45 MCA / 55M3/H - CHI DIURNO. AF_06/2015</t>
  </si>
  <si>
    <t>IA1CHI</t>
  </si>
  <si>
    <t>CHICHI</t>
  </si>
  <si>
    <t>PROJETOR PNEUMÁTICO DE ARGAMASSA PARA CHAPISCO E REBOCO COM RECIPIENT ACOPLADO, TIPO CANEQUINHA, COM COMPRESSOR DE AR REBOCÁVEL VAZÃO 89 M E MOTOR DIESEL DE 20 CV - CHI DIURNO. AF_06/2015</t>
  </si>
  <si>
    <t>PERFURATRIZ COM TORRE METÁLICA PARA EXECUÇÃO DE ESTACA HÉLICE CONT, PROFUNDIDADE MÁXIMA DE 30 M, DIÂMETRO MÁXIMO DE 800 MM, POTÊNCIATALADA DE 268 HP, MESA ROTATIVA COM TORQUE MÁXIMO DE 170 KNM - CHI DIRNO. AF_06/2015</t>
  </si>
  <si>
    <t>�NUACHI</t>
  </si>
  <si>
    <t>PERFURATRIZ HIDRÁULICA SOBRE CAMINHÃO COM TRADO CURTO ACOPLADO, PROFDIDADE MÁXIMA DE 20 M, DIÂMETRO MÁXIMO DE 1500 MM, POTÊNCIA INSTALDE 137 HP, MESA ROTATIVA COM TORQUE MÁXIMO DE 30 KNM - CHI DIURNO. AF06/2015</t>
  </si>
  <si>
    <t>MANIPULADOR TELESCÓPICO, POTÊNCIA DE 85 HP, CAPACIDADE DE CARGA DE 300 KG, ALTURA MÁXIMA DE ELEVAÇÃO DE 12,3 M - CHI DIURNO. AF_06/2015</t>
  </si>
  <si>
    <t>MINICARREGADEIRA SOBRE RODAS, POTÊNCIA LÍQUIDA DE 47 HP, CAPACIDADE MINAL DE OPERAÇÃO DE 646 KG - CHI DIURNO. AF_06/2015</t>
  </si>
  <si>
    <t>COMPRESSOR DE AR REBOCÁVEL, VAZÃO 89 PCM, PRESSÃO EFETIVA DE TRABAL102 PSI, MOTOR DIESEL, POTÊNCIA 20 CV - CHI DIURNO. AF_06/2015</t>
  </si>
  <si>
    <t>COMPRESSOR DE AR REBOCAVEL, VAZÃO 250 PCM, PRESSAO DE TRABALHO 102 PS, MOTOR A DIESEL POTÊNCIA 81 CV - CHI DIURNO. AF_06/2015</t>
  </si>
  <si>
    <t>COMPRESSOR DE AR REBOCÁVEL, VAZÃO 748 PCM, PRESSÃO EFETIVA DE TRABA 102 PSI, MOTOR DIESEL, POTÊNCIA 210 CV - CHI DIURNO. AF_06/2015</t>
  </si>
  <si>
    <t>COMPRESSOR DE AR REBOCAVEL, VAZÃO 400 PCM, PRESSAO DE TRABALHO 102 PS, MOTOR A DIESEL POTÊNCIA 110 CV - CHI DIURNO. AF_06/2015</t>
  </si>
  <si>
    <t>CAMINHÃO TRUCADO (C/ TERCEIRO EIXO) ELETRÔNICO - POTÊNCIA 231CV - P= 22000KG - DIST. ENTRE EIXOS 5170 MM - INCLUI CARROCERIA FIXA ABERTADE MADEIRA - CHI DIURNO. AF_06/2015</t>
  </si>
  <si>
    <t>PLACA VIBRATÓRIA REVERSÍVEL COM MOTOR 4 TEMPOS A GASOLINA, FORÇA CEÍFUGA DE 25 KN (2500 KGF), POTÊNCIA 5,5 CV - CHI DIURNO. AF_08/2015</t>
  </si>
  <si>
    <t>TRCHI</t>
  </si>
  <si>
    <t>CAMINHÃO BASCULANTE 10 M3, TRUCADO CABINE SIMPLES, PESO BRUTO TOTAL 2.000 KG, CARGA ÚTIL MÁXIMA 15.935 KG, DISTÂNCIA ENTRE EIXOS 4,80 M,TÊNCIA 230 CV INCLUSIVE CAÇAMBA METÁLICA - CHI DIURNO. AF_06/2014</t>
  </si>
  <si>
    <t>EICHI</t>
  </si>
  <si>
    <t>ESPARGIDOR DE ASFALTO PRESSURIZADO, TANQUE 6 M3 COM ISOLAÇÃO TÉRMICAQUECIDO COM 2 MAÇARICOS, COM BARRA ESPARGIDORA 3,60 M, MONTADO SOBRECAMINHÃO TOCO, PBT 14.300 KG, POTÊNCIA 185 CV - CHI DIURNO. AF_08/5</t>
  </si>
  <si>
    <t>COMPACTADOR DE SOLOS DE PERCUSSÃO (SOQUETE) COM MOTOR A GASOLINA 4 TEPOS, POTÊNCIA 4 CV - CHI DIURNO. AF_08/2015</t>
  </si>
  <si>
    <t>GUINDAUTO HIDRÁULICO, CAPACIDADE MÁXIMA DE CARGA 6500 KG, MOMENTO M�MO DE CARGA 5,8 TM, ALCANCE MÁXIMO HORIZONTAL 7,60 M, INCLUSIVE CAMINÃO TOCO PBT 9.700 KG, POTÊNCIA DE 160 CV - CHI DIURNO. AF_08/2015</t>
  </si>
  <si>
    <t>XICHI</t>
  </si>
  <si>
    <t>SERRA CIRCULAR DE BANCADA COM MOTOR ELÉTRICO POTÊNCIA DE 5HP, COM COA PARA DISCO 10" - CHI DIURNO. AF_08/2015</t>
  </si>
  <si>
    <t>FCHI</t>
  </si>
  <si>
    <t>ESCAVADEIRA HIDRÁULICA SOBRE ESTEIRAS, CAÇAMBA 0,80 M3, PESO OPERACIAL 17 T, POTENCIA BRUTA 111 HP - DEPRECIAÇÃO. AF_06/2014</t>
  </si>
  <si>
    <t>ESCAVADEIRA HIDRÁULICA SOBRE ESTEIRAS, CAÇAMBA 0,80 M3, PESO OPERACIAL 17 T, POTENCIA BRUTA 111 HP - JUROS. AF_06/2014</t>
  </si>
  <si>
    <t>ESCAVADEIRA HIDRÁULICA SOBRE ESTEIRAS, CAÇAMBA 0,80 M3, PESO OPERACIAL 17 T, POTENCIA BRUTA 111 HP - MANUTENÇÃO. AF_06/2014</t>
  </si>
  <si>
    <t>ESCAVADEIRA HIDRÁULICA SOBRE ESTEIRAS, CAÇAMBA 0,80 M3, PESO OPERACIAL 17 T, POTENCIA BRUTA 111 HP - MATERIAIS NA OPERAÇÃO. AF_06/2014</t>
  </si>
  <si>
    <t>GRADE DE DISCO CONTROLE REMOTO REBOCÁVEL, COM 24 DISCOS 24 X 6 MM COM PNEUS PARA TRANSPORTE - MANUTENÇÃO. AF_06/2014</t>
  </si>
  <si>
    <t>RETROESCAVADEIRA SOBRE RODAS COM CARREGADEIRA, TRAÇÃO 4X4, POTÊNCIAQ. 88 HP, CAÇAMBA CARREG. CAP. MÍN. 1 M3, CAÇAMBA RETRO CAP. 0,26 MPESO OPERACIONAL MÍN. 6.674 KG, PROFUNDIDADE ESCAVAÇÃO MÁX. 4,37 MANUTENÇÃO. AF_06/2014</t>
  </si>
  <si>
    <t>LÍH</t>
  </si>
  <si>
    <t>RETROESCAVADEIRA SOBRE RODAS COM CARREGADEIRA, TRAÇÃO 4X2, POTÊNCIAQ. 79 HP, CAÇAMBA CARREG. CAP. MÍN. 1 M3, CAÇAMBA RETRO CAP. 0,20 MPESO OPERACIONAL MÍN. 6.570 KG, PROFUNDIDADE ESCAVAÇÃO MÁX. 4,37 MANUTENÇÃO. AF_06/2014</t>
  </si>
  <si>
    <t>RETROESCAVADEIRA SOBRE RODAS COM CARREGADEIRA, TRAÇÃO 4X2, POTÊNCIAQ. 79 HP, CAÇAMBA CARREG. CAP. MÍN. 1 M3, CAÇAMBA RETRO CAP. 0,20 MPESO OPERACIONAL MÍN. 6.570 KG, PROFUNDIDADE ESCAVAÇÃO MÁX. 4,37 MATERIAIS NA OPERAÇÃO. AF_06/2014</t>
  </si>
  <si>
    <t>ROLO COMPACTADOR VIBRATÓRIO DE UM CILINDRO AÇO LISO, POTÊNCIA 80 HPESO OPERACIONAL MÁXIMO 8,1 T, IMPACTO DINÂMICO 16,15 / 9,5 T, LARGURDE TRABALHO 1,68 M - MANUTENÇÃO. AF_06/2014</t>
  </si>
  <si>
    <t>PH</t>
  </si>
  <si>
    <t>MOTOBOMBA CENTRÍFUGA, MOTOR A GASOLINA, POTÊNCIA 5,42 HP, BOCAIS 1 1" X 1", DIÂMETRO ROTOR 143 MM HM/Q = 6 MCA / 16,8 M3/H A 38 MCA / 6,6M3/H - MANUTENÇÃO. AF_06/2014</t>
  </si>
  <si>
    <t>2H</t>
  </si>
  <si>
    <t>MOTOBOMBA CENTRÍFUGA, MOTOR A GASOLINA, POTÊNCIA 5,42 HP, BOCAIS 1 1" X 1", DIÂMETRO ROTOR 143 MM HM/Q = 6 MCA / 16,8 M3/H A 38 MCA / 6,6M3/H - MATERIAIS NA OPERAÇÃO. AF_06/2014</t>
  </si>
  <si>
    <t>CAMINHÃO BASCULANTE 6 M3, PESO BRUTO TOTAL 16.000 KG, CARGA ÚTIL MÁA 13.071 KG, DISTÂNCIA ENTRE EIXOS 4,80 M, POTÊNCIA 230 CV INCLUSIVEAÇAMBA METÁLICA - MANUTENÇÃO. AF_06/2014</t>
  </si>
  <si>
    <t>CAMINHÃO TOCO, PBT 16.000 KG, CARGA ÚTIL MÁX. 10.685 KG, DIST. ENTRIXOS 4,8 M, POTÊNCIA 189 CV, INCLUSIVE CARROCERIA FIXA ABERTA DE MADERA P/ TRANSPORTE GERAL DE CARGA SECA, DIMEN. APROX. 2,5 X 7,00 X 0,50M - MANUTENÇÃO. AF_06/2014</t>
  </si>
  <si>
    <t>VIBROACABADORA DE ASFALTO SOBRE ESTEIRAS, LARGURA DE PAVIMENTAÇÃO 1, M A 5,30 M, POTÊNCIA 105 HP CAPACIDADE 450 T/H - MANUTENÇÃO. AF_1114</t>
  </si>
  <si>
    <t>VIBROACABADORA DE ASFALTO SOBRE ESTEIRAS, LARGURA DE PAVIMENTAÇÃO 1, M A 5,30 M, POTÊNCIA 105 HP CAPACIDADE 450 T/H - MATERIAIS NA OPERA�O. AF_11/2014</t>
  </si>
  <si>
    <t>TRATOR DE PNEUS, POTÊNCIA 85 CV, TRAÇÃO 4X4, PESO COM LASTRO DE 4.6KG - MANUTENÇÃO. AF_06/2014</t>
  </si>
  <si>
    <t>5H</t>
  </si>
  <si>
    <t>TRATOR DE PNEUS, POTÊNCIA 85 CV, TRAÇÃO 4X4, PESO COM LASTRO DE 4.6KG - MATERIAIS NA OPERAÇÃO. AF_06/2014</t>
  </si>
  <si>
    <t>TRATOR DE ESTEIRAS, POTÊNCIA 170 HP, PESO OPERACIONAL 19 T, CAÇAMBA 2 M3 - MATERIAIS NA OPERAÇÃO. AF_06/2014</t>
  </si>
  <si>
    <t>,H</t>
  </si>
  <si>
    <t>TRATOR DE ESTEIRAS, POTÊNCIA 150 HP, PESO OPERACIONAL 16,7 T, COM ROD MOTRIZ ELEVADA E LÂMINA 3,18 M3 - MATERIAIS NA OPERAÇÃO. AF_06/201</t>
  </si>
  <si>
    <t>TRATOR DE ESTEIRAS, POTÊNCIA 347 HP, PESO OPERACIONAL 38,5 T, COM LÂNA 8,70 M3 - MATERIAIS NA OPERAÇÃO. AF_06/2014</t>
  </si>
  <si>
    <t>TRATOR DE ESTEIRAS, POTÊNCIA 100 HP, PESO OPERACIONAL 9,4 T, COM LÂMA 2,19 M3 - MANUTENÇÃO. AF_06/2014</t>
  </si>
  <si>
    <t>ROLO COMPACTADOR VIBRATÓRIO TANDEM AÇO LISO, POTÊNCIA 58 HP, PESO SCOM LASTRO 6,5 / 9,4 T, LARGURA DE TRABALHO 1,2 M - MANUTENÇÃO. AF_02014</t>
  </si>
  <si>
    <t>M/H</t>
  </si>
  <si>
    <t>ROLO COMPACTADOR VIBRATÓRIO TANDEM AÇO LISO, POTÊNCIA 58 HP, PESO SCOM LASTRO 6,5 / 9,4 T, LARGURA DE TRABALHO 1,2 M - MATERIAIS NA OPERAÇÃO. AF_06/2014</t>
  </si>
  <si>
    <t>ROLO COMPACTADOR PNEUMÁTICO, AUTO-PROPEL., PRESSÃO VARIÁVEL, 99HSO OPERACIONAL SEM OU COM LASTRO 8,3/21,0 T - MANUTENÇÃO.</t>
  </si>
  <si>
    <t>,PEH</t>
  </si>
  <si>
    <t>RETROESCAVADEIRA SOBRE RODAS COM CARREGADEIRA, TRAÇÃO 4X4, POTÊNCIAQ. 72 HP, CAÇAMBA CARREG. CAP. MÍN. 0,79 M3, CAÇAMBA RETRO CAP. 0,13, PESO OPERACIONAL MÍN. 7.140 KG, PROFUNDIDADE ESCAVAÇÃO MÁX. 4,5- MANUTENÇÃO. AF_06/2014</t>
  </si>
  <si>
    <t>RETROESCAVADEIRA SOBRE RODAS COM CARREGADEIRA, TRAÇÃO 4X4, POTÊNCIAQ. 72 HP, CAÇAMBA CARREG. CAP. MÍN. 0,79 M3, CAÇAMBA RETRO CAP. 0,13, PESO OPERACIONAL MÍN. 7.140 KG, PROFUNDIDADE ESCAVAÇÃO MÁX. 4,5- MATERIAIS NA OPERAÇÃO. AF_06/2014</t>
  </si>
  <si>
    <t>USINA DE LAMA ASFÁLTICA, PROD 30 A 50 T/H, SILO DE AGREGADO 7 M3, RESRVATÓRIOS PARA EMULSÃO E ÁGUA DE 2,3 M3 CADA, MISTURADOR TIPO PUG M A SER MONTADO SOBRE CAMINHÃO - MANUTENÇÃO. AF_10/2014</t>
  </si>
  <si>
    <t>USINA DE LAMA ASFÁLTICA, PROD 30 A 50 T/H, SILO DE AGREGADO 7 M3, RESRVATÓRIOS PARA EMULSÃO E ÁGUA DE 2,3 M3 CADA, MISTURADOR TIPO PUG M A SER MONTADO SOBRE CAMINHÃO - MATERIAIS NA OPERAÇÃO. AF_10/2014</t>
  </si>
  <si>
    <t>CAMINHÃO PIPA 6.000 L, PESO BRUTO TOTAL 13.000 KG, DISTÂNCIA ENTRE EOS 4,80 M, POTÊNCIA 189 CV INCLUSIVE TANQUE DE AÇO PARA TRANSPORTE DÁGUA, CAPACIDADE 6 M3 - MATERIAIS NA OPERAÇÃO. AF_06/2014</t>
  </si>
  <si>
    <t>XH</t>
  </si>
  <si>
    <t>CAMINHÃO TOCO, PESO BRUTO TOTAL 14.300 KG, CARGA ÚTIL MÁXIMA 9590 KDISTÂNCIA ENTRE EIXOS 4,76 M, POTÊNCIA 185 CV (NÃO INCLUI CARROCERI- MANUTENÇÃO. AF_06/2014</t>
  </si>
  <si>
    <t>CAMINHÃO TOCO, PESO BRUTO TOTAL 16.000 KG, CARGA ÚTIL MÁXIMA DE 10. KG, DISTÂNCIA ENTRE EIXOS 4,80 M, POTÊNCIA 189 CV EXCLUSIVE CARROCEA - MANUTENÇÃO. AF_06/2014</t>
  </si>
  <si>
    <t>85H</t>
  </si>
  <si>
    <t>CAMINHÃO PIPA 10.000 L TRUCADO, PESO BRUTO TOTAL 23.000 KG, CARGA ÚT MÁXIMA 15.935 KG, DISTÂNCIA ENTRE EIXOS 4,8 M, POTÊNCIA 230 CV, INSIVE TANQUE DE AÇO PARA TRANSPORTE DE ÁGUA - MANUTENÇÃO. AF_06/201</t>
  </si>
  <si>
    <t>ESPARGIDOR DE ASFALTO PRESSURIZADO COM TANQUE DE 2500 L, REBOCÁVEL CO MOTOR A GASOLINA POTÊNCIA 3,4 HP - MANUTENÇÃO. AF_07/2014</t>
  </si>
  <si>
    <t>ESPARGIDOR DE ASFALTO PRESSURIZADO COM TANQUE DE 2500 L, REBOCÁVEL CO MOTOR A GASOLINA POTÊNCIA 3,4 HP - MATERIAIS NA OPERAÇÃO. AF_07/20</t>
  </si>
  <si>
    <t>MOTONIVELADORA POTÊNCIA BÁSICA LÍQUIDA (PRIMEIRA MARCHA) 125 HP, PEBRUTO 13032 KG, LARGURA DA LÂMINA DE 3,7 M - MANUTENÇÃO. AF_06/2014</t>
  </si>
  <si>
    <t>PÁ CARREGADEIRA SOBRE RODAS, POTÊNCIA 197 HP, CAPACIDADE DA CAÇAMBA5 A 3,5 M3, PESO OPERACIONAL 18338 KG - MATERIAIS NA OPERAÇÃO. AF_06014</t>
  </si>
  <si>
    <t>2,H</t>
  </si>
  <si>
    <t>ROLO COMPACTADOR VIBRATORIO DE UM CILINDRO LISO DE ACO, POTENCIA 80 HP, PESO OPERACIONAL MAXIMO 8,5 T, LARGURA TRABALHO 1,676 M - MANUTENÇ�. AF_06/2014</t>
  </si>
  <si>
    <t>ROLO COMPACTADOR VIBRATORIO DE UM CILINDRO LISO DE ACO, POTENCIA 80 HP, PESO OPERACIONAL MAXIMO 8,5 T, LARGURA TRABALHO 1,676 M - MATERIAISNA OPERAÇÃO. AF_06/2014</t>
  </si>
  <si>
    <t>COMPRESSOR DE AR REBOCÁVEL, VAZÃO 189 PCM, PRESSÃO EFETIVA DE TRABA 102 PSI, MOTOR DIESEL, POTÊNCIA 63 CV - MANUTENÇÃO. AF_06/2015</t>
  </si>
  <si>
    <t>HOH</t>
  </si>
  <si>
    <t>BOMBA SUBMERSÍVEL ELÉTRICA TRIFÁSICA, POTÊNCIA 2,96 HP, Ø ROTOR 1 SEMI-ABERTO, BOCAL DE SAÍDA Ø 2, HM/Q = 2 MCA / 38,8 M3/H A 28 MCA 5 M3/H - MANUTENÇÃO. AF_06/2014</t>
  </si>
  <si>
    <t>4MMH</t>
  </si>
  <si>
    <t>CAMINHAO BASCULANTE,TOCO 5,0 M3 - 170HP -11,24T (VU=5ANOS) -CUSTOS C MATERIAL NA OPERACAO.</t>
  </si>
  <si>
    <t>TANQUE DE ASFALTO ESTACIONÁRIO COM SERPENTINA, CAPACIDADE 30.000 L - EPRECIAÇÃO. AF_06/2014</t>
  </si>
  <si>
    <t>TANQUE DE ASFALTO ESTACIONÁRIO COM SERPENTINA, CAPACIDADE 30.000 L - UROS. AF_06/2014</t>
  </si>
  <si>
    <t>TANQUE DE ASFALTO ESTACIONÁRIO COM SERPENTINA, CAPACIDADE 30.000 L - ANUTENÇÃO. AF_06/2014</t>
  </si>
  <si>
    <t>TANQUE DE ASFALTO ESTACIONÁRIO COM SERPENTINA, CAPACIDADE 30.000 L - ATERIAIS NA OPERAÇÃO. AF_06/2014</t>
  </si>
  <si>
    <t>ROLO COMPACTADOR DE PNEUS ESTÁTICO, PRESSÃO VARIÁVEL, POTÊNCIA 111 PESO SEM/COM LASTRO 9,5 / 26 T, LARGURA DE TRABALHO 1,90 M - DEPRECIAÇÃO. AF_07/2014</t>
  </si>
  <si>
    <t>HP,H</t>
  </si>
  <si>
    <t>ROLO COMPACTADOR DE PNEUS ESTÁTICO, PRESSÃO VARIÁVEL, POTÊNCIA 111 PESO SEM/COM LASTRO 9,5 / 26 T, LARGURA DE TRABALHO 1,90 M - JUROS. AF_07/2014</t>
  </si>
  <si>
    <t>ROLO COMPACTADOR DE PNEUS ESTÁTICO, PRESSÃO VARIÁVEL, POTÊNCIA 111 PESO SEM/COM LASTRO 9,5 / 26 T, LARGURA DE TRABALHO 1,90 M - MANUTEN�ÃO. AF_07/2014</t>
  </si>
  <si>
    <t>MOTOBOMBA TRASH (PARA ÁGUA SUJA) AUTO ESCORVANTE, MOTOR GASOLINA DE 641 HP, DIÂMETROS DE SUCÇÃO X RECALQUE: 3" X 3", HM/Q = 10 MCA / 60 H A 23 MCA / 0 M3/H - DEPRECIAÇÃO. AF_10/2014</t>
  </si>
  <si>
    <t>MOTOBOMBA TRASH (PARA ÁGUA SUJA) AUTO ESCORVANTE, MOTOR GASOLINA DE 641 HP, DIÂMETROS DE SUCÇÃO X RECALQUE: 3" X 3", HM/Q = 10 MCA / 60 H A 23 MCA / 0 M3/H - JUROS. AF_10/2014</t>
  </si>
  <si>
    <t>MOTOBOMBA TRASH (PARA ÁGUA SUJA) AUTO ESCORVANTE, MOTOR GASOLINA DE 641 HP, DIÂMETROS DE SUCÇÃO X RECALQUE: 3" X 3", HM/Q = 10 MCA / 60 H A 23 MCA / 0 M3/H - MANUTENÇÃO. AF_10/2014</t>
  </si>
  <si>
    <t>MOTOBOMBA TRASH (PARA ÁGUA SUJA) AUTO ESCORVANTE, MOTOR GASOLINA DE 641 HP, DIÂMETROS DE SUCÇÃO X RECALQUE: 3" X 3", HM/Q = 10 MCA / 60 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</si>
  <si>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</si>
  <si>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</si>
  <si>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</si>
  <si>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</si>
  <si>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ÚTIMÁXIMA 11.130 KG, DISTÂNCIA ENTRE EIXOS 5,36 M, POTÊNCIA 185 CV, INSIVE CAÇAMBA METÁLICA - DEPRECIAÇÃO. AF_06/2014</t>
  </si>
  <si>
    <t>CAMINHÃO BASCULANTE 6 M3 TOCO, PESO BRUTO TOTAL 16.000 KG, CARGA ÚTIMÁXIMA 11.130 KG, DISTÂNCIA ENTRE EIXOS 5,36 M, POTÊNCIA 185 CV, INSIVE CAÇAMBA METÁLICA - JUROS. AF_06/2014</t>
  </si>
  <si>
    <t>CAMINHÃO BASCULANTE 6 M3 TOCO, PESO BRUTO TOTAL 16.000 KG, CARGA ÚTIMÁXIMA 11.130 KG, DISTÂNCIA ENTRE EIXOS 5,36 M, POTÊNCIA 185 CV, INSIVE CAÇAMBA METÁLICA - MANUTENÇÃO. AF_06/2014</t>
  </si>
  <si>
    <t>CAMINHÃO BASCULANTE 6 M3 TOCO, PESO BRUTO TOTAL 16.000 KG, CARGA ÚTIMÁXIMA 11.130 KG, DISTÂNCIA ENTRE EIXOS 5,36 M, POTÊNCIA 185 CV, INSIVE CAÇAMBA METÁLICA - MATERIAIS NA OPERAÇÃO. AF_06/2014</t>
  </si>
  <si>
    <t>TRATOR DE PNEUS, POTÊNCIA 122 CV, TRAÇÃO 4X4, PESO COM LASTRO DE 4. KG - DEPRECIAÇÃO. AF_06/2014</t>
  </si>
  <si>
    <t>10H</t>
  </si>
  <si>
    <t>TRATOR DE PNEUS, POTÊNCIA 122 CV, TRAÇÃO 4X4, PESO COM LASTRO DE 4. KG - JUROS. AF_06/2014</t>
  </si>
  <si>
    <t>TRATOR DE PNEUS, POTÊNCIA 122 CV, TRAÇÃO 4X4, PESO COM LASTRO DE 4. KG - MANUTENÇÃO. AF_06/2014</t>
  </si>
  <si>
    <t>TRATOR DE PNEUS, POTÊNCIA 122 CV, TRAÇÃO 4X4, PESO COM LASTRO DE 4. KG - MATERIAIS NA OPERAÇÃO. AF_06/2014</t>
  </si>
  <si>
    <t>RETROESCAVADEIRA SOBRE RODAS COM CARREGADEIRA, TRAÇÃO 4X4, POTÊNCIAQ. 88 HP, CAÇAMBA CARREG. CAP. MÍN. 1 M3, CAÇAMBA RETRO CAP. 0,26 MPESO OPERACIONAL MÍN. 6.674 KG, PROFUNDIDADE ESCAVAÇÃO MÁX. 4,37 MATERIAIS NA OPERAÇÃO. AF_06/2014</t>
  </si>
  <si>
    <t>ROLO COMPACTADOR VIBRATÓRIO DE UM CILINDRO AÇO LISO, POTÊNCIA 80 HPESO OPERACIONAL MÁXIMO 8,1 T, IMPACTO DINÂMICO 16,15 / 9,5 T, LARGURDE TRABALHO 1,68 M - MATERIAIS NA OPERAÇÃO. AF_06/2014</t>
  </si>
  <si>
    <t>CAMINHÃO BASCULANTE 6 M3, PESO BRUTO TOTAL 16.000 KG, CARGA ÚTIL MÁA 13.071 KG, DISTÂNCIA ENTRE EIXOS 4,80 M, POTÊNCIA 230 CV INCLUSIVEAÇAMBA METÁLICA - MATERIAIS NA OPERAÇÃO. AF_06/2014</t>
  </si>
  <si>
    <t>CAMINHÃO TOCO, PBT 16.000 KG, CARGA ÚTIL MÁX. 10.685 KG, DIST. ENTRIXOS 4,8 M, POTÊNCIA 189 CV, INCLUSIVE CARROCERIA FIXA ABERTA DE MADERA P/ TRANSPORTE GERAL DE CARGA SECA, DIMEN. APROX. 2,5 X 7,00 X 0,50M - MATERIAIS NA OPERAÇÃO. AF_06/2014</t>
  </si>
  <si>
    <t>VASSOURA MECÂNICA REBOCÁVEL COM ESCOVA CILÍNDRICA, LARGURA ÚTIL DERIMENTO DE 2,44 M - MANUTENÇÃO. AF_06/2014</t>
  </si>
  <si>
    <t>VARH</t>
  </si>
  <si>
    <t>TRATOR DE ESTEIRAS, POTÊNCIA 170 HP, PESO OPERACIONAL 19 T, CAÇAMBA 2 M3 - MANUTENÇÃO. AF_06/2014</t>
  </si>
  <si>
    <t>TRATOR DE ESTEIRAS, POTÊNCIA 150 HP, PESO OPERACIONAL 16,7 T, COM ROD MOTRIZ ELEVADA E LÂMINA 3,18 M3 - MANUTENÇÃO. AF_06/2014</t>
  </si>
  <si>
    <t>TRATOR DE ESTEIRAS, POTÊNCIA 347 HP, PESO OPERACIONAL 38,5 T, COM LÂNA 8,70 M3 - MANUTENÇÃO. AF_06/2014</t>
  </si>
  <si>
    <t>TRATOR DE ESTEIRAS, POTÊNCIA 100 HP, PESO OPERACIONAL 9,4 T, COM LÂMA 2,19 M3 - MATERIAIS NA OPERAÇÃO. AF_06/2014</t>
  </si>
  <si>
    <t>CAMINHÃO TOCO, PESO BRUTO TOTAL 14.300 KG, CARGA ÚTIL MÁXIMA 9590 KDISTÂNCIA ENTRE EIXOS 4,76 M, POTÊNCIA 185 CV (NÃO INCLUI CARROCERI- MATERIAIS NA OPERAÇÃO. AF_06/2014</t>
  </si>
  <si>
    <t>CAMINHÃO TOCO, PESO BRUTO TOTAL 16.000 KG, CARGA ÚTIL MÁXIMA DE 10. KG, DISTÂNCIA ENTRE EIXOS 4,80 M, POTÊNCIA 189 CV EXCLUSIVE CARROCEA - MATERIAIS NA OPERAÇÃO. AF_06/2014</t>
  </si>
  <si>
    <t>CAMINHÃO PIPA 10.000 L TRUCADO, PESO BRUTO TOTAL 23.000 KG, CARGA ÚT MÁXIMA 15.935 KG, DISTÂNCIA ENTRE EIXOS 4,8 M, POTÊNCIA 230 CV, INSIVE TANQUE DE AÇO PARA TRANSPORTE DE ÁGUA - MATERIAIS NA OPERAÇÃO_06/2014</t>
  </si>
  <si>
    <t>DISTRIBUIDOR DE AGREGADO TIPO DOSADOR REBOCAVEL COM 4 PNEUS COM LARGRA 3,66 M - DEPRECIACAO E JUROS</t>
  </si>
  <si>
    <t>DISTRIBUIDOR DE AGREGADO TIPO DOSADOR REBOCAVEL COM 4 PNEUS COM LARGRA 3,66 M - MANUTENCAO</t>
  </si>
  <si>
    <t>GRADE DE DISCO REBOCÁVEL COM 20 DISCOS 24" X 6 MM COM PNEUS PARA TRANPORTE - DEPRECIAÇÃO. AF_06/2014</t>
  </si>
  <si>
    <t>GRADE DE DISCO REBOCÁVEL COM 20 DISCOS 24" X 6 MM COM PNEUS PARA TRANPORTE - MANUTENÇÃO. AF_06/2014</t>
  </si>
  <si>
    <t>MOTONIVELADORA POTÊNCIA BÁSICA LÍQUIDA (PRIMEIRA MARCHA) 125 HP, PEBRUTO 13032 KG, LARGURA DA LÂMINA DE 3,7 M - MATERIAIS NA OPERAÇÃO._06/2014</t>
  </si>
  <si>
    <t>PÁ CARREGADEIRA SOBRE RODAS, POTÊNCIA LÍQUIDA 128 HP, CAPACIDADE DAÇAMBA 1,7 A 2,8 M3, PESO OPERACIONAL 11632 KG - MANUTENÇÃO. AF_06/2</t>
  </si>
  <si>
    <t>PÁ CARREGADEIRA SOBRE RODAS, POTÊNCIA LÍQUIDA 128 HP, CAPACIDADE DAÇAMBA 1,7 A 2,8 M3, PESO OPERACIONAL 11632 KG - MATERIAIS NA OPERAÇ� AF_06/2014</t>
  </si>
  <si>
    <t>PÁ CARREGADEIRA SOBRE RODAS, POTÊNCIA 197 HP, CAPACIDADE DA CAÇAMBA5 A 3,5 M3, PESO OPERACIONAL 18338 KG - MANUTENÇÃO. AF_06/2014</t>
  </si>
  <si>
    <t>COMPRESSOR DE AR REBOCÁVEL, VAZÃO 189 PCM, PRESSÃO EFETIVA DE TRABA 102 PSI, MOTOR DIESEL, POTÊNCIA 63 CV - MATERIAIS NA OPERAÇÃO. AF_2015</t>
  </si>
  <si>
    <t>BOMBA SUBMERSÍVEL ELÉTRICA TRIFÁSICA, POTÊNCIA 2,96 HP, Ø ROTOR 1 SEMI-ABERTO, BOCAL DE SAÍDA Ø 2, HM/Q = 2 MCA / 38,8 M3/H A 28 MCA 5 M3/H - MATERIAIS NA OPERAÇÃO. AF_06/2014</t>
  </si>
  <si>
    <t>CAMINHÃO PIPA 6.000 L, PESO BRUTO TOTAL 13.000 KG, DISTÂNCIA ENTRE EOS 4,80 M, POTÊNCIA 189 CV INCLUSIVE TANQUE DE AÇO PARA TRANSPORTE DÁGUA, CAPACIDADE 6 M3 - MANUTENÇÃO. AF_06/2014</t>
  </si>
  <si>
    <t>ROLO COMPACTADOR DE PNEUS ESTÁTICO, PRESSÃO VARIÁVEL, POTÊNCIA 111 PESO SEM/COM LASTRO 9,5 / 26 T, LARGURA DE TRABALHO 1,90 M - MATERIAIS NA OPERAÇÃO. AF_07/2014</t>
  </si>
  <si>
    <t>CAMINHÃO TOCO, PBT 14.300 KG, CARGA ÚTIL MÁX. 9.710 KG, DIST. ENTREXOS 3,56 M, POTÊNCIA 185 CV, INCLUSIVE CARROCERIA FIXA ABERTA DE MADERA P/ TRANSPORTE GERAL DE CARGA SECA, DIMEN. APROX. 2,50 X 6,50 X 0,50 M - MANUTENÇÃO. AF_06/2014</t>
  </si>
  <si>
    <t>EIH</t>
  </si>
  <si>
    <t>CAMINHÃO TOCO, PBT 14.300 KG, CARGA ÚTIL MÁX. 9.710 KG, DIST. ENTREXOS 3,56 M, POTÊNCIA 185 CV, INCLUSIVE CARROCERIA FIXA ABERTA DE MADERA P/ TRANSPORTE GERAL DE CARGA SECA, DIMEN. APROX. 2,50 X 6,50 X 0,50 M - MATERIAIS NA OPERAÇÃO. AF_06/2014</t>
  </si>
  <si>
    <t>ESPARGIDOR DE ASFALTO PRESSURIZADO, TANQUE 6 M3 COM ISOLAÇÃO TÉRMICAQUECIDO COM 2 MAÇARICOS, COM BARRA ESPARGIDORA 3,60 M, MONTADO SOBRECAMINHÃO TOCO, PBT 14.300 KG, POTÊNCIA 185 CV - MANUTENÇÃO. AF_05</t>
  </si>
  <si>
    <t>GRADE DE DISCO REBOCÁVEL COM 20 DISCOS 24" X 6 MM COM PNEUS PARA TRANPORTE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</si>
  <si>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</si>
  <si>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</si>
  <si>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</si>
  <si>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</si>
  <si>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</si>
  <si>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</si>
  <si>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</si>
  <si>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</si>
  <si>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</si>
  <si>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</si>
  <si>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</si>
  <si>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</si>
  <si>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</si>
  <si>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</si>
  <si>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</si>
  <si>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</si>
  <si>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3ATÉ 60 M, MOTOR ELÉTRICO POTÊNCIA 7,5 HP - DEPRECIAÇÃO. AF_06/201</t>
  </si>
  <si>
    <t>PROJETOR DE ARGAMASSA, CAPACIDADE DE PROJEÇÃO 1,5 M3/H, ALCANCE DE 3ATÉ 60 M, MOTOR ELÉTRICO POTÊNCIA 7,5 HP - JUROS. AF_06/2014</t>
  </si>
  <si>
    <t>PROJETOR DE ARGAMASSA, CAPACIDADE DE PROJEÇÃO 1,5 M3/H, ALCANCE DE 3ATÉ 60 M, MOTOR ELÉTRICO POTÊNCIA 7,5 HP - MANUTENÇÃO. AF_06/2014</t>
  </si>
  <si>
    <t>PROJETOR DE ARGAMASSA, CAPACIDADE DE PROJEÇÃO 1,5 M3/H, ALCANCE DE 3ATÉ 60 M, MOTOR ELÉTRICO POTÊNCIA 7,5 HP - MATERIAIS NA OPERAÇÃO.6/2014</t>
  </si>
  <si>
    <t>PROJETOR DE ARGAMASSA, CAPACIDADE DE PROJEÇÃO 2 M3/H, ALCANCE ATÉ 5, MOTOR ELÉTRICO POTÊNCIA 7,5 HP - DEPRECIAÇÃO. AF_06/2014</t>
  </si>
  <si>
    <t>PROJETOR DE ARGAMASSA, CAPACIDADE DE PROJEÇÃO 2 M3/H, ALCANCE ATÉ 5, MOTOR ELÉTRICO POTÊNCIA 7,5 HP - JUROS. AF_06/2014</t>
  </si>
  <si>
    <t>PROJETOR DE ARGAMASSA, CAPACIDADE DE PROJEÇÃO 2 M3/H, ALCANCE ATÉ 5, MOTOR ELÉTRICO POTÊNCIA 7,5 HP - MANUTENÇÃO. AF_06/2014</t>
  </si>
  <si>
    <t>PROJETOR DE ARGAMASSA, CAPACIDADE DE PROJEÇÃO 2 M3/H, ALCANCE ATÉ 5, MOTOR ELÉTRICO POTÊNCIA 7,5 HP - MATERIAIS NA OPERAÇÃO. AF_06/20</t>
  </si>
  <si>
    <t>ESPARGIDOR DE ASFALTO PRESSURIZADO COM TANQUE DE 2500 L, REBOCÁVEL CO MOTOR A GASOLINA POTÊNCIA 3,4 HP - DEPRECIAÇÃO. AF_07/2014</t>
  </si>
  <si>
    <t>ESPARGIDOR DE ASFALTO PRESSURIZADO COM TANQUE DE 2500 L, REBOCÁVEL CO MOTOR A GASOLINA POTÊNCIA 3,4 HP - JUROS. AF_07/2014</t>
  </si>
  <si>
    <t>BETONEIRA CAPACIDADE NOMINAL DE 400 L, CAPACIDADE DE MISTURA 310 L, MOTOR ELÉTRICO TRIFÁSICO POTÊNCIA DE 2 HP, SEM CARREGADOR - DEPRECIA� AF_10/2014</t>
  </si>
  <si>
    <t>BETONEIRA CAPACIDADE NOMINAL DE 400 L, CAPACIDADE DE MISTURA 310 L, MOTOR ELÉTRICO TRIFÁSICO POTÊNCIA DE 2 HP, SEM CARREGADOR - JUROS. AF/2014</t>
  </si>
  <si>
    <t>BETONEIRA CAPACIDADE NOMINAL DE 400 L, CAPACIDADE DE MISTURA 310 L, MOTOR ELÉTRICO TRIFÁSICO POTÊNCIA DE 2 HP, SEM CARREGADOR - MANUTENÇAF_10/2014</t>
  </si>
  <si>
    <t>BETONEIRA CAPACIDADE NOMINAL DE 400 L, CAPACIDADE DE MISTURA 310 L, MOTOR ELÉTRICO TRIFÁSICO POTÊNCIA DE 2 HP, SEM CARREGADOR - MATERIAIS OPERAÇÃO. AF_10/2014</t>
  </si>
  <si>
    <t>ESCAVADEIRA HIDRÁULICA SOBRE ESTEIRAS, CAÇAMBA 0,80 M3, PESO OPERACIAL 17,8 T, POTÊNCIA LÍQUIDA 110 HP - DEPRECIAÇÃO. AF_10/2014</t>
  </si>
  <si>
    <t>ESCAVADEIRA HIDRÁULICA SOBRE ESTEIRAS, CAÇAMBA 0,80 M3, PESO OPERACIAL 17,8 T, POTÊNCIA LÍQUIDA 110 HP - JUROS. AF_10/2014</t>
  </si>
  <si>
    <t>ESCAVADEIRA HIDRÁULICA SOBRE ESTEIRAS, CAÇAMBA 0,80 M3, PESO OPERACIAL 17,8 T, POTÊNCIA LÍQUIDA 110 HP - MANUTENÇÃO. AF_10/2014</t>
  </si>
  <si>
    <t>ESCAVADEIRA HIDRÁULICA SOBRE ESTEIRAS, CAÇAMBA 0,80 M3, PESO OPERACIAL 17,8 T, POTÊNCIA LÍQUIDA 110 HP - MATERIAIS NA OPERAÇÃO. AF_10/</t>
  </si>
  <si>
    <t>TRATOR DE ESTEIRAS, POTÊNCIA 125 HP, PESO OPERACIONAL 12,9 T, COM LÂNA 2,7 M3 - DEPRECIAÇÃO. AF_10/2014</t>
  </si>
  <si>
    <t>TRATOR DE ESTEIRAS, POTÊNCIA 125 HP, PESO OPERACIONAL 12,9 T, COM LÂNA 2,7 M3 - JUROS. AF_10/2014</t>
  </si>
  <si>
    <t>TRATOR DE ESTEIRAS, POTÊNCIA 125 HP, PESO OPERACIONAL 12,9 T, COM LÂNA 2,7 M3 - MANUTENÇÃO. AF_10/2014</t>
  </si>
  <si>
    <t>TRATOR DE ESTEIRAS, POTÊNCIA 125 HP, PESO OPERACIONAL 12,9 T, COM LÂNA 2,7 M3 - MATERIAIS NA OPERAÇÃO. AF_10/2014</t>
  </si>
  <si>
    <t>USINA DE LAMA ASFÁLTICA, PROD 30 A 50 T/H, SILO DE AGREGADO 7 M3, RESRVATÓRIOS PARA EMULSÃO E ÁGUA DE 2,3 M3 CADA, MISTURADOR TIPO PUG M A SER MONTADO SOBRE CAMINHÃO - DEPRECIAÇÃO. AF_10/2014</t>
  </si>
  <si>
    <t>USINA DE LAMA ASFÁLTICA, PROD 30 A 50 T/H, SILO DE AGREGADO 7 M3, RESRVATÓRIOS PARA EMULSÃO E ÁGUA DE 2,3 M3 CADA, MISTURADOR TIPO PUG M A SER MONTADO SOBRE CAMINHÃO - JUROS. AF_10/2014</t>
  </si>
  <si>
    <t>MOTOBOMBA CENTRÍFUGA, MOTOR A GASOLINA, POTÊNCIA 5,42 HP, BOCAIS 1 1" X 1", DIÂMETRO ROTOR 143 MM HM/Q = 6 MCA / 16,8 M3/H A 38 MCA / 6,6M3/H - DEPRECIAÇÃO. AF_06/2014</t>
  </si>
  <si>
    <t>MOTOBOMBA CENTRÍFUGA, MOTOR A GASOLINA, POTÊNCIA 5,42 HP, BOCAIS 1 1" X 1", DIÂMETRO ROTOR 143 MM HM/Q = 6 MCA / 16,8 M3/H A 38 MCA / 6,6M3/H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</si>
  <si>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</si>
  <si>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</si>
  <si>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POTÊNCIAQ. 88 HP, CAÇAMBA CARREG. CAP. MÍN. 1 M3, CAÇAMBA RETRO CAP. 0,26 MPESO OPERACIONAL MÍN. 6.674 KG, PROFUNDIDADE ESCAVAÇÃO MÁX. 4,37 MEPRECIAÇÃO. AF_06/2014</t>
  </si>
  <si>
    <t>RETROESCAVADEIRA SOBRE RODAS COM CARREGADEIRA, TRAÇÃO 4X4, POTÊNCIAQ. 88 HP, CAÇAMBA CARREG. CAP. MÍN. 1 M3, CAÇAMBA RETRO CAP. 0,26 MPESO OPERACIONAL MÍN. 6.674 KG, PROFUNDIDADE ESCAVAÇÃO MÁX. 4,37 MUROS. AF_06/2014</t>
  </si>
  <si>
    <t>RETROESCAVADEIRA SOBRE RODAS COM CARREGADEIRA, TRAÇÃO 4X2, POTÊNCIAQ. 79 HP, CAÇAMBA CARREG. CAP. MÍN. 1 M3, CAÇAMBA RETRO CAP. 0,20 MPESO OPERACIONAL MÍN. 6.570 KG, PROFUNDIDADE ESCAVAÇÃO MÁX. 4,37 MEPRECIAÇÃO. AF_06/2014</t>
  </si>
  <si>
    <t>RETROESCAVADEIRA SOBRE RODAS COM CARREGADEIRA, TRAÇÃO 4X2, POTÊNCIAQ. 79 HP, CAÇAMBA CARREG. CAP. MÍN. 1 M3, CAÇAMBA RETRO CAP. 0,20 MPESO OPERACIONAL MÍN. 6.570 KG, PROFUNDIDADE ESCAVAÇÃO MÁX. 4,37 MUROS. AF_06/2014</t>
  </si>
  <si>
    <t>ESCAVADEIRA HIDRÁULICA SOBRE ESTEIRAS, CAÇAMBA 1,20 M3, PESO OPERACIAL 21 T, POTÊNCIA BRUTA 155 HP - DEPRECIAÇÃO. AF_06/2014</t>
  </si>
  <si>
    <t>ESCAVADEIRA HIDRÁULICA SOBRE ESTEIRAS, CAÇAMBA 1,20 M3, PESO OPERACIAL 21 T, POTÊNCIA BRUTA 155 HP - JUROS. AF_06/2014</t>
  </si>
  <si>
    <t>ESCAVADEIRA HIDRÁULICA SOBRE ESTEIRAS, CAÇAMBA 1,20 M3, PESO OPERACIAL 21 T, POTÊNCIA BRUTA 155 HP - MANUTENÇÃO. AF_06/2014</t>
  </si>
  <si>
    <t>ESCAVADEIRA HIDRÁULICA SOBRE ESTEIRAS, CAÇAMBA 1,20 M3, PESO OPERACIAL 21 T, POTÊNCIA BRUTA 155 HP - MATERIAIS NA OPERAÇÃO. AF_06/2014</t>
  </si>
  <si>
    <t>TRATOR DE ESTEIRAS, POTÊNCIA 150 HP, PESO OPERACIONAL 16,7 T, COM ROD MOTRIZ ELEVADA E LÂMINA 3,18 M3 - DEPRECIAÇÃO. AF_06/2014</t>
  </si>
  <si>
    <t>TRATOR DE ESTEIRAS, POTÊNCIA 150 HP, PESO OPERACIONAL 16,7 T, COM ROD MOTRIZ ELEVADA E LÂMINA 3,18 M3 - JUROS. AF_06/2014</t>
  </si>
  <si>
    <t>RETROESCAVADEIRA SOBRE RODAS COM CARREGADEIRA, TRAÇÃO 4X4, POTÊNCIAQ. 72 HP, CAÇAMBA CARREG. CAP. MÍN. 0,79 M3, CAÇAMBA RETRO CAP. 0,13, PESO OPERACIONAL MÍN. 7.140 KG, PROFUNDIDADE ESCAVAÇÃO MÁX. 4,5- DEPRECIAÇÃO. AF_06/2014</t>
  </si>
  <si>
    <t>RETROESCAVADEIRA SOBRE RODAS COM CARREGADEIRA, TRAÇÃO 4X4, POTÊNCIAQ. 72 HP, CAÇAMBA CARREG. CAP. MÍN. 0,79 M3, CAÇAMBA RETRO CAP. 0,13, PESO OPERACIONAL MÍN. 7.140 KG, PROFUNDIDADE ESCAVAÇÃO MÁX. 4,5- JUROS. AF_06/2014</t>
  </si>
  <si>
    <t>TRATOR DE ESTEIRAS, POTÊNCIA 347 HP, PESO OPERACIONAL 38,5 T, COM LÂNA 8,70 M3 - DEPRECIAÇÃO. AF_06/2014</t>
  </si>
  <si>
    <t>TRATOR DE ESTEIRAS, POTÊNCIA 347 HP, PESO OPERACIONAL 38,5 T, COM LÂNA 8,70 M3 - JUROS. AF_06/2014</t>
  </si>
  <si>
    <t>VASSOURA MECÂNICA REBOCÁVEL COM ESCOVA CILÍNDRICA, LARGURA ÚTIL DERIMENTO DE 2,44 M - DEPRECIAÇÃO. AF_06/2014</t>
  </si>
  <si>
    <t>VASSOURA MECÂNICA REBOCÁVEL COM ESCOVA CILÍNDRICA, LARGURA ÚTIL DERIMENTO DE 2,44 M - JUROS. AF_06/2014</t>
  </si>
  <si>
    <t>TRATOR DE ESTEIRAS, POTÊNCIA 170 HP, PESO OPERACIONAL 19 T, CAÇAMBA 2 M3 - DEPRECIAÇÃO. AF_06/2014</t>
  </si>
  <si>
    <t>TRATOR DE ESTEIRAS, POTÊNCIA 170 HP, PESO OPERACIONAL 19 T, CAÇAMBA 2 M3 - JUROS. AF_06/2014</t>
  </si>
  <si>
    <t>BOMBA SUBMERSÍVEL ELÉTRICA TRIFÁSICA, POTÊNCIA 2,96 HP, Ø ROTOR 1 SEMI-ABERTO, BOCAL DE SAÍDA Ø 2, HM/Q = 2 MCA / 38,8 M3/H A 28 MCA 5 M3/H - DEPRECIAÇÃO. AF_06/2014</t>
  </si>
  <si>
    <t>BOMBA SUBMERSÍVEL ELÉTRICA TRIFÁSICA, POTÊNCIA 2,96 HP, Ø ROTOR 1 SEMI-ABERTO, BOCAL DE SAÍDA Ø 2, HM/Q = 2 MCA / 38,8 M3/H A 28 MCA 5 M3/H - JUROS. AF_06/2014</t>
  </si>
  <si>
    <t>TANQUE DE ASFALTO ESTACIONÁRIO COM MAÇARICO, CAPACIDADE 20.000 L - DRECIAÇÃO. AF_06/2014</t>
  </si>
  <si>
    <t>TANQUE DE ASFALTO ESTACIONÁRIO COM MAÇARICO, CAPACIDADE 20.000 L - JOS. AF_06/2014</t>
  </si>
  <si>
    <t>TANQUE DE ASFALTO ESTACIONÁRIO COM MAÇARICO, CAPACIDADE 20.000 L - MUTENÇÃO. AF_06/2014</t>
  </si>
  <si>
    <t>TANQUE DE ASFALTO ESTACIONÁRIO COM MAÇARICO, CAPACIDADE 20.000 L - MERIAIS NA OPERAÇÃO. AF_06/2014</t>
  </si>
  <si>
    <t>TRATOR DE ESTEIRAS, POTÊNCIA 100 HP, PESO OPERACIONAL 9,4 T, COM LÂMA 2,19 M3 - DEPRECIAÇÃO. AF_06/2014</t>
  </si>
  <si>
    <t>TRATOR DE ESTEIRAS, POTÊNCIA 100 HP, PESO OPERACIONAL 9,4 T, COM LÂMA 2,19 M3 - JUROS. AF_06/2014</t>
  </si>
  <si>
    <t>TRATOR DE PNEUS, POTÊNCIA 85 CV, TRAÇÃO 4X4, PESO COM LASTRO DE 4.6KG - DEPRECIAÇÃO. AF_06/2014</t>
  </si>
  <si>
    <t>TRATOR DE PNEUS, POTÊNCIA 85 CV, TRAÇÃO 4X4, PESO COM LASTRO DE 4.6KG - JUROS. AF_06/2014</t>
  </si>
  <si>
    <t>PÁ CARREGADEIRA SOBRE RODAS, POTÊNCIA LÍQUIDA 128 HP, CAPACIDADE DAÇAMBA 1,7 A 2,8 M3, PESO OPERACIONAL 11632 KG - DEPRECIAÇÃO. AF_06/4</t>
  </si>
  <si>
    <t>PÁ CARREGADEIRA SOBRE RODAS, POTÊNCIA LÍQUIDA 128 HP, CAPACIDADE DAÇAMBA 1,7 A 2,8 M3, PESO OPERACIONAL 11632 KG - JUROS. AF_06/2014</t>
  </si>
  <si>
    <t>PÁ CARREGADEIRA SOBRE RODAS, POTÊNCIA 197 HP, CAPACIDADE DA CAÇAMBA5 A 3,5 M3, PESO OPERACIONAL 18338 KG - DEPRECIAÇÃO. AF_06/2014</t>
  </si>
  <si>
    <t>PÁ CARREGADEIRA SOBRE RODAS, POTÊNCIA 197 HP, CAPACIDADE DA CAÇAMBA5 A 3,5 M3, PESO OPERACIONAL 18338 KG - JUROS. AF_06/2014</t>
  </si>
  <si>
    <t>ROLO COMPACTADOR VIBRATÓRIO DE UM CILINDRO AÇO LISO, POTÊNCIA 80 HPESO OPERACIONAL MÁXIMO 8,1 T, IMPACTO DINÂMICO 16,15 / 9,5 T, LARGURDE TRABALHO 1,68 M - DEPRECIAÇÃO. AF_06/2014</t>
  </si>
  <si>
    <t>ROLO COMPACTADOR VIBRATÓRIO DE UM CILINDRO AÇO LISO, POTÊNCIA 80 HPESO OPERACIONAL MÁXIMO 8,1 T, IMPACTO DINÂMICO 16,15 / 9,5 T, LARGURDE TRABALHO 1,68 M - JUROS. AF_06/2014</t>
  </si>
  <si>
    <t>BATE-ESTACAS POR GRAVIDADE, POTÊNCIA DE 160 HP, PESO DO MARTELO ATÉ TONELADAS - DEPRECIAÇÃO. AF_11/2014</t>
  </si>
  <si>
    <t>BATE-ESTACAS POR GRAVIDADE, POTÊNCIA DE 160 HP, PESO DO MARTELO ATÉ TONELADAS - JUROS. AF_11/2014</t>
  </si>
  <si>
    <t>BATE-ESTACAS POR GRAVIDADE, POTÊNCIA DE 160 HP, PESO DO MARTELO ATÉ TONELADAS - MANUTENÇÃO. AF_11/2014</t>
  </si>
  <si>
    <t>BATE-ESTACAS POR GRAVIDADE, POTÊNCIA DE 160 HP, PESO DO MARTELO ATÉ TONELADAS - MATERIAIS NA OPERAÇÃO. AF_11/2014</t>
  </si>
  <si>
    <t>ROLO COMPACTADOR VIBRATORIO DE UM CILINDRO LISO DE ACO, POTENCIA 80 HP, PESO OPERACIONAL MAXIMO 8,5 T, LARGURA TRABALHO 1,676 M - DEPRECIAÇO. AF_06/2014</t>
  </si>
  <si>
    <t>ROLO COMPACTADOR VIBRATORIO DE UM CILINDRO LISO DE ACO, POTENCIA 80 HP, PESO OPERACIONAL MAXIMO 8,5 T, LARGURA TRABALHO 1,676 M - JUROS. AF_06/2014</t>
  </si>
  <si>
    <t>BETONEIRA CAPACIDADE NOMINAL DE 600 L, CAPACIDADE DE MISTURA 360 L, MOTOR ELÉTRICO TRIFÁSICO POTÊNCIA DE 4 CV, SEM CARREGADOR - DEPRECIA� AF_11/2014</t>
  </si>
  <si>
    <t>BETONEIRA CAPACIDADE NOMINAL DE 600 L, CAPACIDADE DE MISTURA 360 L, MOTOR ELÉTRICO TRIFÁSICO POTÊNCIA DE 4 CV, SEM CARREGADOR - JUROS. AF/2014</t>
  </si>
  <si>
    <t>BETONEIRA CAPACIDADE NOMINAL DE 600 L, CAPACIDADE DE MISTURA 360 L, MOTOR ELÉTRICO TRIFÁSICO POTÊNCIA DE 4 CV, SEM CARREGADOR - MANUTENÇAF_11/2014</t>
  </si>
  <si>
    <t>BETONEIRA CAPACIDADE NOMINAL DE 600 L, CAPACIDADE DE MISTURA 360 L, MOTOR ELÉTRICO TRIFÁSICO POTÊNCIA DE 4 CV, SEM CARREGADOR - MATERIAIS OPERAÇÃO. AF_11/2014</t>
  </si>
  <si>
    <t>MOTONIVELADORA POTÊNCIA BÁSICA LÍQUIDA (PRIMEIRA MARCHA) 125 HP, PEBRUTO 13032 KG, LARGURA DA LÂMINA DE 3,7 M - DEPRECIAÇÃO. AF_06/201</t>
  </si>
  <si>
    <t>MOTONIVELADORA POTÊNCIA BÁSICA LÍQUIDA (PRIMEIRA MARCHA) 125 HP, PEBRUTO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</si>
  <si>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</si>
  <si>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</si>
  <si>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</si>
  <si>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</si>
  <si>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</si>
  <si>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</si>
  <si>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</si>
  <si>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</si>
  <si>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 M A 5,30 M, POTÊNCIA 105 HP CAPACIDADE 450 T/H - DEPRECIAÇÃO. AF_1014</t>
  </si>
  <si>
    <t>VIBROACABADORA DE ASFALTO SOBRE ESTEIRAS, LARGURA DE PAVIMENTAÇÃO 1,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</si>
  <si>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</si>
  <si>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</si>
  <si>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</si>
  <si>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</si>
  <si>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 M A 4,55 M, POTÊNCIA 100 HP, CAPACIDADE 400 T/H - DEPRECIAÇÃO. AF_2014</t>
  </si>
  <si>
    <t>3H</t>
  </si>
  <si>
    <t>VIBROACABADORA DE ASFALTO SOBRE ESTEIRAS, LARGURA DE PAVIMENTAÇÃO 2, M A 4,55 M, POTÊNCIA 100 HP, CAPACIDADE 400 T/H - JUROS. AF_11/2014</t>
  </si>
  <si>
    <t>VIBROACABADORA DE ASFALTO SOBRE ESTEIRAS, LARGURA DE PAVIMENTAÇÃO 2, M A 4,55 M, POTÊNCIA 100 HP, CAPACIDADE 400 T/H - MANUTENÇÃO. AF_1014</t>
  </si>
  <si>
    <t>VIBROACABADORA DE ASFALTO SOBRE ESTEIRAS, LARGURA DE PAVIMENTAÇÃO 2, M A 4,55 M, POTÊNCIA 100 HP, CAPACIDADE 400 T/H - MATERIAIS NA OPERAÃO. AF_11/2014</t>
  </si>
  <si>
    <t>GUINDAUTO HIDRÁULICO, CAPACIDADE MÁXIMA DE CARGA 6200 KG, MOMENTO M�MO DE CARGA 11,7 TM, ALCANCE MÁXIMO HORIZONTAL 9,70 M, INCLUSIVE CAMIHÃO TOCO PBT 16.000 KG, POTÊNCIA DE 189 CV - DEPRECIAÇÃO. AF_06/20</t>
  </si>
  <si>
    <t>XIH</t>
  </si>
  <si>
    <t>GUINDAUTO HIDRÁULICO, CAPACIDADE MÁXIMA DE CARGA 6200 KG, MOMENTO M�MO DE CARGA 11,7 TM, ALCANCE MÁXIMO HORIZONTAL 9,70 M, INCLUSIVE CAMIHÃO TOCO PBT 16.000 KG, POTÊNCIA DE 189 CV - JUROS. AF_06/2014</t>
  </si>
  <si>
    <t>GUINDAUTO HIDRÁULICO, CAPACIDADE MÁXIMA DE CARGA 6200 KG, MOMENTO M�MO DE CARGA 11,7 TM, ALCANCE MÁXIMO HORIZONTAL 9,70 M, INCLUSIVE CAMIHÃO TOCO PBT 16.000 KG, POTÊNCIA DE 189 CV - MANUTENÇÃO. AF_06/201</t>
  </si>
  <si>
    <t>CAMINHÃO TOCO, PBT 16.000 KG, CARGA ÚTIL MÁX. 10.685 KG, DIST. ENTRIXOS 4,8 M, POTÊNCIA 189 CV, INCLUSIVE CARROCERIA FIXA ABERTA DE MADERA P/ TRANSPORTE GERAL DE CARGA SECA, DIMEN. APROX. 2,5 X 7,00 X 0,50M - DEPRECIAÇÃO. AF_06/2014</t>
  </si>
  <si>
    <t>GUINDASTE HIDRÁULICO AUTROPELIDO, COM LANÇA TELESCÓPICA 28,80 M, CAIDADE MÁXIMA 30 T, POTÊNCIA 97 KW, TRAÇÃO 4 X 4 - DEPRECIAÇÃO. A014</t>
  </si>
  <si>
    <t>ACH</t>
  </si>
  <si>
    <t>GUINDASTE HIDRÁULICO AUTROPELIDO, COM LANÇA TELESCÓPICA 28,80 M, CAIDADE MÁXIMA 30 T, POTÊNCIA 97 KW, TRAÇÃO 4 X 4 - JUROS. AF_11/201</t>
  </si>
  <si>
    <t>GUINDASTE HIDRÁULICO AUTROPELIDO, COM LANÇA TELESCÓPICA 28,80 M, CAIDADE MÁXIMA 30 T, POTÊNCIA 97 KW, TRAÇÃO 4 X 4 - IMPOSTOS E SEGURAF_11/2014</t>
  </si>
  <si>
    <t>GUINDASTE HIDRÁULICO AUTROPELIDO, COM LANÇA TELESCÓPICA 28,80 M, CAIDADE MÁXIMA 30 T, POTÊNCIA 97 KW, TRAÇÃO 4 X 4 - MANUTENÇÃO. AF14</t>
  </si>
  <si>
    <t>GUINDASTE HIDRÁULICO AUTROPELIDO, COM LANÇA TELESCÓPICA 28,80 M, CAIDADE MÁXIMA 30 T, POTÊNCIA 97 KW, TRAÇÃO 4 X 4 - MATERIAIS NA OPEO. AF_11/2014</t>
  </si>
  <si>
    <t>BETONEIRA CAPACIDADE NOMINAL DE 600 L, CAPACIDADE DE MISTURA 440 L, MOTOR A DIESEL POTÊNCIA 10 HP, COM CARREGADOR - DEPRECIAÇÃO. AF_11/20</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</si>
  <si>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</si>
  <si>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t>
  </si>
  <si>
    <t>BETONEIRA CAPACIDADE NOMINAL DE 600 L, CAPACIDADE DE MISTURA 440 L, MOTOR A DIESEL POTÊNCIA 10 HP, COM CARREGADOR - MATERIAIS NA OPERAÇÃOF_11/2014</t>
  </si>
  <si>
    <t>ROLO COMPACTADOR VIBRATÓRIO TANDEM AÇO LISO, POTÊNCIA 58 HP, PESO SCOM LASTRO 6,5 / 9,4 T, LARGURA DE TRABALHO 1,2 M - DEPRECIAÇÃO. AF_/2014</t>
  </si>
  <si>
    <t>ROLO COMPACTADOR VIBRATÓRIO TANDEM AÇO LISO, POTÊNCIA 58 HP, PESO SCOM LASTRO 6,5 / 9,4 T, LARGURA DE TRABALHO 1,2 M - JUROS. AF_06/2014</t>
  </si>
  <si>
    <t>CAMINHÃO BASCULANTE 14 M3, COM CAVALO MECÂNICO DE CAPACIDADE MÁXIMA TRAÇÃO COMBINADO DE 36000 KG, POTÊNCIA 286 CV, INCLUSIVE SEMIREBOQCOM CAÇAMBA METÁLICA - DEPRECIAÇÃO. AF_12/2014</t>
  </si>
  <si>
    <t>DEH</t>
  </si>
  <si>
    <t>CAMINHÃO BASCULANTE 14 M3, COM CAVALO MECÂNICO DE CAPACIDADE MÁXIMA TRAÇÃO COMBINADO DE 36000 KG, POTÊNCIA 286 CV, INCLUSIVE SEMIREBOQCOM CAÇAMBA METÁLICA - JUROS. AF_12/2014</t>
  </si>
  <si>
    <t>CAMINHÃO BASCULANTE 14 M3, COM CAVALO MECÂNICO DE CAPACIDADE MÁXIMA TRAÇÃO COMBINADO DE 36000 KG, POTÊNCIA 286 CV, INCLUSIVE SEMIREBOQCOM CAÇAMBA METÁLICA - IMPOSTOS E SEGUROS. AF_12/2014</t>
  </si>
  <si>
    <t>CAMINHÃO BASCULANTE 14 M3, COM CAVALO MECÂNICO DE CAPACIDADE MÁXIMA TRAÇÃO COMBINADO DE 36000 KG, POTÊNCIA 286 CV, INCLUSIVE SEMIREBOQCOM CAÇAMBA METÁLICA - MANUTENÇÃO. AF_12/2014</t>
  </si>
  <si>
    <t>CAMINHÃO BASCULANTE 14 M3, COM CAVALO MECÂNICO DE CAPACIDADE MÁXIMA TRAÇÃO COMBINADO DE 36000 KG, POTÊNCIA 286 CV, INCLUSIVE SEMIREBOQCOM CAÇAMBA METÁLICA - MATERIAIS NA OPERAÇÃO. AF_12/2014</t>
  </si>
  <si>
    <t>CAMINHÃO BASCULANTE 18 M3, COM CAVALO MECÂNICO DE CAPACIDADE MÁXIMA TRAÇÃO COMBINADO DE 45000 KG, POTÊNCIA 330 CV, INCLUSIVE SEMIREBOQCOM CAÇAMBA METÁLICA - DEPRECIAÇÃO. AF_12/2014</t>
  </si>
  <si>
    <t>CAMINHÃO BASCULANTE 18 M3, COM CAVALO MECÂNICO DE CAPACIDADE MÁXIMA TRAÇÃO COMBINADO DE 45000 KG, POTÊNCIA 330 CV, INCLUSIVE SEMIREBOQCOM CAÇAMBA METÁLICA - JUROS. AF_12/2014</t>
  </si>
  <si>
    <t>CAMINHÃO BASCULANTE 18 M3, COM CAVALO MECÂNICO DE CAPACIDADE MÁXIMA TRAÇÃO COMBINADO DE 45000 KG, POTÊNCIA 330 CV, INCLUSIVE SEMIREBOQCOM CAÇAMBA METÁLICA - IMPOSTOS E SEGUROS. AF_12/2014</t>
  </si>
  <si>
    <t>CAMINHÃO BASCULANTE 18 M3, COM CAVALO MECÂNICO DE CAPACIDADE MÁXIMA TRAÇÃO COMBINADO DE 45000 KG, POTÊNCIA 330 CV, INCLUSIVE SEMIREBOQCOM CAÇAMBA METÁLICA - MANUTENÇÃO. AF_12/2014</t>
  </si>
  <si>
    <t>CAMINHÃO BASCULANTE 18 M3, COM CAVALO MECÂNICO DE CAPACIDADE MÁXIMA TRAÇÃO COMBINADO DE 45000 KG, POTÊNCIA 330 CV, INCLUSIVE SEMIREBOQCOM CAÇAMBA METÁLICA - MATERIAIS NA OPERAÇÃO. AF_12/2014</t>
  </si>
  <si>
    <t>VIBRADOR DE IMERSÃO, DIÂMETRO DE PONTEIRA 45MM, MOTOR ELÉTRICO TRIFCO POTÊNCIA DE 2 CV - DEPRECIAÇÃO. AF_06/2015</t>
  </si>
  <si>
    <t>�SIH</t>
  </si>
  <si>
    <t>VIBRADOR DE IMERSÃO, DIÂMETRO DE PONTEIRA 45MM, MOTOR ELÉTRICO TRIFCO POTÊNCIA DE 2 CV - JUROS. AF_06/2015</t>
  </si>
  <si>
    <t>VIBRADOR DE IMERSÃO, DIÂMETRO DE PONTEIRA 45MM, MOTOR ELÉTRICO TRIFCO POTÊNCIA DE 2 CV - MANUTENÇÃO. AF_06/2015</t>
  </si>
  <si>
    <t>VIBRADOR DE IMERSÃO, DIÂMETRO DE PONTEIRA 45MM, MOTOR ELÉTRICO TRIFCO POTÊNCIA DE 2 CV - MATERIAIS NA OPERAÇÃO. AF_06/2015</t>
  </si>
  <si>
    <t>PERFURATRIZ MANUAL, TORQUE MÁXIMO 83 N.M, POTÊNCIA 5 CV, COM DIÂMETMÁXIMO 4" - DEPRECIAÇÃO. AF_06/2015</t>
  </si>
  <si>
    <t>PERFURATRIZ MANUAL, TORQUE MÁXIMO 83 N.M, POTÊNCIA 5 CV, COM DIÂMETMÁXIMO 4" - JUROS. AF_06/2015</t>
  </si>
  <si>
    <t>PERFURATRIZ MANUAL, TORQUE MÁXIMO 83 N.M, POTÊNCIA 5 CV, COM DIÂMETMÁXIMO 4" - MANUTENÇÃO. AF_06/2015</t>
  </si>
  <si>
    <t>PERFURATRIZ MANUAL, TORQUE MÁXIMO 83 N.M, POTÊNCIA 5 CV, COM DIÂMETMÁXIMO 4" - MATERIAIS NA OPERAÇÃO. AF_06/2015</t>
  </si>
  <si>
    <t>PERFURATRIZ SOBRE ESTEIRA, TORQUE MÁXIMO 600 KGF, PESO MÉDIO 1000 KGPOTÊNCIA 20 HP, DIÂMETRO MÁXIMO 10" - DEPRECIAÇÃO. AF_06/2015</t>
  </si>
  <si>
    <t>PERFURATRIZ SOBRE ESTEIRA, TORQUE MÁXIMO 600 KGF, PESO MÉDIO 1000 KGPOTÊNCIA 20 HP, DIÂMETRO MÁXIMO 10" - JUROS. AF_06/2015</t>
  </si>
  <si>
    <t>PERFURATRIZ SOBRE ESTEIRA, TORQUE MÁXIMO 600 KGF, PESO MÉDIO 1000 KGPOTÊNCIA 20 HP, DIÂMETRO MÁXIMO 10" - MANUTENÇÃO. AF_06/2015</t>
  </si>
  <si>
    <t>PERFURATRIZ SOBRE ESTEIRA, TORQUE MÁXIMO 600 KGF, PESO MÉDIO 1000 KGPOTÊNCIA 20 HP, DIÂMETRO MÁXIMO 10" - MATERIAIS NA OPERAÇÃO. AF_05</t>
  </si>
  <si>
    <t>MISTURADOR DUPLO HORIZONTAL DE ALTA TURBULÊNCIA, CAPACIDADE / VOLUME X 500 LITROS, MOTORES ELÉTRICOS MÍNIMO 5 CV CADA, PARA NATA CIMENTOARGAMASSA E OUTROS - DEPRECIAÇÃO. AF_06/2015</t>
  </si>
  <si>
    <t>MISTURADOR DUPLO HORIZONTAL DE ALTA TURBULÊNCIA, CAPACIDADE / VOLUME X 500 LITROS, MOTORES ELÉTRICOS MÍNIMO 5 CV CADA, PARA NATA CIMENTOARGAMASSA E OUTROS - JUROS. AF_06/2015</t>
  </si>
  <si>
    <t>MISTURADOR DUPLO HORIZONTAL DE ALTA TURBULÊNCIA, CAPACIDADE / VOLUME X 500 LITROS, MOTORES ELÉTRICOS MÍNIMO 5 CV CADA, PARA NATA CIMENTOARGAMASSA E OUTROS - MANUTENÇÃO. AF_06/2015</t>
  </si>
  <si>
    <t>MISTURADOR DUPLO HORIZONTAL DE ALTA TURBULÊNCIA, CAPACIDADE / VOLUME X 500 LITROS, MOTORES ELÉTRICOS MÍNIMO 5 CV CADA, PARA NATA CIMENTOARGAMASSA E OUTROS - MATERIAIS NA OPERAÇÃO. AF_06/2015</t>
  </si>
  <si>
    <t>BOMBA TRIPLEX, PARA INJEÇÃO DE NATA DE CIMENTO, VAZÃO MÁXIMA DE 10TROS/MINUTO, PRESSÃO MÁXIMA DE 70 BAR - DEPRECIAÇÃO. AF_06/2015</t>
  </si>
  <si>
    <t>LIH</t>
  </si>
  <si>
    <t>BOMBA TRIPLEX, PARA INJEÇÃO DE NATA DE CIMENTO, VAZÃO MÁXIMA DE 10TROS/MINUTO, PRESSÃO MÁXIMA DE 70 BAR - JUROS. AF_06/2015</t>
  </si>
  <si>
    <t>BOMBA TRIPLEX, PARA INJEÇÃO DE NATA DE CIMENTO, VAZÃO MÁXIMA DE 10TROS/MINUTO, PRESSÃO MÁXIMA DE 70 BAR - MANUTENÇÃO. AF_06/2015</t>
  </si>
  <si>
    <t>BOMBA TRIPLEX, PARA INJEÇÃO DE NATA DE CIMENTO, VAZÃO MÁXIMA DE 10TROS/MINUTO, PRESSÃO MÁXIMA DE 70 BAR - MATERIAIS NA OPERAÇÃO. AF_015</t>
  </si>
  <si>
    <t>BOMBA CENTRÍFUGA MONOESTÁGIO COM MOTOR ELÉTRICO MONOFÁSICO, POTÊN5 HP, DIÂMETRO DO ROTOR 173 MM, HM/Q = 30 MCA / 90 M3/H A 45 MCA / 55M3/H - DEPRECIAÇÃO. AF_06/2015</t>
  </si>
  <si>
    <t>IA1H</t>
  </si>
  <si>
    <t>BOMBA CENTRÍFUGA MONOESTÁGIO COM MOTOR ELÉTRICO MONOFÁSICO, POTÊN5 HP, DIÂMETRO DO ROTOR 173 MM, HM/Q = 30 MCA / 90 M3/H A 45 MCA / 55M3/H - JUROS. AF_06/2015</t>
  </si>
  <si>
    <t>BOMBA CENTRÍFUGA MONOESTÁGIO COM MOTOR ELÉTRICO MONOFÁSICO, POTÊN5 HP, DIÂMETRO DO ROTOR 173 MM, HM/Q = 30 MCA / 90 M3/H A 45 MCA / 55M3/H - MANUTENÇÃO. AF_06/2015</t>
  </si>
  <si>
    <t>BOMBA CENTRÍFUGA MONOESTÁGIO COM MOTOR ELÉTRICO MONOFÁSICO, POTÊN5 HP, DIÂMETRO DO ROTOR 173 MM, HM/Q = 30 MCA / 90 M3/H A 45 MCA / 55M3/H - MATERIAIS NA OPERAÇÃO. AF_06/2015</t>
  </si>
  <si>
    <t>BOMBA DE PROJEÇÃO DE CONCRETO SECO, POTÊNCIA 10 CV, VAZÃO 3 M3/H -RECIAÇÃO. AF_06/2015</t>
  </si>
  <si>
    <t>DEPH</t>
  </si>
  <si>
    <t>BOMBA DE PROJEÇÃO DE CONCRETO SECO, POTÊNCIA 10 CV, VAZÃO 3 M3/H -OS. AF_06/2015</t>
  </si>
  <si>
    <t>JURH</t>
  </si>
  <si>
    <t>BOMBA DE PROJEÇÃO DE CONCRETO SECO, POTÊNCIA 10 CV, VAZÃO 3 M3/H -UTENÇÃO. AF_06/2015</t>
  </si>
  <si>
    <t>BOMBA DE PROJEÇÃO DE CONCRETO SECO, POTÊNCIA 10 CV, VAZÃO 3 M3/H -ERIAIS NA OPERAÇÃO. AF_06/2015</t>
  </si>
  <si>
    <t>MATH</t>
  </si>
  <si>
    <t>BOMBA DE PROJEÇÃO DE CONCRETO SECO, POTÊNCIA 10 CV, VAZÃO 6 M3/H -RECIAÇÃO. AF_06/2015</t>
  </si>
  <si>
    <t>BOMBA DE PROJEÇÃO DE CONCRETO SECO, POTÊNCIA 10 CV, VAZÃO 6 M3/H -OS. AF_06/2015</t>
  </si>
  <si>
    <t>BOMBA DE PROJEÇÃO DE CONCRETO SECO, POTÊNCIA 10 CV, VAZÃO 6 M3/H -UTENÇÃO. AF_06/2015</t>
  </si>
  <si>
    <t>BOMBA DE PROJEÇÃO DE CONCRETO SECO, POTÊNCIA 10 CV, VAZÃO 6 M3/H -ERIAIS NA OPERAÇÃO. AF_06/2015</t>
  </si>
  <si>
    <t>PROJETOR PNEUMÁTICO DE ARGAMASSA PARA CHAPISCO E REBOCO COM RECIPIENT ACOPLADO, TIPO CANEQUINHA, COM COMPRESSOR DE AR REBOCÁVEL VAZÃO 89 M E MOTOR DIESEL DE 20 CV - DEPRECIAÇÃO. AF_06/2015</t>
  </si>
  <si>
    <t>PROJETOR PNEUMÁTICO DE ARGAMASSA PARA CHAPISCO E REBOCO COM RECIPIENT ACOPLADO, TIPO CANEQUINHA, COM COMPRESSOR DE AR REBOCÁVEL VAZÃO 89 M E MOTOR DIESEL DE 20 CV - JUROS. AF_06/2015</t>
  </si>
  <si>
    <t>PROJETOR PNEUMÁTICO DE ARGAMASSA PARA CHAPISCO E REBOCO COM RECIPIENT ACOPLADO, TIPO CANEQUINHA, COM COMPRESSOR DE AR REBOCÁVEL VAZÃO 89 M E MOTOR DIESEL DE 20 CV - MANUTENÇÃO. AF_06/2015</t>
  </si>
  <si>
    <t>PROJETOR PNEUMÁTICO DE ARGAMASSA PARA CHAPISCO E REBOCO COM RECIPIENT ACOPLADO, TIPO CANEQUINHA, COM COMPRESSOR DE AR REBOCÁVEL VAZÃO 89 M E MOTOR DIESEL DE 20 CV - MATERIAIS NA OPERAÇÃO. AF_06/2015</t>
  </si>
  <si>
    <t>PERFURATRIZ COM TORRE METÁLICA PARA EXECUÇÃO DE ESTACA HÉLICE CONT, PROFUNDIDADE MÁXIMA DE 30 M, DIÂMETRO MÁXIMO DE 800 MM, POTÊNCIATALADA DE 268 HP, MESA ROTATIVA COM TORQUE MÁXIMO DE 170 KNM - DEPRECAÇÃO. AF_06/2015</t>
  </si>
  <si>
    <t>�NUAH</t>
  </si>
  <si>
    <t>PERFURATRIZ COM TORRE METÁLICA PARA EXECUÇÃO DE ESTACA HÉLICE CONT, PROFUNDIDADE MÁXIMA DE 30 M, DIÂMETRO MÁXIMO DE 800 MM, POTÊNCIATALADA DE 268 HP, MESA ROTATIVA COM TORQUE MÁXIMO DE 170 KNM - JUROS.AF_06/2015</t>
  </si>
  <si>
    <t>PERFURATRIZ COM TORRE METÁLICA PARA EXECUÇÃO DE ESTACA HÉLICE CONT, PROFUNDIDADE MÁXIMA DE 30 M, DIÂMETRO MÁXIMO DE 800 MM, POTÊNCIATALADA DE 268 HP, MESA ROTATIVA COM TORQUE MÁXIMO DE 170 KNM - MANUTEÇÃO. AF_06/2015</t>
  </si>
  <si>
    <t>PERFURATRIZ COM TORRE METÁLICA PARA EXECUÇÃO DE ESTACA HÉLICE CONT, PROFUNDIDADE MÁXIMA DE 30 M, DIÂMETRO MÁXIMO DE 800 MM, POTÊNCIATALADA DE 268 HP, MESA ROTATIVA COM TORQUE MÁXIMO DE 170 KNM - MATERIIS NA OPERAÇÃO. AF_06/2015</t>
  </si>
  <si>
    <t>PERFURATRIZ HIDRÁULICA SOBRE CAMINHÃO COM TRADO CURTO ACOPLADO, PROFDIDADE MÁXIMA DE 20 M, DIÂMETRO MÁXIMO DE 1500 MM, POTÊNCIA INSTALDE 137 HP, MESA ROTATIVA COM TORQUE MÁXIMO DE 30 KNM - DEPRECIAÇÃO._06/2015</t>
  </si>
  <si>
    <t>PERFURATRIZ HIDRÁULICA SOBRE CAMINHÃO COM TRADO CURTO ACOPLADO, PROFDIDADE MÁXIMA DE 20 M, DIÂMETRO MÁXIMO DE 1500 MM, POTÊNCIA INSTALDE 137 HP, MESA ROTATIVA COM TORQUE MÁXIMO DE 30 KNM - JUROS. AF_06/215</t>
  </si>
  <si>
    <t>PERFURATRIZ HIDRÁULICA SOBRE CAMINHÃO COM TRADO CURTO ACOPLADO, PROFDIDADE MÁXIMA DE 20 M, DIÂMETRO MÁXIMO DE 1500 MM, POTÊNCIA INSTALDE 137 HP, MESA ROTATIVA COM TORQUE MÁXIMO DE 30 KNM - MANUTENÇÃO. 06/2015</t>
  </si>
  <si>
    <t>PERFURATRIZ HIDRÁULICA SOBRE CAMINHÃO COM TRADO CURTO ACOPLADO, PROFDIDADE MÁXIMA DE 20 M, DIÂMETRO MÁXIMO DE 1500 MM, POTÊNCIA INSTALDE 137 HP, MESA ROTATIVA COM TORQUE MÁXIMO DE 30 KNM - MATERIAIS NA OERAÇÃO. AF_06/2015</t>
  </si>
  <si>
    <t>MANIPULADOR TELESCÓPICO, POTÊNCIA DE 85 HP, CAPACIDADE DE CARGA DE 300 KG, ALTURA MÁXIMA DE ELEVAÇÃO DE 12,3 M - DEPRECIAÇÃO. AF_06/2</t>
  </si>
  <si>
    <t>MANIPULADOR TELESCÓPICO, POTÊNCIA DE 85 HP, CAPACIDADE DE CARGA DE 300 KG, ALTURA MÁXIMA DE ELEVAÇÃO DE 12,3 M - JUROS. AF_06/2015</t>
  </si>
  <si>
    <t>MANIPULADOR TELESCÓPICO, POTÊNCIA DE 85 HP, CAPACIDADE DE CARGA DE 300 KG, ALTURA MÁXIMA DE ELEVAÇÃO DE 12,3 M - MANUTENÇÃO. AF_06/20</t>
  </si>
  <si>
    <t>MANIPULADOR TELESCÓPICO, POTÊNCIA DE 85 HP, CAPACIDADE DE CARGA DE 300 KG, ALTURA MÁXIMA DE ELEVAÇÃO DE 12,3 M - MATERIAIS NA OPERAÇÃ_06/2015</t>
  </si>
  <si>
    <t>MINICARREGADEIRA SOBRE RODAS, POTÊNCIA LÍQUIDA DE 47 HP, CAPACIDADE MINAL DE OPERAÇÃO DE 646 KG - DEPRECIAÇÃO. AF_06/2015</t>
  </si>
  <si>
    <t>MINICARREGADEIRA SOBRE RODAS, POTÊNCIA LÍQUIDA DE 47 HP, CAPACIDADE MINAL DE OPERAÇÃO DE 646 KG - JUROS. AF_06/2015</t>
  </si>
  <si>
    <t>MINICARREGADEIRA SOBRE RODAS, POTÊNCIA LÍQUIDA DE 47 HP, CAPACIDADE MINAL DE OPERAÇÃO DE 646 KG - MANUTENÇÃO. AF_06/2015</t>
  </si>
  <si>
    <t>MINICARREGADEIRA SOBRE RODAS, POTÊNCIA LÍQUIDA DE 47 HP, CAPACIDADE MINAL DE OPERAÇÃO DE 646 KG - MATERIAIS NA OPERAÇÃO. AF_06/2015</t>
  </si>
  <si>
    <t>COMPRESSOR DE AR REBOCÁVEL, VAZÃO 189 PCM, PRESSÃO EFETIVA DE TRABA 102 PSI, MOTOR DIESEL, POTÊNCIA 63 CV - DEPRECIAÇÃO. AF_06/2015</t>
  </si>
  <si>
    <t>COMPRESSOR DE AR REBOCÁVEL, VAZÃO 189 PCM, PRESSÃO EFETIVA DE TRABA 102 PSI, MOTOR DIESEL, POTÊNCIA 63 CV - JUROS. AF_06/2015</t>
  </si>
  <si>
    <t>COMPRESSOR DE AR REBOCÁVEL, VAZÃO 89 PCM, PRESSÃO EFETIVA DE TRABAL102 PSI, MOTOR DIESEL, POTÊNCIA 20 CV - DEPRECIAÇÃO. AF_06/2015</t>
  </si>
  <si>
    <t>COMPRESSOR DE AR REBOCÁVEL, VAZÃO 89 PCM, PRESSÃO EFETIVA DE TRABAL102 PSI, MOTOR DIESEL, POTÊNCIA 20 CV - JUROS. AF_06/2015</t>
  </si>
  <si>
    <t>COMPRESSOR DE AR REBOCÁVEL, VAZÃO 89 PCM, PRESSÃO EFETIVA DE TRABAL102 PSI, MOTOR DIESEL, POTÊNCIA 20 CV - MANUTENÇÃO. AF_06/2015</t>
  </si>
  <si>
    <t>COMPRESSOR DE AR REBOCÁVEL, VAZÃO 89 PCM, PRESSÃO EFETIVA DE TRABAL102 PSI, MOTOR DIESEL, POTÊNCIA 20 CV - MATERIAIS NA OPERAÇÃO. AF_0015</t>
  </si>
  <si>
    <t>COMPRESSOR DE AR REBOCAVEL, VAZÃO 250 PCM, PRESSAO DE TRABALHO 102 PS, MOTOR A DIESEL POTÊNCIA 81 CV - DEPRECIAÇÃO. AF_06/2015</t>
  </si>
  <si>
    <t>COMPRESSOR DE AR REBOCAVEL, VAZÃO 250 PCM, PRESSAO DE TRABALHO 102 PS, MOTOR A DIESEL POTÊNCIA 81 CV - JUROS. AF_06/2015</t>
  </si>
  <si>
    <t>COMPRESSOR DE AR REBOCAVEL, VAZÃO 250 PCM, PRESSAO DE TRABALHO 102 PS, MOTOR A DIESEL POTÊNCIA 81 CV - MANUTENÇÃO. AF_06/2015</t>
  </si>
  <si>
    <t>COMPRESSOR DE AR REBOCAVEL, VAZÃO 250 PCM, PRESSAO DE TRABALHO 102 PS, MOTOR A DIESEL POTÊNCIA 81 CV - MATERIAIS NA OPERAÇÃO. AF_06/2015</t>
  </si>
  <si>
    <t>COMPRESSOR DE AR REBOCÁVEL, VAZÃO 748 PCM, PRESSÃO EFETIVA DE TRABA 102 PSI, MOTOR DIESEL, POTÊNCIA 210 CV - DEPRECIAÇÃO. AF_06/2015</t>
  </si>
  <si>
    <t>COMPRESSOR DE AR REBOCÁVEL, VAZÃO 748 PCM, PRESSÃO EFETIVA DE TRABA 102 PSI, MOTOR DIESEL, POTÊNCIA 210 CV - JUROS. AF_06/2015</t>
  </si>
  <si>
    <t>COMPRESSOR DE AR REBOCÁVEL, VAZÃO 748 PCM, PRESSÃO EFETIVA DE TRABA 102 PSI, MOTOR DIESEL, POTÊNCIA 210 CV - MANUTENÇÃO. AF_06/2015</t>
  </si>
  <si>
    <t>COMPRESSOR DE AR REBOCÁVEL, VAZÃO 748 PCM, PRESSÃO EFETIVA DE TRABA 102 PSI, MOTOR DIESEL, POTÊNCIA 210 CV - MATERIAIS NA OPERAÇÃO. AF/2015</t>
  </si>
  <si>
    <t>COMPRESSOR DE AR REBOCAVEL, VAZÃO 400 PCM, PRESSAO DE TRABALHO 102 PS, MOTOR A DIESEL POTÊNCIA 110 CV - DEPRECIAÇÃO. AF_06/2015</t>
  </si>
  <si>
    <t>COMPRESSOR DE AR REBOCAVEL, VAZÃO 400 PCM, PRESSAO DE TRABALHO 102 PS, MOTOR A DIESEL POTÊNCIA 110 CV - JUROS. AF_06/2015</t>
  </si>
  <si>
    <t>COMPRESSOR DE AR REBOCAVEL, VAZÃO 400 PCM, PRESSAO DE TRABALHO 102 PS, MOTOR A DIESEL POTÊNCIA 110 CV - MANUTENÇÃO. AF_06/2015</t>
  </si>
  <si>
    <t>COMPRESSOR DE AR REBOCAVEL, VAZÃO 400 PCM, PRESSAO DE TRABALHO 102 PS, MOTOR A DIESEL POTÊNCIA 110 CV - MATERIAIS NA OPERAÇÃO. AF_06/201</t>
  </si>
  <si>
    <t>CAMINHÃO TRUCADO (C/ TERCEIRO EIXO) ELETRÔNICO - POTÊNCIA 231CV - P= 22000KG - DIST. ENTRE EIXOS 5170 MM - INCLUI CARROCERIA FIXA ABERTADE MADEIRA - DEPRECIAÇÃO. AF_06/2015</t>
  </si>
  <si>
    <t>CAMINHÃO TRUCADO (C/ TERCEIRO EIXO) ELETRÔNICO - POTÊNCIA 231CV - P= 22000KG - DIST. ENTRE EIXOS 5170 MM - INCLUI CARROCERIA FIXA ABERTADE MADEIRA - JUROS. AF_06/2015</t>
  </si>
  <si>
    <t>CAMINHÃO TRUCADO (C/ TERCEIRO EIXO) ELETRÔNICO - POTÊNCIA 231CV - P= 22000KG - DIST. ENTRE EIXOS 5170 MM - INCLUI CARROCERIA FIXA ABERTADE MADEIRA - IMPOSTOS E SEGUROS. AF_06/2015</t>
  </si>
  <si>
    <t>CAMINHÃO TRUCADO (C/ TERCEIRO EIXO) ELETRÔNICO - POTÊNCIA 231CV - P= 22000KG - DIST. ENTRE EIXOS 5170 MM - INCLUI CARROCERIA FIXA ABERTADE MADEIRA - MANUTENÇÃO. AF_06/2015</t>
  </si>
  <si>
    <t>CAMINHÃO TRUCADO (C/ TERCEIRO EIXO) ELETRÔNICO - POTÊNCIA 231CV - P= 22000KG - DIST. ENTRE EIXOS 5170 MM - INCLUI CARROCERIA FIXA ABERTADE MADEIRA - MATERIAIS NA OPERAÇÃO. AF_06/2015</t>
  </si>
  <si>
    <t>PLACA VIBRATÓRIA REVERSÍVEL COM MOTOR 4 TEMPOS A GASOLINA, FORÇA CEÍFUGA DE 25 KN (2500 KGF), POTÊNCIA 5,5 CV - DEPRECIAÇÃO. AF_08/20</t>
  </si>
  <si>
    <t>TRH</t>
  </si>
  <si>
    <t>PLACA VIBRATÓRIA REVERSÍVEL COM MOTOR 4 TEMPOS A GASOLINA, FORÇA CEÍFUGA DE 25 KN (2500 KGF), POTÊNCIA 5,5 CV - JUROS. AF_08/2015</t>
  </si>
  <si>
    <t>PLACA VIBRATÓRIA REVERSÍVEL COM MOTOR 4 TEMPOS A GASOLINA, FORÇA CEÍFUGA DE 25 KN (2500 KGF), POTÊNCIA 5,5 CV - MANUTENÇÃO. AF_08/201</t>
  </si>
  <si>
    <t>PLACA VIBRATÓRIA REVERSÍVEL COM MOTOR 4 TEMPOS A GASOLINA, FORÇA CEÍFUGA DE 25 KN (2500 KGF), POTÊNCIA 5,5 CV - MATERIAIS NA OPERAÇÃO_08/2015</t>
  </si>
  <si>
    <t>CAMINHÃO TOCO, PESO BRUTO TOTAL 14.300 KG, CARGA ÚTIL MÁXIMA 9590 KDISTÂNCIA ENTRE EIXOS 4,76 M, POTÊNCIA 185 CV (NÃO INCLUI CARROCERI- DEPRECIAÇÃO. AF_06/2014</t>
  </si>
  <si>
    <t>CAMINHÃO TOCO, PESO BRUTO TOTAL 14.300 KG, CARGA ÚTIL MÁXIMA 9590 KDISTÂNCIA ENTRE EIXOS 4,76 M, POTÊNCIA 185 CV (NÃO INCLUI CARROCERI- JUROS. AF_06/2014</t>
  </si>
  <si>
    <t>CAMINHÃO TOCO, PESO BRUTO TOTAL 14.300 KG, CARGA ÚTIL MÁXIMA 9590 KDISTÂNCIA ENTRE EIXOS 4,76 M, POTÊNCIA 185 CV (NÃO INCLUI CARROCERI- IMPOSTOS E SEGUROS. AF_06/2014</t>
  </si>
  <si>
    <t>CAMINHÃO PIPA 6.000 L, PESO BRUTO TOTAL 13.000 KG, DISTÂNCIA ENTRE EOS 4,80 M, POTÊNCIA 189 CV INCLUSIVE TANQUE DE AÇO PARA TRANSPORTE DÁGUA, CAPACIDADE 6 M3 - DEPRECIAÇÃO. AF_06/2014</t>
  </si>
  <si>
    <t>CAMINHÃO PIPA 6.000 L, PESO BRUTO TOTAL 13.000 KG, DISTÂNCIA ENTRE EOS 4,80 M, POTÊNCIA 189 CV INCLUSIVE TANQUE DE AÇO PARA TRANSPORTE DÁGUA, CAPACIDADE 6 M3 - JUROS. AF_06/2014</t>
  </si>
  <si>
    <t>CAMINHÃO PIPA 6.000 L, PESO BRUTO TOTAL 13.000 KG, DISTÂNCIA ENTRE EOS 4,80 M, POTÊNCIA 189 CV INCLUSIVE TANQUE DE AÇO PARA TRANSPORTE DÁGUA, CAPACIDADE 6 M3 - IMPOSTOS E SEGUROS. AF_06/2014</t>
  </si>
  <si>
    <t>CAMINHÃO BASCULANTE 6 M3, PESO BRUTO TOTAL 16.000 KG, CARGA ÚTIL MÁA 13.071 KG, DISTÂNCIA ENTRE EIXOS 4,80 M, POTÊNCIA 230 CV INCLUSIVEAÇAMBA METÁLICA - DEPRECIAÇÃO. AF_06/2014</t>
  </si>
  <si>
    <t>CAMINHÃO BASCULANTE 6 M3, PESO BRUTO TOTAL 16.000 KG, CARGA ÚTIL MÁA 13.071 KG, DISTÂNCIA ENTRE EIXOS 4,80 M, POTÊNCIA 230 CV INCLUSIVEAÇAMBA METÁLICA - JUROS. AF_06/2014</t>
  </si>
  <si>
    <t>CAMINHÃO BASCULANTE 6 M3, PESO BRUTO TOTAL 16.000 KG, CARGA ÚTIL MÁA 13.071 KG, DISTÂNCIA ENTRE EIXOS 4,80 M, POTÊNCIA 230 CV INCLUSIVEAÇAMBA METÁLICA - IMPOSTOS E SEGUROS. AF_06/2014</t>
  </si>
  <si>
    <t>CAMINHÃO TOCO, PESO BRUTO TOTAL 16.000 KG, CARGA ÚTIL MÁXIMA DE 10. KG, DISTÂNCIA ENTRE EIXOS 4,80 M, POTÊNCIA 189 CV EXCLUSIVE CARROCEA - DEPRECIAÇÃO. AF_06/2014</t>
  </si>
  <si>
    <t>CAMINHÃO TOCO, PESO BRUTO TOTAL 16.000 KG, CARGA ÚTIL MÁXIMA DE 10. KG, DISTÂNCIA ENTRE EIXOS 4,80 M, POTÊNCIA 189 CV EXCLUSIVE CARROCEA - JUROS. AF_06/2014</t>
  </si>
  <si>
    <t>CAMINHÃO TOCO, PESO BRUTO TOTAL 16.000 KG, CARGA ÚTIL MÁXIMA DE 10. KG, DISTÂNCIA ENTRE EIXOS 4,80 M, POTÊNCIA 189 CV EXCLUSIVE CARROCEA - IMPOSTOS E SEGUROS. AF_06/2014</t>
  </si>
  <si>
    <t>CAMINHÃO BASCULANTE 10 M3, TRUCADO CABINE SIMPLES, PESO BRUTO TOTAL 2.000 KG, CARGA ÚTIL MÁXIMA 15.935 KG, DISTÂNCIA ENTRE EIXOS 4,80 M,TÊNCIA 230 CV INCLUSIVE CAÇAMBA METÁLICA - DEPRECIAÇÃO. AF_06/201</t>
  </si>
  <si>
    <t>CAMINHÃO BASCULANTE 10 M3, TRUCADO CABINE SIMPLES, PESO BRUTO TOTAL 2.000 KG, CARGA ÚTIL MÁXIMA 15.935 KG, DISTÂNCIA ENTRE EIXOS 4,80 M,TÊNCIA 230 CV INCLUSIVE CAÇAMBA METÁLICA - JUROS. AF_06/2014</t>
  </si>
  <si>
    <t>CAMINHÃO BASCULANTE 10 M3, TRUCADO CABINE SIMPLES, PESO BRUTO TOTAL 2.000 KG, CARGA ÚTIL MÁXIMA 15.935 KG, DISTÂNCIA ENTRE EIXOS 4,80 M,TÊNCIA 230 CV INCLUSIVE CAÇAMBA METÁLICA - IMPOSTOS E SEGUROS. AF_0014</t>
  </si>
  <si>
    <t>CAMINHÃO BASCULANTE 10 M3, TRUCADO CABINE SIMPLES, PESO BRUTO TOTAL 2.000 KG, CARGA ÚTIL MÁXIMA 15.935 KG, DISTÂNCIA ENTRE EIXOS 4,80 M,TÊNCIA 230 CV INCLUSIVE CAÇAMBA METÁLICA - MANUTENÇÃO. AF_06/2014</t>
  </si>
  <si>
    <t>CAMINHÃO BASCULANTE 10 M3, TRUCADO CABINE SIMPLES, PESO BRUTO TOTAL 2.000 KG, CARGA ÚTIL MÁXIMA 15.935 KG, DISTÂNCIA ENTRE EIXOS 4,80 M,TÊNCIA 230 CV INCLUSIVE CAÇAMBA METÁLICA - MATERIAIS NA OPERAÇÃO.6/2014</t>
  </si>
  <si>
    <t>CAMINHÃO TOCO, PBT 14.300 KG, CARGA ÚTIL MÁX. 9.710 KG, DIST. ENTREXOS 3,56 M, POTÊNCIA 185 CV, INCLUSIVE CARROCERIA FIXA ABERTA DE MADERA P/ TRANSPORTE GERAL DE CARGA SECA, DIMEN. APROX. 2,50 X 6,50 X 0,50 M - DEPRECIAÇÃO. AF_06/2014</t>
  </si>
  <si>
    <t>CAMINHÃO TOCO, PBT 14.300 KG, CARGA ÚTIL MÁX. 9.710 KG, DIST. ENTREXOS 3,56 M, POTÊNCIA 185 CV, INCLUSIVE CARROCERIA FIXA ABERTA DE MADERA P/ TRANSPORTE GERAL DE CARGA SECA, DIMEN. APROX. 2,50 X 6,50 X 0,50 M - JUROS. AF_06/2014</t>
  </si>
  <si>
    <t>CAMINHÃO TOCO, PBT 14.300 KG, CARGA ÚTIL MÁX. 9.710 KG, DIST. ENTREXOS 3,56 M, POTÊNCIA 185 CV, INCLUSIVE CARROCERIA FIXA ABERTA DE MADERA P/ TRANSPORTE GERAL DE CARGA SECA, DIMEN. APROX. 2,50 X 6,50 X 0,50 M - IMPOSTOS E SEGUROS. AF_06/2014</t>
  </si>
  <si>
    <t>CAMINHÃO PIPA 10.000 L TRUCADO, PESO BRUTO TOTAL 23.000 KG, CARGA ÚT MÁXIMA 15.935 KG, DISTÂNCIA ENTRE EIXOS 4,8 M, POTÊNCIA 230 CV, INSIVE TANQUE DE AÇO PARA TRANSPORTE DE ÁGUA - DEPRECIAÇÃO. AF_06/20</t>
  </si>
  <si>
    <t>CAMINHÃO PIPA 10.000 L TRUCADO, PESO BRUTO TOTAL 23.000 KG, CARGA ÚT MÁXIMA 15.935 KG, DISTÂNCIA ENTRE EIXOS 4,8 M, POTÊNCIA 230 CV, INSIVE TANQUE DE AÇO PARA TRANSPORTE DE ÁGUA - JUROS. AF_06/2014</t>
  </si>
  <si>
    <t>CAMINHÃO PIPA 10.000 L TRUCADO, PESO BRUTO TOTAL 23.000 KG, CARGA ÚT MÁXIMA 15.935 KG, DISTÂNCIA ENTRE EIXOS 4,8 M, POTÊNCIA 230 CV, INSIVE TANQUE DE AÇO PARA TRANSPORTE DE ÁGUA - IMPOSTOS E SEGUROS. AF_/2014</t>
  </si>
  <si>
    <t>CAMINHÃO BASCULANTE 6 M3 TOCO, PESO BRUTO TOTAL 16.000 KG, CARGA ÚTIMÁXIMA 11.130 KG, DISTÂNCIA ENTRE EIXOS 5,36 M, POTÊNCIA 185 CV, INSIVE CAÇAMBA METÁLICA - IMPOSTOS E SEGUROS. AF_06/2014</t>
  </si>
  <si>
    <t>GUINDAUTO HIDRÁULICO, CAPACIDADE MÁXIMA DE CARGA 6200 KG, MOMENTO M�MO DE CARGA 11,7 TM, ALCANCE MÁXIMO HORIZONTAL 9,70 M, INCLUSIVE CAMIHÃO TOCO PBT 16.000 KG, POTÊNCIA DE 189 CV - IMPOSTOS E SEGUROS. AF_/2015</t>
  </si>
  <si>
    <t>GUINDAUTO HIDRÁULICO, CAPACIDADE MÁXIMA DE CARGA 6200 KG, MOMENTO M�MO DE CARGA 11,7 TM, ALCANCE MÁXIMO HORIZONTAL 9,70 M, INCLUSIVE CAMIHÃO TOCO PBT 16.000 KG, POTÊNCIA DE 189 CV - MATERIAIS NA OPERAÇÃO_08/2015</t>
  </si>
  <si>
    <t>ESPARGIDOR DE ASFALTO PRESSURIZADO, TANQUE 6 M3 COM ISOLAÇÃO TÉRMICAQUECIDO COM 2 MAÇARICOS, COM BARRA ESPARGIDORA 3,60 M, MONTADO SOBRECAMINHÃO TOCO, PBT 14.300 KG, POTÊNCIA 185 CV - DEPRECIAÇÃO. AF_15</t>
  </si>
  <si>
    <t>ESPARGIDOR DE ASFALTO PRESSURIZADO, TANQUE 6 M3 COM ISOLAÇÃO TÉRMICAQUECIDO COM 2 MAÇARICOS, COM BARRA ESPARGIDORA 3,60 M, MONTADO SOBRECAMINHÃO TOCO, PBT 14.300 KG, POTÊNCIA 185 CV - JUROS. AF_08/2015</t>
  </si>
  <si>
    <t>ESPARGIDOR DE ASFALTO PRESSURIZADO, TANQUE 6 M3 COM ISOLAÇÃO TÉRMICAQUECIDO COM 2 MAÇARICOS, COM BARRA ESPARGIDORA 3,60 M, MONTADO SOBRECAMINHÃO TOCO, PBT 14.300 KG, POTÊNCIA 185 CV - MATERIAIS NA OPER. AF_08/2015</t>
  </si>
  <si>
    <t>COMPACTADOR DE SOLOS DE PERCUSSÃO (SOQUETE) COM MOTOR A GASOLINA 4 TEPOS, POTÊNCIA 4 CV - DEPRECIAÇÃO. AF_08/2015</t>
  </si>
  <si>
    <t>COMPACTADOR DE SOLOS DE PERCUSSÃO (SOQUETE) COM MOTOR A GASOLINA 4 TEPOS, POTÊNCIA 4 CV - JUROS. AF_08/2015</t>
  </si>
  <si>
    <t>COMPACTADOR DE SOLOS DE PERCUSSÃO (SOQUETE) COM MOTOR A GASOLINA 4 TEPOS, POTÊNCIA 4 CV - MANUTENÇÃO. AF_08/2015</t>
  </si>
  <si>
    <t>COMPACTADOR DE SOLOS DE PERCUSSÃO (SOQUETE) COM MOTOR A GASOLINA 4 TEPOS, POTÊNCIA 4 CV - MATERIAIS NA OPERAÇÃO. AF_08/2015</t>
  </si>
  <si>
    <t>GUINDAUTO HIDRÁULICO, CAPACIDADE MÁXIMA DE CARGA 6500 KG, MOMENTO M�MO DE CARGA 5,8 TM, ALCANCE MÁXIMO HORIZONTAL 7,60 M, INCLUSIVE CAMINÃO TOCO PBT 9.700 KG, POTÊNCIA DE 160 CV - DEPRECIAÇÃO. AF_08/2015</t>
  </si>
  <si>
    <t>GUINDAUTO HIDRÁULICO, CAPACIDADE MÁXIMA DE CARGA 6500 KG, MOMENTO M�MO DE CARGA 5,8 TM, ALCANCE MÁXIMO HORIZONTAL 7,60 M, INCLUSIVE CAMINÃO TOCO PBT 9.700 KG, POTÊNCIA DE 160 CV - JUROS. AF_08/2015</t>
  </si>
  <si>
    <t>GUINDAUTO HIDRÁULICO, CAPACIDADE MÁXIMA DE CARGA 6500 KG, MOMENTO M�MO DE CARGA 5,8 TM, ALCANCE MÁXIMO HORIZONTAL 7,60 M, INCLUSIVE CAMINÃO TOCO PBT 9.700 KG, POTÊNCIA DE 160 CV - MANUTENÇÃO. AF_08/2015</t>
  </si>
  <si>
    <t>GUINDAUTO HIDRÁULICO, CAPACIDADE MÁXIMA DE CARGA 6500 KG, MOMENTO M�MO DE CARGA 5,8 TM, ALCANCE MÁXIMO HORIZONTAL 7,60 M, INCLUSIVE CAMINÃO TOCO PBT 9.700 KG, POTÊNCIA DE 160 CV - MATERIAIS NA OPERAÇÃO. 8/2015</t>
  </si>
  <si>
    <t>SERRA CIRCULAR DE BANCADA COM MOTOR ELÉTRICO POTÊNCIA DE 5HP, COM COA PARA DISCO 10" - DEPRECIAÇÃO. AF_08/2015</t>
  </si>
  <si>
    <t>FH</t>
  </si>
  <si>
    <t>SERRA CIRCULAR DE BANCADA COM MOTOR ELÉTRICO POTÊNCIA DE 5HP, COM COA PARA DISCO 10" - JUROS. AF_08/2015</t>
  </si>
  <si>
    <t>SERRA CIRCULAR DE BANCADA COM MOTOR ELÉTRICO POTÊNCIA DE 5HP, COM COA PARA DISCO 10" - MANUTENÇÃO. AF_08/2015</t>
  </si>
  <si>
    <t>COBERTURA COM TELHA ONDULADA DE ALUMINIO, ESPESSURA DE 0,5 MM</t>
  </si>
  <si>
    <t>COBERTURA COM TELHA ONDULADA DE ALUMINIO, ESPESSURA DE 0,7 MM</t>
  </si>
  <si>
    <t>CAIXA COLETORA, 0,25 X 0,85 X 1,00 M, COM FUNDO E PAREDES EM ALVENARIA</t>
  </si>
  <si>
    <t>CHAMINE P/ POCO DE VISITA EM ALVENARIA, EXCLUSOS TAMPAO E ANEL</t>
  </si>
  <si>
    <t>CONSTRUCAO DE MEIO-FIO DE PEDRAS GRANITICAS, REJUNTADO C/ ARGAMASSA DECIMENTO E AREIA 1:2 E LINHA D AGUA DE PARALELEPIPEDOS,ASSENTADOS SOBREMISTURA DE CIMENTO E AREIA 1:6, C/ 6,0 CM DE ESPESSURA E REJUNTADOS C/ARGAMASSA DE CIMENTO E AREIA 1:2, INCLUSIVBASE DE CONCRETO 1:4:8 C/,0 CM DE ESPESSURA.</t>
  </si>
  <si>
    <t>LINHA D AGUA EM PARALELEPIPEDOS GRANITICOS, REJUNTADOS C/ ARG DE CIMENTO E AREIA TRACO 1:3 SOBRE LASTRO DE BRITA E BERÇO DE AREIA</t>
  </si>
  <si>
    <t>LAMINADO MELAMINICO TEXTURIZADO, ESPESSURA 0,8 MM, PARA REVESTIMENTO DE CHAPA COMPENSADA DE MADEIRA, FIXADA COM COLA</t>
  </si>
  <si>
    <t>LAMINADO MELAMINICO LISO E FOSCO, PARA REVESTIMENTO DE CHAPA COMPENSADA DE MADEIRA, ESPESSURA 0,8 MM, FIXADO COM COLA</t>
  </si>
  <si>
    <t>ADUELA / MARCO / BATENTE PARA PORTA DE 60X210CM, FIXAÇÃO COM ARGAMAS, PADRÃO MÉDIO FORNECIMENTO E INSTALAÇÃO. AF_08/2015_P</t>
  </si>
  <si>
    <t>ADUELA / MARCO / BATENTE PARA PORTA DE 60X210CM, FIXAÇÃO COM ARGAMAS SOMENTE INSTALAÇÃO. AF_08/2015_P</t>
  </si>
  <si>
    <t>ADUELA / MARCO / BATENTE PARA PORTA DE 70X210CM, FIXAÇÃO COM ARGAMAS, PADRÃO MÉDIO FORNECIMENTO E INSTALAÇÃO. AF_08/2015_P</t>
  </si>
  <si>
    <t>ADUELA / MARCO / BATENTE PARA PORTA DE 70X210CM, FIXAÇÃO COM ARGAMAS SOMENTE INSTALAÇÃO. AF_08/2015_P</t>
  </si>
  <si>
    <t>ADUELA / MARCO / BATENTE PARA PORTA DE 80X210CM, FIXAÇÃO COM ARGAMAS, PADRÃO MÉDIO FORNECIMENTO E INSTALAÇÃO. AF_08/2015_P</t>
  </si>
  <si>
    <t>ADUELA / MARCO / BATENTE PARA PORTA DE 80X210CM, FIXAÇÃO COM ARGAMAS SOMENTE INSTALAÇÃO. AF_08/2015_P</t>
  </si>
  <si>
    <t>ADUELA / MARCO / BATENTE PARA PORTA DE 90X210CM, FIXAÇÃO COM ARGAMAS, PADRÃO MÉDIO FORNECIMENTO E INSTALAÇÃO. AF_08/2015_P</t>
  </si>
  <si>
    <t>ADUELA / MARCO / BATENTE PARA PORTA DE 90X210CM, FIXAÇÃO COM ARGAMAS SOMENTE INSTALAÇÃO. AF_08/2015_P</t>
  </si>
  <si>
    <t>PORTA DE MADEIRA PARA PINTURA, SEMI-OCA (LEVE OU MÉDIA), 60X210CM, ESESSURA DE 3,5CM, INCLUSO DOBRADIÇAS FORNECIMENTO E INSTALAÇÃO./2015</t>
  </si>
  <si>
    <t>PORTA DE MADEIRA PARA PINTURA, SEMI-OCA (LEVE OU MÉDIA), 70X210CM, ESESSURA DE 3,5CM, INCLUSO DOBRADIÇAS FORNECIMENTO E INSTALAÇÃO./2015</t>
  </si>
  <si>
    <t>PORTA DE MADEIRA PARA PINTURA, SEMI-OCA (LEVE OU MÉDIA), 80X210CM, ESESSURA DE 3,5CM, INCLUSO DOBRADIÇAS FORNECIMENTO E INSTALAÇÃO./2015</t>
  </si>
  <si>
    <t>PORTA DE MADEIRA PARA PINTURA, SEMI-OCA (LEVE OU MÉDIA), 90X210CM, ESESSURA DE 3,5CM, INCLUSO DOBRADIÇAS FORNECIMENTO E INSTALAÇÃO./2015</t>
  </si>
  <si>
    <t>ALIZAR / GUARNIÇÃO DE 5X1,5CM PARA PORTA DE 60X210CM FIXADO COM PREG, PADRÃO MÉDIO - FORNECIMENTO E INSTALAÇÃO. AF_08/2015_P</t>
  </si>
  <si>
    <t>ALIZAR / GUARNIÇÃO DE 5X1,5CM PARA PORTA DE 90X210CM FIXADO COM PREG, PADRÃO MÉDIO - FORNECIMENTO E INSTALAÇÃO. AF_08/2015_P</t>
  </si>
  <si>
    <t>FECHADURA DE EMBUTIR COM CILINDRO, EXTERNA, COMPLETA, ACABAMENTO PADR�O MÉDIO, INCLUSO EXECUÇÃO DE FURO - FORNECIMENTO E INSTALAÇÃO. AF015</t>
  </si>
  <si>
    <t>FECHADURA DE EMBUTIR PARA PORTA DE BANHEIRO, COMPLETA, ACABAMENTO PADRÃO MÉDIO, INCLUSO EXECUÇÃO DE FURO - FORNECIMENTO E INSTALAÇÃO. 2015</t>
  </si>
  <si>
    <t>KIT DE PORTA DE MADEIRA PARA VERNIZ, SEMI-OCA (LEVE OU MÉDIA), PADRÃMÉDIO, 80X210CM, ESPESSURA DE 3,5CM, ITENS INCLUSOS: DOBRADIÇAS, MONGEM E INSTALAÇÃO DO BATENTE, SEM FECHADURA - FORNECIMENTO E INSTALA�. AF_08/2015</t>
  </si>
  <si>
    <t>ADUELA / MARCO / BATENTE PARA PORTA DE 60X210CM, FIXAÇÃO COM ARGAMAS, PADRÃO POPULAR FORNECIMENTO E INSTALAÇÃO. AF_08/2015_P</t>
  </si>
  <si>
    <t>ADUELA / MARCO / BATENTE PARA PORTA DE 70X210CM, FIXAÇÃO COM ARGAMAS, PADRÃO POPULAR FORNECIMENTO E INSTALAÇÃO. AF_08/2015_P</t>
  </si>
  <si>
    <t>ADUELA / MARCO / BATENTE PARA PORTA DE 80X210CM, FIXAÇÃO COM ARGAMAS, PADRÃO POPULAR FORNECIMENTO E INSTALAÇÃO. AF_08/2015_P</t>
  </si>
  <si>
    <t>ADUELA / MARCO / BATENTE PARA PORTA DE 90X210CM, FIXAÇÃO COM ARGAMAS, PADRÃO POPULAR FORNECIMENTO E INSTALAÇÃO. AF_08/2015_P</t>
  </si>
  <si>
    <t>PORTA DE MADEIRA ALMOFADADA, SEMI-OCA (LEVE OU MÉDIA), 60X210CM, ESPESURA DE 3CM, INCLUSO DOBRADIÇAS FORNECIMENTO E INSTALAÇÃO. AF_08/5</t>
  </si>
  <si>
    <t>PORTA DE MADEIRA ALMOFADADA, SEMI-OCA (LEVE OU MÉDIA), 70X210CM, ESPESURA DE 3CM, INCLUSO DOBRADIÇAS FORNECIMENTO E INSTALAÇÃO. AF_08/5</t>
  </si>
  <si>
    <t>PORTA DE MADEIRA ALMOFADADA, SEMI-OCA (LEVE OU MÉDIA), 80X210CM, ESPESURA DE 3,5CM, INCLUSO DOBRADIÇAS FORNECIMENTO E INSTALAÇÃO. AF_0015</t>
  </si>
  <si>
    <t>ALIZAR / GUARNIÇÃO DE 5X1,5CM PARA PORTA DE 90X210CM FIXADO COM PREG, PADRÃO POPULAR - FORNECIMENTO E INSTALAÇÃO. AF_08/2015_P</t>
  </si>
  <si>
    <t>FECHADURA DE EMBUTIR PARA PORTA DE BANHEIRO, COMPLETA, ACABAMENTO PADRÃO POPULAR, INCLUSO EXECUÇÃO DE FURO - FORNECIMENTO E INSTALAÇÃO.8/2015</t>
  </si>
  <si>
    <t>FECHADURA DE EMBUTIR PARA PORTAS INTERNAS, COMPLETA, ACABAMENTO PADRÃ MÉDIO, COM EXECUÇÃO DE FURO - FORNECIMENTO E INSTALAÇÃO. AF_08/2</t>
  </si>
  <si>
    <t>FECHADURA DE EMBUTIR PARA PORTAS INTERNAS, COMPLETA, ACABAMENTO PADRÃ POPULAR, COM EXECUÇÃO DE FURO - FORNECIMENTO E INSTALAÇÃO. AF_08/</t>
  </si>
  <si>
    <t>KIT DE PORTA DE MADEIRA PARA PINTURA, SEMI-OCA (LEVE OU MÉDIA), PADR� POPULAR, 60X210CM, ESPESSURA DE 3,5CM, ITENS INCLUSOS: DOBRADIÇAS, MNTAGEM E INSTALAÇÃO DO BATENTE, FECHADURA COM EXECUÇÃO DO FURO CIMENTO E INSTALAÇÃO. AF_08/2015</t>
  </si>
  <si>
    <t>KIT DE PORTA DE MADEIRA PARA PINTURA, SEMI-OCA (LEVE OU MÉDIA), PADR� POPULAR, 70X210CM, ESPESSURA DE 3,5CM, ITENS INCLUSOS: DOBRADIÇAS, MNTAGEM E INSTALAÇÃO DO BATENTE, FECHADURA COM EXECUÇÃO DO FURO CIMENTO E INSTALAÇÃO. AF_08/2015</t>
  </si>
  <si>
    <t>KIT DE PORTA DE MADEIRA PARA PINTURA, SEMI-OCA (LEVE OU MÉDIA), PADR� POPULAR, 80X210CM, ESPESSURA DE 3,5CM, ITENS INCLUSOS: DOBRADIÇAS, MNTAGEM E INSTALAÇÃO DO BATENTE, FECHADURA COM EXECUÇÃO DO FURO CIMENTO E INSTALAÇÃO. AF_08/2015</t>
  </si>
  <si>
    <t>KIT DE PORTA DE MADEIRA PARA PINTURA, SEMI-OCA (LEVE OU MÉDIA), PADR� POPULAR, 90X210CM, ESPESSURA DE 3,5CM, ITENS INCLUSOS: DOBRADIÇAS, MNTAGEM E INSTALAÇÃO DO BATENTE, FECHADURA COM EXECUÇÃO DO FURO CIMENTO E INSTALAÇÃO. AF_08/2015</t>
  </si>
  <si>
    <t>KIT DE PORTA DE MADEIRA PARA PINTURA, SEMI-OCA (LEVE OU MÉDIA), PADR� POPULAR, 90X210CM, ESPESSURA DE 3,5CM, ITENS INCLUSOS: DOBRADIÇAS, MNTAGEM E INSTALAÇÃO DO BATENTE, SEM FECHADURA FORNECIMENTO E INSTÇÃO. AF_08/2015</t>
  </si>
  <si>
    <t>KIT DE PORTA DE MADEIRA PARA VERNIZ, SEMI-OCA (LEVE OU MÉDIA), PADRÃPOPULAR, 60X210CM, ESPESSURA DE 3,5CM, ITENS INCLUSOS: DOBRADIÇAS, MOTAGEM E INSTALAÇÃO DO BATENTE, SEM FECHADURA FORNECIMENTO E INSTAÃO. AF_08/2015</t>
  </si>
  <si>
    <t>KIT DE PORTA DE MADEIRA PARA VERNIZ, SEMI-OCA (LEVE OU MÉDIA), PADRÃPOPULAR, 70X210CM, ESPESSURA DE 3,5CM, ITENS INCLUSOS: DOBRADIÇAS, MOTAGEM E INSTALAÇÃO DO BATENTE, SEM FECHADURA FORNECIMENTO E INSTAÃO. AF_08/2015</t>
  </si>
  <si>
    <t>KIT DE PORTA DE MADEIRA ALMOFADADA, SEMI-OCA (LEVE OU MÉDIA), PADRÃOÉDIO 60X210CM, ESPESSURA DE 3CM, ITENS INCLUSOS: DOBRADIÇAS, MONTAGEE INSTALAÇÃO DO BATENTE, SEM FECHADURA - FORNECIMENTO E INSTALAÇÃO_08/2015</t>
  </si>
  <si>
    <t>KIT DE PORTA DE MADEIRA ALMOFADADA, SEMI-OCA (LEVE OU MÉDIA), PADRÃOOPULAR, 60X210CM, ESPESSURA DE 3CM, ITENS INCLUSOS: DOBRADIÇAS, MONTAEM E INSTALAÇÃO DO BATENTE, SEM FECHADURA - FORNECIMENTO E INSTALAÇ AF_08/2015</t>
  </si>
  <si>
    <t>KIT DE PORTA DE MADEIRA ALMOFADADA, SEMI-OCA (LEVE OU MÉDIA), PADRÃOÉDIO, 70X210CM, ESPESSURA DE 3CM, ITENS INCLUSOS: DOBRADIÇAS, MONTAG E INSTALAÇÃO DO BATENTE, SEM FECHADURA - FORNECIMENTO E INSTALAÇÃF_08/2015</t>
  </si>
  <si>
    <t>KIT DE PORTA DE MADEIRA ALMOFADADA, SEMI-OCA (LEVE OU MÉDIA), PADRÃOOPULAR, 70X210CM, ESPESSURA DE 3CM, ITENS INCLUSOS: DOBRADIÇAS, MONTAEM E INSTALAÇÃO DO BATENTE, SEM FECHADURA - FORNECIMENTO E INSTALAÇ AF_08/2015</t>
  </si>
  <si>
    <t>KIT DE PORTA DE MADEIRA ALMOFADADA, SEMI-OCA (LEVE OU MÉDIA), PADRÃOÉDIO, 80X210CM, ESPESSURA DE 3,5CM, ITENS INCLUSOS: DOBRADIÇAS, MONTEM E INSTALAÇÃO DO BATENTE, SEM FECHADURA - FORNECIMENTO E INSTALAÇ AF_08/2015</t>
  </si>
  <si>
    <t>KIT DE PORTA DE MADEIRA TIPO VENEZIANA, SEMI-OCA (LEVE OU MÉDIA), PADÃO MÉDIO, 80X210CM, ESPESSURA DE 3CM, ITENS INCLUSOS: DOBRADIÇAS, MAGEM E INSTALAÇÃO DO BATENTE, SEM FECHADURA - FORNECIMENTO E INSTALAO. AF_08/2015</t>
  </si>
  <si>
    <t>KIT DE PORTA DE MADEIRA TIPO VENEZIANA, SEMI-OCA (LEVE OU MÉDIA), PADÃO POPULAR, 80X210CM, ESPESSURA DE 3CM, ITENS INCLUSOS: DOBRADIÇAS, NTAGEM E INSTALAÇÃO DO BATENTE, SEM FECHADURA - FORNECIMENTO E INSTAÇÃO. AF_08/2015</t>
  </si>
  <si>
    <t>PORTA CORTA-FOGO 90X210X4CM - FORNECIMENTO E INSTALAÇÃO. AF_08/2015</t>
  </si>
  <si>
    <t>PORTA DE ALUMÍNIO DE ABRIR COM GUARNIÇÃO, FIXAÇÃO COM PARAFUSOS -ECIMENTO E INSTALAÇÃO. AF_08/2015</t>
  </si>
  <si>
    <t>FORNM2</t>
  </si>
  <si>
    <t>PORTA EM AÇO DE ABRIR COM POSTIGO PARA VIDRO E GUARNIÇÃO, FIXAÇÃOPARAFUSOS - FORNECIMENTO E INSTALAÇÃO. AF_08/2015</t>
  </si>
  <si>
    <t>COMM2</t>
  </si>
  <si>
    <t>PORTA EM AÇO DE ABRIR COM TRAVESSAS PARA VIDRO E GUARNIÇÃO, FIXAÇ�M PARAFUSOS - FORNECIMENTO E INSTALAÇÃO. AF_08/2015</t>
  </si>
  <si>
    <t>OCOM2</t>
  </si>
  <si>
    <t>PORTA EM ALUMÍNIO DE ABRIR TIPO VENEZIANA COM GUARNIÇÃO, FIXAÇÃO ARAFUSOS - FORNECIMENTO E INSTALAÇÃO. AF_08/2015</t>
  </si>
  <si>
    <t>OMPM2</t>
  </si>
  <si>
    <t>FECHADURA CILINDRO CENTRAL TUBULAR, 70MM, COM MACANETA DE LATAO CROMADO OU INOX, PARA APLICAÇÃO EM AMBIENTES COMERCIAIS DE ALTO TRÁFEGO E MAIOR NECESSIDADE DE SEGURANÇA.</t>
  </si>
  <si>
    <t>CANTONEIRA DE MADEIRA COM LAMINADO MELAMINICO FOSCO 3,0X3,0X1,0CM FUNDACOES E ESTRUTURAS</t>
  </si>
  <si>
    <t>ESTACA HÉLICE CONTÍNUA, DIÂMETRO DE 30 CM, COMPRIMENTO TOTAL ATÉ 1 PERFURATRIZ COM TORQUE DE 170 KN.M. AF_02/2015</t>
  </si>
  <si>
    <t>ESTACA HÉLICE CONTÍNUA, DIÂMETRO DE 30 CM, COMPRIMENTO TOTAL ACIMA 15 M ATÉ 20 M, PERFURATRIZ COM TORQUE DE 170 KN.M. AF_02/2015</t>
  </si>
  <si>
    <t>EM</t>
  </si>
  <si>
    <t>ESTACA HÉLICE CONTÍNUA, DIÂMETRO DE 50 CM, COMPRIMENTO TOTAL ATÉ 1 PERFURATRIZ COM TORQUE DE 170 KN.M. AF_02/2015</t>
  </si>
  <si>
    <t>ESTACA HÉLICE CONTÍNUA, DIÂMETRO DE 50 CM, COMPRIMENTO TOTAL ACIMA 15 M ATÉ 30 M, PERFURATRIZ COM TORQUE DE 170 KN.M. AF_02/2015</t>
  </si>
  <si>
    <t>ESTACA HÉLICE CONTÍNUA, DIÂMETRO DE 70 CM, COMPRIMENTO TOTAL ATÉ 1 PERFURATRIZ COM TORQUE DE 170 KN.M. AF_02/2015</t>
  </si>
  <si>
    <t>ESTACA HÉLICE CONTÍNUA, DIÂMETRO DE 70 CM, COMPRIMENTO TOTAL ACIMA 15 M ATÉ 30 M, PERFURATRIZ COM TORQUE DE 170 KN.M. AF_02/2015</t>
  </si>
  <si>
    <t>ESTACA HÉLICE CONTÍNUA, DIÂMETRO DE 80 CM, COMPRIMENTO TOTAL ATÉ 3 PERFURATRIZ COM TORQUE DE 170 KN.M. AF_02/2015</t>
  </si>
  <si>
    <t>ESTACA ESCAVADA MECANICAMENTE, SEM FLUIDO ESTABILIZANTE, COM 25 CM DE DIÂMETRO, ATÉ 9 M DE COMPRIMENTO, CONCRETO LANÇADO POR CAMINHÃO BEIRA. AF_02/2015</t>
  </si>
  <si>
    <t>ESTACA ESCAVADA MECANICAMENTE, SEM FLUIDO ESTABILIZANTE, COM 25 CM DE DIÂMETRO, ACIMA DE 9 M DE COMPRIMENTO, CONCRETO LANÇADO POR CAMINHÃETONEIRA. AF_02/2015</t>
  </si>
  <si>
    <t>ESTACA ESCAVADA MECANICAMENTE, SEM FLUIDO ESTABILIZANTE, COM 25 CM DE DIÂMETRO, ATÉ 9 M DE COMPRIMENTO, CONCRETO LANÇADO MANUALMENTE. AF_2015</t>
  </si>
  <si>
    <t>ESTACA ESCAVADA MECANICAMENTE, SEM FLUIDO ESTABILIZANTE, COM 25 CM DE DIÂMETRO, ACIMA DE 9 M DE COMPRIMENTO, CONCRETO LANÇADO MANUALMENTE.F_02/2015</t>
  </si>
  <si>
    <t>ESTACA ESCAVADA MECANICAMENTE, SEM FLUIDO ESTABILIZANTE, COM 40 CM DE DIÂMETRO, ATÉ 9 M DE COMPRIMENTO, CONCRETO LANÇADO POR CAMINHÃO BEIRA. AF_02/2015</t>
  </si>
  <si>
    <t>ESTACA ESCAVADA MECANICAMENTE, SEM FLUIDO ESTABILIZANTE, COM 40 CM DE DIÂMETRO, ACIMA DE 9 M ATÉ 15 M DE COMPRIMENTO, CONCRETO LANÇADO POAMINHÃO BETONEIRA. AF_02/2015</t>
  </si>
  <si>
    <t>ESTACA ESCAVADA MECANICAMENTE, SEM FLUIDO ESTABILIZANTE, COM 40 CM DE DIÂMETRO, ACIMA DE 15 M DE COMPRIMENTO, CONCRETO LANÇADO POR CAMINH�BETONEIRA. AF_02/2015</t>
  </si>
  <si>
    <t>ESTACA ESCAVADA MECANICAMENTE, SEM FLUIDO ESTABILIZANTE, COM 60 CM DE DIÂMETRO, ATÉ 9 M DE COMPRIMENTO, CONCRETO LANÇADO POR CAMINHÃO BEIRA. AF_02/2015</t>
  </si>
  <si>
    <t>ESTACA ESCAVADA MECANICAMENTE, SEM FLUIDO ESTABILIZANTE, COM 60 CM DE DIÂMETRO, ACIMA DE 9 M ATÉ 15 M DE COMPRIMENTO, CONCRETO LANÇADO POAMINHÃO BETONEIRA. AF_02/2015</t>
  </si>
  <si>
    <t>ESTACA ESCAVADA MECANICAMENTE, SEM FLUIDO ESTABILIZANTE, COM 60 CM DE DIÂMETRO, ACIMA DE 15 M DE COMPRIMENTO, CONCRETO LANÇADO POR CAMINH�BETONEIRA. AF_02/2015</t>
  </si>
  <si>
    <t>ESTACA ESCAVADA MECANICAMENTE, SEM FLUIDO ESTABILIZANTE, COM 60 CM DE DIÂMETRO, ATÉ 9 M DE COMPRIMENTO, CONCRETO LANÇADO POR BOMBA LANÇA_02/2015</t>
  </si>
  <si>
    <t>ESTACA ESCAVADA MECANICAMENTE, SEM FLUIDO ESTABILIZANTE, COM 60 CM DE DIÂMETRO, ACIMA DE 9 M ATÉ 15 M DE COMPRIMENTO, CONCRETO LANÇADO POOMBA LANÇA. AF_02/2015</t>
  </si>
  <si>
    <t>ESTACA ESCAVADA MECANICAMENTE, SEM FLUIDO ESTABILIZANTE, COM 60 CM DE DIÂMETRO, ACIMA DE 15 M DE COMPRIMENTO, CONCRETO LANÇADO POR BOMBA LÇA. AF_02/2015</t>
  </si>
  <si>
    <t>FORMAS MANUSEÁVEIS PARA PAREDES DE CONCRETO MOLDADAS IN LOCO, DE EDIFCAÇÕES DE MULTIPLOS PAVIMENTO, EM PLATIBANDA. AF_06/2015</t>
  </si>
  <si>
    <t>FORMAS MANUSEÁVEIS PARA PAREDES DE CONCRETO MOLDADAS IN LOCO, DE EDIFCAÇÕES DE MULTIPLOS PAVIMENTOS, EM FACES INTERNAS DE PAREDES. AF_06/15</t>
  </si>
  <si>
    <t>FORMAS MANUSEÁVEIS PARA PAREDES DE CONCRETO MOLDADAS IN LOCO, DE EDIFCAÇÕES DE MULTIPLOS PAVIMENTOS, EM LAJES. AF_06/2015</t>
  </si>
  <si>
    <t>FORMAS MANUSEÁVEIS PARA PAREDES DE CONCRETO MOLDADAS IN LOCO, DE EDIFCAÇÕES DE MULTIPLOS PAVIMENTOS, EM PANOS DE FACHADA COM VÃOS. AF_0615</t>
  </si>
  <si>
    <t>FORMAS MANUSEÁVEIS PARA PAREDES DE CONCRETO MOLDADAS IN LOCO, DE EDIFCAÇÕES DE MULTIPLOS PAVIMENTOS, EM PANOS DE FACHADA SEM VÃOS. AF_0615</t>
  </si>
  <si>
    <t>FORMAS MANUSEÁVEIS PARA PAREDES DE CONCRETO MOLDADAS IN LOCO, DE EDIFCAÇÕES DE MULTIPLOS PAVIMENTOS, EM PANOS DE FACHADA COM VARANDAS. AF6/2015</t>
  </si>
  <si>
    <t>FORMAS MANUSEÁVEIS PARA PAREDES DE CONCRETO MOLDADAS IN LOCO, DE EDIFCAÇÕES DE PAVIMENTO ÚNICO, EM FACES INTERNAS DE PAREDES. AF_06/2015</t>
  </si>
  <si>
    <t>FORMAS MANUSEÁVEIS PARA PAREDES DE CONCRETO MOLDADAS IN LOCO, DE EDIFCAÇÕES DE PAVIMENTO ÚNICO, EM LAJES. AF_06/2015</t>
  </si>
  <si>
    <t>FORMAS MANUSEÁVEIS PARA PAREDES DE CONCRETO MOLDADAS IN LOCO, DE EDIFCAÇÕES DE PAVIMENTO ÚNICO, EM PANOS DE FACHADA COM VÃOS. AF_06/201</t>
  </si>
  <si>
    <t>FORMAS MANUSEÁVEIS PARA PAREDES DE CONCRETO MOLDADAS IN LOCO, DE EDIFCAÇÕES DE PAVIMENTO ÚNICO, EM PANOS DE FACHADA SEM VÃOS. AF_06/201</t>
  </si>
  <si>
    <t>FORMAS MANUSEÁVEIS PARA PAREDES DE CONCRETO MOLDADAS IN LOCO, DE EDIFCAÇÕES DE PAVIMENTO ÚNICO, EM PANOS DE FACHADA COM VARANDA. AF_06/2</t>
  </si>
  <si>
    <t>ARMAÇÃO VERTICAL DE ALVENARIA ESTRUTURAL; DIÂMETRO DE 10,0 MM. AF_0015</t>
  </si>
  <si>
    <t>/2KG</t>
  </si>
  <si>
    <t>ARMAÇÃO VERTICAL DE ALVENARIA ESTRUTURAL; DIÂMETRO DE 12,5 MM. AF_0015</t>
  </si>
  <si>
    <t>ARMAÇÃO DE CINTA DE ALVENARIA ESTRUTURAL; DIÂMETRO DE 10,0 MM. AF_0015</t>
  </si>
  <si>
    <t>ARMAÇÃO DE VERGA E CONTRAVERGA DE ALVENARIA ESTRUTURAL; DIÂMETRO DE0 MM. AF_01/2015</t>
  </si>
  <si>
    <t>8,KG</t>
  </si>
  <si>
    <t>ARMAÇÃO DE VERGA E CONTRAVERGA DE ALVENARIA ESTRUTURAL; DIÂMETRO DE,0 MM. AF_01/2015</t>
  </si>
  <si>
    <t>10KG</t>
  </si>
  <si>
    <t>ARMAÇÃO DO SISTEMA DE PAREDES DE CONCRETO, EXECUTADA EM PAREDES DE EFICAÇÕES DE MÚLTIPLOS PAVIMENTOS, TELA Q-138. AF_06/2015</t>
  </si>
  <si>
    <t>IKG</t>
  </si>
  <si>
    <t>ARMAÇÃO DO SISTEMA DE PAREDES DE CONCRETO, EXECUTADA EM PAREDES DE EFICAÇÕES TÉRREAS OU DE MÚLTIPLOS PAVIMENTOS, TELA Q-92. AF_06/2015</t>
  </si>
  <si>
    <t>ARMAÇÃO DO SISTEMA DE PAREDES DE CONCRETO, EXECUTADA EM PAREDES DE EFICAÇÕES TÉRREAS, TELA Q-61. AF_06/2015</t>
  </si>
  <si>
    <t>ARMAÇÃO DO SISTEMA DE PAREDES DE CONCRETO, EXECUTADA COMO ARMADURA PITIVA DE LAJES, TELA Q-138. AF_06/2015</t>
  </si>
  <si>
    <t>SKG</t>
  </si>
  <si>
    <t>ARMAÇÃO DO SISTEMA DE PAREDES DE CONCRETO, EXECUTADA COMO ARMADURA NATIVA DE LAJES, TELA T-196. AF_06/2015</t>
  </si>
  <si>
    <t>GKG</t>
  </si>
  <si>
    <t>ARMAÇÃO DO SISTEMA DE PAREDES DE CONCRETO, EXECUTADA COMO ARMADURA PITIVA DE LAJES, TELA Q-113. AF_06/2015</t>
  </si>
  <si>
    <t>ARMAÇÃO DO SISTEMA DE PAREDES DE CONCRETO, EXECUTADA COMO ARMADURA NATIVA DE LAJES, TELA L-159. AF_06/2015</t>
  </si>
  <si>
    <t>ARMAÇÃO DO SISTEMA DE PAREDES DE CONCRETO, EXECUTADA EM PLATIBANDAS,ELA Q-92. AF_06/2015</t>
  </si>
  <si>
    <t>TKG</t>
  </si>
  <si>
    <t>GRAUTEAMENTO VERTICAL EM ALVENARIA ESTRUTURAL. AF_01/2015</t>
  </si>
  <si>
    <t>GRAUTEAMENTO DE CINTA INTERMEDIÁRIA OU DE CONTRAVERGA EM ALVENARIA ESRUTURAL. AF_01/2015</t>
  </si>
  <si>
    <t>GRAUTEAMENTO DE CINTA SUPERIOR OU DE VERGA EM ALVENARIA ESTRUTURAL. AF_01/2015</t>
  </si>
  <si>
    <t>GRAUTE FGK=15 MPA; TRAÇO 1:0,04:2,0:2,4 (CIMENTO/ CAL/ AREIA GROSSA/ RITA 0) PREPARO MECÂNICO COM BETONEIRA 400 L. AF_02/2015</t>
  </si>
  <si>
    <t>GRAUTE FGK=20 MPA; TRAÇO 1:0,04:1,6:1,9 (CIMENTO/ CAL/ AREIA GROSSA/ RITA 0) PREPARO MECÂNICO COM BETONEIRA 400 L. AF_02/2015</t>
  </si>
  <si>
    <t>GRAUTE FGK=25 MPA; TRAÇO 1:0,02:1,2:1,5 (CIMENTO/ CAL/ AREIA GROSSA/ RITA 0) PREPARO MECÂNICO COM BETONEIRA 400 L. AF_02/2015</t>
  </si>
  <si>
    <t>GRAUTE FGK=30 MPA; TRAÇO 1:0,02:0,8:1,1 (CIMENTO/ CAL/ AREIA GROSSA/ RITA 0) PREPARO MECÂNICO COM BETONEIRA 400 L. AF_02/2015</t>
  </si>
  <si>
    <t>GRAUTE FGK=15 MPA; TRAÇO 1:2,0:2,4 (CIMENTO/ AREIA GROSSA/ BRITA 0/ AITIVO) PREPARO MECÂNICO COM BETONEIRA 400 L. AF_02/2015</t>
  </si>
  <si>
    <t>GRAUTE FGK=20 MPA; TRAÇO 1:1,6:1,9 (CIMENTO/ AREIA GROSSA/ BRITA 0/ AITIVO) PREPARO MECÂNICO COM BETONEIRA 400 L. AF_02/2015</t>
  </si>
  <si>
    <t>GRAUTE FGK=25 MPA; TRAÇO 1:1,2:1,5 (CIMENTO/ AREIA GROSSA/ BRITA 0/ AITIVO) PREPARO MECÂNICO COM BETONEIRA 400 L. AF_02/2015</t>
  </si>
  <si>
    <t>GRAUTE FGK=30 MPA; TRAÇO 1:0,8:1,1 (CIMENTO/ AREIA GROSSA/ BRITA 0/ AITIVO) PREPARO MECÂNICO COM BETONEIRA 400 L. AF_02/2015</t>
  </si>
  <si>
    <t>CONCRETAGEM DE LAJES EM EDIFICAÇÕES UNIFAMILIARES FEITAS COM SISTEMAE FÔRMAS MANUSEÁVEIS COM CONCRETO USINADO BOMBEÁVEL, FCK 20 MPA, LADO COM BOMBA LANÇA - LANÇAMENTO, ADENSAMENTO E ACABAMENTO. AF_06/201</t>
  </si>
  <si>
    <t>CONCRETAGEM DE PAREDES EM EDIFICAÇÕES UNIFAMILIARES FEITAS COM SISTE DE FÔRMAS MANUSEÁVEIS COM CONCRETO USINADO BOMBEÁVEL, FCK 20 MPA, ÇADO COM BOMBA LANÇA - LANÇAMENTO, ADENSAMENTO E ACABAMENTO. AF_06/5</t>
  </si>
  <si>
    <t>CONCRETAGEM DE PLATIBANDA EM EDIFICAÇÕES UNIFAMILIARES FEITAS COM SIEMA DE FÔRMAS MANUSEÁVEIS COM CONCRETO USINADO BOMBEÁVEL, FCK 20 MPLANÇADO COM BOMBA LANÇA - LANÇAMENTO, ADENSAMENTO E ACABAMENTO. AF_2015</t>
  </si>
  <si>
    <t>TM3</t>
  </si>
  <si>
    <t>CONCRETAGEM DE LAJES EM EDIFICAÇÕES MULTIFAMILIARES FEITAS COM SISTE DE FÔRMAS MANUSEÁVEIS COM CONCRETO USINADO BOMBEÁVEL, FCK 20 MPA, ÇADO COM BOMBA LANÇA - LANÇAMENTO, ADENSAMENTO E ACABAMENTO. AF_06/5</t>
  </si>
  <si>
    <t>CONCRETAGEM DE PAREDES EM EDIFICAÇÕES MULTIFAMILIARES FEITAS COM SISMA DE FÔRMAS MANUSEÁVEIS COM CONCRETO USINADO BOMBEÁVEL, FCK 20 MPAANÇADO COM BOMBA LANÇA - LANÇAMENTO, ADENSAMENTO E ACABAMENTO. AF_0015</t>
  </si>
  <si>
    <t>CONCRETAGEM DE PLATIBANDA EM EDIFICAÇÕES MULTIFAMILIARES FEITAS COM STEMA DE FÔRMAS MANUSEÁVEIS COM CONCRETO USINADO BOMBEÁVEL, FCK 20 , LANÇADO COM BOMBA LANÇA - LANÇAMENTO, ADENSAMENTO E ACABAMENTO. A6/2015</t>
  </si>
  <si>
    <t>IM3</t>
  </si>
  <si>
    <t>CONCRETAGEM DE PLATIBANDA EM EDIFICAÇÕES UNIFAMILIARES FEITAS COM SIEMA DE FÔRMAS MANUSEÁVEIS COM CONCRETO USINADO AUTOADENSÁVEL, FCK 2PA, LANÇADO COM BOMBA LANÇA - LANÇAMENTO E ACABAMENTO. AF_06/2015</t>
  </si>
  <si>
    <t>CONCRETAGEM DE PLATIBANDA EM EDIFICAÇÕES MULTIFAMILIARES FEITAS COM STEMA DE FÔRMAS MANUSEÁVEIS COM CONCRETO USINADO AUTOADENSÁVEL, FCK MPA, LANÇADO COM BOMBA LANÇA - LANÇAMENTO E ACABAMENTO. AF_06/2015</t>
  </si>
  <si>
    <t>CONCRETAGEM DE EDIFICAÇÕES (PAREDES E LAJES) FEITAS COM SISTEMA DE FMAS MANUSEÁVEIS COM CONCRETO USINADO BOMBEÁVEL, FCK 20 MPA, LANÇADOM BOMBA LANÇA - LANÇAMENTO, ADENSAMENTO E ACABAMENTO. AF_06/2015</t>
  </si>
  <si>
    <t>�RM3</t>
  </si>
  <si>
    <t>CONCRETAGEM DE EDIFICAÇÕES (PAREDES E LAJES) FEITAS COM SISTEMA DE FMAS MANUSEÁVEIS COM CONCRETO USINADO AUTOADENSÁVEL, FCK 20 MPA, LAN�O COM BOMBA LANÇA - LANÇAMENTO E ACABAMENTO. AF_06/2015</t>
  </si>
  <si>
    <t>IMPERMEABILIZACAO COM VÉU DE POLIESTER</t>
  </si>
  <si>
    <t>LUMINARIA GLOBO VIDRO LEITOSO/PLAFONIER/BOCAL/LAMPADA FLUORESCENTE 20W</t>
  </si>
  <si>
    <t>LUMINARIA GLOBO VIDRO LEITOSO/PLAFONIER/BOCAL/LAMPADA FLUORESCENTE 40W</t>
  </si>
  <si>
    <t>74041/003</t>
  </si>
  <si>
    <t>LUMINARIA GLOBO VIDRO LEITOSO /PLAFONIER/BOCAL/ LAMPADA INCANDESCENTE 100W</t>
  </si>
  <si>
    <t>CHAVE DE BOIA AUTOMÁTICA</t>
  </si>
  <si>
    <t>CHAVE DE BOIA AUTOMÁTICA SUPERIOR 10A/250V - FORNECIMENTO E INSTALACAINSTALACOES ESPECIAIS</t>
  </si>
  <si>
    <t>CAIXAS PARA INSTALACOES TELEFONICAS</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</si>
  <si>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</si>
  <si>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</si>
  <si>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</si>
  <si>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</si>
  <si>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</si>
  <si>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</si>
  <si>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TUBO, PVC, SOLDÁVEL, DN 20MM, INSTALADO EM RAMAL OU SUB-RAMAL DE ÁGU FORNECIMENTO E INSTALAÇÃO. AF_12/2014_P</t>
  </si>
  <si>
    <t>TUBO, PVC, SOLDÁVEL, DN 20MM, INSTALADO EM RAMAL DE DISTRIBUIÇÃO DEUA FORNECIMENTO E INSTALAÇÃO. AF_12/2014_P</t>
  </si>
  <si>
    <t>ÁGM</t>
  </si>
  <si>
    <t>TUBO, PVC, SOLDÁVEL, DN 25MM, INSTALADO EM RAMAL DE DISTRIBUIÇÃO DEUA FORNECIMENTO E INSTALAÇÃO. AF_12/2014_P</t>
  </si>
  <si>
    <t>TUBO, PVC, SOLDÁVEL, DN 32MM, INSTALADO EM RAMAL DE DISTRIBUIÇÃO DEUA FORNECIMENTO E INSTALAÇÃO. AF_12/2014_P</t>
  </si>
  <si>
    <t>TUBO, PVC, SOLDÁVEL, DN 25MM, INSTALADO EM PRUMADA DE ÁGUA FORNECINTO E INSTALAÇÃO. AF_12/2014_P</t>
  </si>
  <si>
    <t>TUBO, PVC, SOLDÁVEL, DN 32MM, INSTALADO EM PRUMADA DE ÁGUA FORNECINTO E INSTALAÇÃO. AF_12/2014_P</t>
  </si>
  <si>
    <t>TUBO, PVC, SOLDÁVEL, DN 40MM, INSTALADO EM PRUMADA DE ÁGUA FORNECINTO E INSTALAÇÃO. AF_12/2014_P</t>
  </si>
  <si>
    <t>TUBO, PVC, SOLDÁVEL, DN 50MM, INSTALADO EM PRUMADA DE ÁGUA FORNECINTO E INSTALAÇÃO. AF_12/2014_P</t>
  </si>
  <si>
    <t>TUBO, PVC, SOLDÁVEL, DN 60MM, INSTALADO EM PRUMADA DE ÁGUA FORNECINTO E INSTALAÇÃO. AF_12/2014_P</t>
  </si>
  <si>
    <t>TUBO, PVC, SOLDÁVEL, DN 75MM, INSTALADO EM PRUMADA DE ÁGUA FORNECINTO E INSTALAÇÃO. AF_12/2014_P</t>
  </si>
  <si>
    <t>TUBO, PVC, SOLDÁVEL, DN 85MM, INSTALADO EM PRUMADA DE ÁGUA FORNECINTO E INSTALAÇÃO. AF_12/2014_P</t>
  </si>
  <si>
    <t>TUBO PVC, SÉRIE R, ÁGUA PLUVIAL, DN 40 MM, FORNECIDO E INSTALADO EM MAL DE ENCAMINHAMENTO. AF_12/2014_P</t>
  </si>
  <si>
    <t>TUBO PVC, SÉRIE R, ÁGUA PLUVIAL, DN 50 MM, FORNECIDO E INSTALADO EM MAL DE ENCAMINHAMENTO. AF_12/2014_P</t>
  </si>
  <si>
    <t>TUBO PVC, SÉRIE R, ÁGUA PLUVIAL, DN 75 MM, FORNECIDO E INSTALADO EM MAL DE ENCAMINHAMENTO. AF_12/2014_P</t>
  </si>
  <si>
    <t>TUBO PVC, SÉRIE R, ÁGUA PLUVIAL, DN 100 MM, FORNECIDO E INSTALADO EMAMAL DE ENCAMINHAMENTO. AF_12/2014_P</t>
  </si>
  <si>
    <t>RM</t>
  </si>
  <si>
    <t>TUBO PVC, SÉRIE R, ÁGUA PLUVIAL, DN 75 MM, FORNECIDO E INSTALADO EM NDUTORES VERTICAIS DE ÁGUAS PLUVIAIS. AF_12/2014_P</t>
  </si>
  <si>
    <t>TUBO PVC, SÉRIE R, ÁGUA PLUVIAL, DN 100 MM, FORNECIDO E INSTALADO EMONDUTORES VERTICAIS DE ÁGUAS PLUVIAIS. AF_12/2014_P</t>
  </si>
  <si>
    <t>CM</t>
  </si>
  <si>
    <t>TUBO PVC, SÉRIE R, ÁGUA PLUVIAL, DN 150 MM, FORNECIDO E INSTALADO EMONDUTORES VERTICAIS DE ÁGUAS PLUVIAIS. AF_12/2014_P</t>
  </si>
  <si>
    <t>TUBO, CPVC, SOLDÁVEL, DN 15MM, INSTALADO EM RAMAL OU SUB-RAMAL DE ÁG FORNECIMENTO E INSTALAÇÃO. AF_12/2014</t>
  </si>
  <si>
    <t>TUBO, CPVC, SOLDÁVEL, DN 28MM, INSTALADO EM RAMAL OU SUB-RAMAL DE ÁG FORNECIMENTO E INSTALAÇÃO. AF_12/2014</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</si>
  <si>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</si>
  <si>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</si>
  <si>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TUBO PVC, SERIE NORMAL, ESGOTO PREDIAL, DN 75 MM, FORNECIDO E INSTALADO EM RAMAL DE DESCARGA OU RAMAL DE ESGOTO SANITÁRIO. AF_12/2014_P</t>
  </si>
  <si>
    <t>TUBO PVC, SERIE NORMAL, ESGOTO PREDIAL, DN 100 MM, FORNECIDO E INSTALADO EM RAMAL DE DESCARGA OU RAMAL DE ESGOTO SANITÁRIO. AF_12/2014_P</t>
  </si>
  <si>
    <t>TUBO, CPVC, SOLDÁVEL, DN 22MM, INSTALADO EM RAMAL DE DISTRIBUIÇÃO DGUA FORNECIMENTO E INSTALAÇÃO. AF_12/2014</t>
  </si>
  <si>
    <t>ÁM</t>
  </si>
  <si>
    <t>TUBO, CPVC, SOLDÁVEL, DN 28MM, INSTALADO EM RAMAL DE DISTRIBUIÇÃO DGUA FORNECIMENTO E INSTALAÇÃO. AF_12/2014</t>
  </si>
  <si>
    <t>TUBO PVC, SERIE NORMAL, ESGOTO PREDIAL, DN 50 MM, FORNECIDO E INSTALADO EM PRUMADA DE ESGOTO SANITÁRIO OU VENTILAÇÃO. AF_12/2014_P</t>
  </si>
  <si>
    <t>TUBO PVC, SERIE NORMAL, ESGOTO PREDIAL, DN 75 MM, FORNECIDO E INSTALADO EM PRUMADA DE ESGOTO SANITÁRIO OU VENTILAÇÃO. AF_12/2014_P</t>
  </si>
  <si>
    <t>TUBO PVC, SERIE NORMAL, ESGOTO PREDIAL, DN 100 MM, FORNECIDO E INSTALADO EM PRUMADA DE ESGOTO SANITÁRIO OU VENTILAÇÃO. AF_12/2014_P</t>
  </si>
  <si>
    <t>TUBO PVC, SERIE NORMAL, ESGOTO PREDIAL, DN 100 MM, FORNECIDO E INSTALADO EM SUBCOLETOR AÉREO DE ESGOTO SANITÁRIO. AF_12/2014_P</t>
  </si>
  <si>
    <t>TUBO PVC, SERIE NORMAL, ESGOTO PREDIAL, DN 150 MM, FORNECIDO E INSTALADO EM SUBCOLETOR AÉREO DE ESGOTO SANITÁRIO. AF_12/2014_P</t>
  </si>
  <si>
    <t>TUBO, PVC, SOLDÁVEL, DN 25MM, INSTALADO EM DRENO DE AR-CONDICIONADO FORNECIMENTO E INSTALAÇÃO. AF_12/2014_P</t>
  </si>
  <si>
    <t>(COMPOSIÇÃO REPRESENTATIVA) DO SERVIÇO DE INSTALAÇÃO DE TUBO DE PÉRIE NORMAL, ESGOTO PREDIAL, DN 150 MM (INSTALADO EM SUB-COLETOR AÉR), INCLUSIVE CONEXÕES, CORTES E FIXAÇÕES, PARA PRÉDIOS. AF_10/2015</t>
  </si>
  <si>
    <t>C,SM</t>
  </si>
  <si>
    <t>UUN</t>
  </si>
  <si>
    <t>UAUN</t>
  </si>
  <si>
    <t>LUVA COM BUCHA DE LATÃO, PVC, SOLDÁVEL, DN 25MM X 3/4, INSTALADO EM AMAL OU SUB-RAMAL DE ÁGUA FORNECIMENTO E INSTALAÇÃO. AF_12/2014_P</t>
  </si>
  <si>
    <t>UNIÃO, PVC, SOLDÁVEL, DN 25MM, INSTALADO EM RAMAL OU SUB-RAMAL DE Á FORNECIMENTO E INSTALAÇÃO. AF_12/2014_P</t>
  </si>
  <si>
    <t>LUVA, PVC, SOLDÁVEL, DN 32MM, INSTALADO EM RAMAL OU SUB-RAMAL DE ÁGU FORNECIMENTO E INSTALAÇÃO. AF_12/2014_P</t>
  </si>
  <si>
    <t>LUVA DE REDUÇÃO, PVC, SOLDÁVEL, DN 40MM X 32MM, INSTALADO EM RAMAL SUB-RAMAL DE ÁGUA FORNECIMENTO E INSTALAÇÃO. AF_12/2014_P</t>
  </si>
  <si>
    <t>UNIÃO, PVC, SOLDÁVEL, DN 32MM, INSTALADO EM RAMAL OU SUB-RAMAL DE Á FORNECIMENTO E INSTALAÇÃO. AF_12/2014_P</t>
  </si>
  <si>
    <t>TE, PVC, SOLDÁVEL, DN 20MM, INSTALADO EM RAMAL OU SUB-RAMAL DE ÁGUA FORNECIMENTO E INSTALAÇÃO. AF_12/2014_P</t>
  </si>
  <si>
    <t>,UN</t>
  </si>
  <si>
    <t>TE, PVC, SOLDÁVEL, DN 25MM, INSTALADO EM RAMAL OU SUB-RAMAL DE ÁGUA FORNECIMENTO E INSTALAÇÃO. AF_12/2014_P</t>
  </si>
  <si>
    <t>TÊ DE REDUÇÃO, PVC, SOLDÁVEL, DN 25MM X 20MM, INSTALADO EM RAMAL OB-RAMAL DE ÁGUA FORNECIMENTO E INSTALAÇÃO. AF_12/2014_P</t>
  </si>
  <si>
    <t>SUUN</t>
  </si>
  <si>
    <t>TE, PVC, SOLDÁVEL, DN 32MM, INSTALADO EM RAMAL OU SUB-RAMAL DE ÁGUA FORNECIMENTO E INSTALAÇÃO. AF_12/2014_P</t>
  </si>
  <si>
    <t>TÊ DE REDUÇÃO, PVC, SOLDÁVEL, DN 32MM X 25MM, INSTALADO EM RAMAL OB-RAMAL DE ÁGUA FORNECIMENTO E INSTALAÇÃO. AF_12/2014_P</t>
  </si>
  <si>
    <t>JOELHO 90 GRAUS, PVC, SOLDÁVEL, DN 20MM, INSTALADO EM RAMAL DE DISTRIUIÇÃO DE ÁGUA FORNECIMENTO E INSTALAÇÃO. AF_12/2014_P</t>
  </si>
  <si>
    <t>JOELHO 45 GRAUS, PVC, SOLDÁVEL, DN 20MM, INSTALADO EM RAMAL DE DISTRIUIÇÃO DE ÁGUA FORNECIMENTO E INSTALAÇÃO. AF_12/2014_P</t>
  </si>
  <si>
    <t>CURVA 90 GRAUS, PVC, SOLDÁVEL, DN 20MM, INSTALADO EM RAMAL DE DISTRIBIÇÃO DE ÁGUA FORNECIMENTO E INSTALAÇÃO. AF_12/2014_P</t>
  </si>
  <si>
    <t>CURVA 45 GRAUS, PVC, SOLDÁVEL, DN 20MM, INSTALADO EM RAMAL DE DISTRIBIÇÃO DE ÁGUA - FORNECIMENTO E INSTALAÇÃO. AF_12/2014</t>
  </si>
  <si>
    <t>JOELHO 90 GRAUS, PVC, SOLDÁVEL, DN 25MM, INSTALADO EM RAMAL DE DISTRIUIÇÃO DE ÁGUA FORNECIMENTO E INSTALAÇÃO. AF_12/2014_P</t>
  </si>
  <si>
    <t>JOELHO 45 GRAUS, PVC, SOLDÁVEL, DN 25MM, INSTALADO EM RAMAL DE DISTRIUIÇÃO DE ÁGUA FORNECIMENTO E INSTALAÇÃO. AF_12/2014_P</t>
  </si>
  <si>
    <t>CURVA 90 GRAUS, PVC, SOLDÁVEL, DN 25MM, INSTALADO EM RAMAL DE DISTRIBIÇÃO DE ÁGUA FORNECIMENTO E INSTALAÇÃO. AF_12/2014_P</t>
  </si>
  <si>
    <t>CURVA 45 GRAUS, PVC, SOLDÁVEL, DN 25MM, INSTALADO EM RAMAL DE DISTRIBIÇÃO DE ÁGUA FORNECIMENTO E INSTALAÇÃO. AF_12/2014_P</t>
  </si>
  <si>
    <t>JOELHO 90 GRAUS, PVC, SOLDÁVEL, DN 25MM, X 3/4 INSTALADO EM RAMAL DE DISTRIBUIÇÃO DE ÁGUA FORNECIMENTO E INSTALAÇÃO. AF_12/2014_P</t>
  </si>
  <si>
    <t>JOELHO 90 GRAUS, PVC, SOLDÁVEL, DN 32MM, INSTALADO EM RAMAL DE DISTRIUIÇÃO DE ÁGUA FORNECIMENTO E INSTALAÇÃO. AF_12/2014_P</t>
  </si>
  <si>
    <t>JOELHO 45 GRAUS, PVC, SOLDÁVEL, DN 32MM, INSTALADO EM RAMAL DE DISTRIUIÇÃO DE ÁGUA - FORNECIMENTO E INSTALAÇÃO. AF_12/2014_P</t>
  </si>
  <si>
    <t>CURVA 90 GRAUS, PVC, SOLDÁVEL, DN 32MM, INSTALADO EM RAMAL DE DISTRIBIÇÃO DE ÁGUA FORNECIMENTO E INSTALAÇÃO. AF_12/2014_P</t>
  </si>
  <si>
    <t>CURVA 45 GRAUS, PVC, SOLDÁVEL, DN 32MM, INSTALADO EM RAMAL DE DISTRIBIÇÃO DE ÁGUA - FORNECIMENTO E INSTALAÇÃO. AF_12/2014_P</t>
  </si>
  <si>
    <t>LUVA, PVC, SOLDÁVEL, DN 20MM, INSTALADO EM RAMAL DE DISTRIBUIÇÃO DEUA FORNECIMENTO E INSTALAÇÃO. AF_12/2014_P</t>
  </si>
  <si>
    <t>ÁGUN</t>
  </si>
  <si>
    <t>LUVA DE CORRER, PVC, SOLDÁVEL, DN 20MM, INSTALADO EM RAMAL DE DISTRIBIÇÃO DE ÁGUA FORNECIMENTO E INSTALAÇÃO. AF_12/2014_P</t>
  </si>
  <si>
    <t>LUVA DE REDUÇÃO, PVC, SOLDÁVEL, DN 25MM X 20MM, INSTALADO EM RAMAL DISTRIBUIÇÃO DE ÁGUA - FORNECIMENTO E INSTALAÇÃO. AF_12/2014_P</t>
  </si>
  <si>
    <t>LUVA COM BUCHA DE LATÃO, PVC, SOLDÁVEL, DN 20MM X 1/2 , INSTALADO EMAMAL DE DISTRIBUIÇÃO DE ÁGUA FORNECIMENTO E INSTALAÇÃO. AF_1</t>
  </si>
  <si>
    <t>UNIÃO, PVC, SOLDÁVEL, DN 20MM, INSTALADO EM RAMAL DE DISTRIBUIÇÃO GUA FORNECIMENTO E INSTALAÇÃO. AF_12/2014_P</t>
  </si>
  <si>
    <t>EÁU</t>
  </si>
  <si>
    <t>ADAPTADOR CURTO COM BOLSA E ROSCA PARA REGISTRO, PVC, SOLDÁVEL, DN 20M X 1/2 , INSTALADO EM RAMAL DE DISTRIBUIÇÃO DE ÁGUA FORNECIMEINSTALAÇÃO. AF_12/2014_P</t>
  </si>
  <si>
    <t>LUVA, PVC, SOLDÁVEL, DN 25MM, INSTALADO EM RAMAL DE DISTRIBUIÇÃO DEUA FORNECIMENTO E INSTALAÇÃO. AF_12/2014_P</t>
  </si>
  <si>
    <t>LUVA DE CORRER, PVC, SOLDÁVEL, DN 25MM, INSTALADO EM RAMAL DE DISTRIBIÇÃO DE ÁGUA FORNECIMENTO E INSTALAÇÃO. AF_12/2014_P</t>
  </si>
  <si>
    <t>LUVA DE REDUÇÃO, PVC, SOLDÁVEL, DN 32MM X 25MM, INSTALADO EM RAMAL DISTRIBUIÇÃO DE ÁGUA FORNECIMENTO E INSTALAÇÃO. AF_12/2014_P</t>
  </si>
  <si>
    <t>LUVA COM BUCHA DE LATÃO, PVC, SOLDÁVEL, DN 25MM X 3/4 , INSTALADO EMAMAL DE DISTRIBUIÇÃO DE ÁGUA - FORNECIMENTO E INSTALAÇÃO. AF_12/2</t>
  </si>
  <si>
    <t>UNIÃO, PVC, SOLDÁVEL, DN 25MM, INSTALADO EM RAMAL DE DISTRIBUIÇÃO GUA FORNECIMENTO E INSTALAÇÃO. AF_12/2014_P</t>
  </si>
  <si>
    <t>EÁUN</t>
  </si>
  <si>
    <t>LUVA, PVC, SOLDÁVEL, DN 32MM, INSTALADO EM RAMAL DE DISTRIBUIÇÃO DEUA FORNECIMENTO E INSTALAÇÃO. AF_12/2014_P</t>
  </si>
  <si>
    <t>LUVA DE REDUÇÃO, PVC, SOLDÁVEL, DN 40MM X 32MM, INSTALADO EM RAMAL DISTRIBUIÇÃO DE ÁGUA FORNECIMENTO E INSTALAÇÃO. AF_12/2014_P</t>
  </si>
  <si>
    <t>LUVA SOLDÁVEL E COM ROSCA, PVC, SOLDÁVEL, DN 32MM X 1 , INSTALADO EMAMAL DE DISTRIBUIÇÃO DE ÁGUA FORNECIMENTO E INSTALAÇÃO. AF_1</t>
  </si>
  <si>
    <t>UNIÃO, PVC, SOLDÁVEL, DN 32MM, INSTALADO EM RAMAL DE DISTRIBUIÇÃO GUA FORNECIMENTO E INSTALAÇÃO. AF_12/2014_P</t>
  </si>
  <si>
    <t>TE, PVC, SOLDÁVEL, DN 20MM, INSTALADO EM RAMAL DE DISTRIBUIÇÃO DE � FORNECIMENTO E INSTALAÇÃO. AF_12/2014_P</t>
  </si>
  <si>
    <t>GUAUN</t>
  </si>
  <si>
    <t>/2UN</t>
  </si>
  <si>
    <t>TE, PVC, SOLDÁVEL, DN 25MM, INSTALADO EM RAMAL DE DISTRIBUIÇÃO DE � FORNECIMENTO E INSTALAÇÃO. AF_12/2014_P</t>
  </si>
  <si>
    <t>TÊ DE REDUÇÃO, PVC, SOLDÁVEL, DN 25MM X 20MM, INSTALADO EM RAMAL DSTRIBUIÇÃO DE ÁGUA FORNECIMENTO E INSTALAÇÃO. AF_12/2014_P</t>
  </si>
  <si>
    <t>DIUN</t>
  </si>
  <si>
    <t>TE, PVC, SOLDÁVEL, DN 32MM, INSTALADO EM RAMAL DE DISTRIBUIÇÃO DE � FORNECIMENTO E INSTALAÇÃO. AF_12/2014_P</t>
  </si>
  <si>
    <t>TÊ DE REDUÇÃO, PVC, SOLDÁVEL, DN 32MM X 25MM, INSTALADO EM RAMAL DSTRIBUIÇÃO DE ÁGUA FORNECIMENTO E INSTALAÇÃO. AF_12/2014_P</t>
  </si>
  <si>
    <t>JOELHO 90 GRAUS, PVC, SOLDÁVEL, DN 25MM, INSTALADO EM PRUMADA DE ÁGU FORNECIMENTO E INSTALAÇÃO. AF_12/2014_P</t>
  </si>
  <si>
    <t>JOELHO 45 GRAUS, PVC, SOLDÁVEL, DN 25MM, INSTALADO EM PRUMADA DE ÁGU FORNECIMENTO E INSTALAÇÃO. AF_12/2014_P</t>
  </si>
  <si>
    <t>CURVA 90 GRAUS, PVC, SOLDÁVEL, DN 25MM, INSTALADO EM PRUMADA DE ÁGUA FORNECIMENTO E INSTALAÇÃO. AF_12/2014_P</t>
  </si>
  <si>
    <t>CURVA 45 GRAUS, PVC, SOLDÁVEL, DN 25MM, INSTALADO EM PRUMADA DE ÁGUA FORNECIMENTO E INSTALAÇÃO. AF_12/2014_P</t>
  </si>
  <si>
    <t>JOELHO 90 GRAUS, PVC, SOLDÁVEL, DN 32MM, INSTALADO EM PRUMADA DE ÁGU FORNECIMENTO E INSTALAÇÃO. AF_12/2014_P</t>
  </si>
  <si>
    <t>JOELHO 45 GRAUS, PVC, SOLDÁVEL, DN 32MM, INSTALADO EM PRUMADA DE ÁGU FORNECIMENTO E INSTALAÇÃO. AF_12/2014_P</t>
  </si>
  <si>
    <t>CURVA 90 GRAUS, PVC, SOLDÁVEL, DN 32MM, INSTALADO EM PRUMADA DE ÁGUA FORNECIMENTO E INSTALAÇÃO. AF_12/2014_P</t>
  </si>
  <si>
    <t>CURVA 45 GRAUS, PVC, SOLDÁVEL, DN 32MM, INSTALADO EM PRUMADA DE ÁGUAFORNECIMENTO E INSTALAÇÃO. AF_12/2014_P</t>
  </si>
  <si>
    <t>JOELHO 90 GRAUS, PVC, SOLDÁVEL, DN 40MM, INSTALADO EM PRUMADA DE ÁGU FORNECIMENTO E INSTALAÇÃO. AF_12/2014_P</t>
  </si>
  <si>
    <t>JOELHO 45 GRAUS, PVC, SOLDÁVEL, DN 40MM, INSTALADO EM PRUMADA DE ÁGU FORNECIMENTO E INSTALAÇÃO. AF_12/2014_P</t>
  </si>
  <si>
    <t>CURVA 90 GRAUS, PVC, SOLDÁVEL, DN 40MM, INSTALADO EM PRUMADA DE ÁGUA FORNECIMENTO E INSTALAÇÃO. AF_12/2014_P</t>
  </si>
  <si>
    <t>CURVA 45 GRAUS, PVC, SOLDÁVEL, DN 40MM, INSTALADO EM PRUMADA DE ÁGUA FORNECIMENTO E INSTALAÇÃO. AF_12/2014_P</t>
  </si>
  <si>
    <t>JOELHO 90 GRAUS, PVC, SOLDÁVEL, DN 50MM, INSTALADO EM PRUMADA DE ÁGU FORNECIMENTO E INSTALAÇÃO. AF_12/2014_P</t>
  </si>
  <si>
    <t>JOELHO 45 GRAUS, PVC, SOLDÁVEL, DN 50MM, INSTALADO EM PRUMADA DE ÁGU FORNECIMENTO E INSTALAÇÃO. AF_12/2014_P</t>
  </si>
  <si>
    <t>CURVA 90 GRAUS, PVC, SOLDÁVEL, DN 50MM, INSTALADO EM PRUMADA DE ÁGUA FORNECIMENTO E INSTALAÇÃO. AF_12/2014_P</t>
  </si>
  <si>
    <t>CURVA 45 GRAUS, PVC, SOLDÁVEL, DN 50MM, INSTALADO EM PRUMADA DE ÁGUA FORNECIMENTO E INSTALAÇÃO. AF_12/2014_P</t>
  </si>
  <si>
    <t>JOELHO 90 GRAUS, PVC, SOLDÁVEL, DN 60MM, INSTALADO EM PRUMADA DE ÁGU FORNECIMENTO E INSTALAÇÃO. AF_12/2014_P</t>
  </si>
  <si>
    <t>JOELHO 45 GRAUS, PVC, SOLDÁVEL, DN 60MM, INSTALADO EM PRUMADA DE ÁGU FORNECIMENTO E INSTALAÇÃO. AF_12/2014_P</t>
  </si>
  <si>
    <t>CURVA 90 GRAUS, PVC, SOLDÁVEL, DN 60MM, INSTALADO EM PRUMADA DE ÁGUA FORNECIMENTO E INSTALAÇÃO. AF_12/2014_P</t>
  </si>
  <si>
    <t>CURVA 45 GRAUS, PVC, SOLDÁVEL, DN 60MM, INSTALADO EM PRUMADA DE ÁGUA FORNECIMENTO E INSTALAÇÃO. AF_12/2014_P</t>
  </si>
  <si>
    <t>JOELHO 90 GRAUS, PVC, SOLDÁVEL, DN 75MM, INSTALADO EM PRUMADA DE ÁGU FORNECIMENTO E INSTALAÇÃO. AF_12/2014_P</t>
  </si>
  <si>
    <t>JOELHO 90 GRAUS, PVC, SERIE R, ÁGUA PLUVIAL, DN 40 MM, JUNTA SOLDÁVE FORNECIDO E INSTALADO EM RAMAL DE ENCAMINHAMENTO. AF_12/2014_P</t>
  </si>
  <si>
    <t>JOELHO 45 GRAUS, PVC, SOLDÁVEL, DN 75MM, INSTALADO EM PRUMADA DE ÁGU FORNECIMENTO E INSTALAÇÃO. AF_12/2014_P</t>
  </si>
  <si>
    <t>JOELHO 45 GRAUS, PVC, SERIE R, ÁGUA PLUVIAL, DN 40 MM, JUNTA SOLDÁVE FORNECIDO E INSTALADO EM RAMAL DE ENCAMINHAMENTO. AF_12/2014_P</t>
  </si>
  <si>
    <t>CURVA 90 GRAUS, PVC, SOLDÁVEL, DN 75MM, INSTALADO EM PRUMADA DE ÁGUA FORNECIMENTO E INSTALAÇÃO. AF_12/2014_P</t>
  </si>
  <si>
    <t>JOELHO 90 GRAUS, PVC, SERIE R, ÁGUA PLUVIAL, DN 50 MM, JUNTA ELÁSTIC FORNECIDO E INSTALADO EM RAMAL DE ENCAMINHAMENTO. AF_12/2014</t>
  </si>
  <si>
    <t>CURVA 45 GRAUS, PVC, SOLDÁVEL, DN 75MM, INSTALADO EM PRUMADA DE ÁGUA FORNECIMENTO E INSTALAÇÃO. AF_12/2014_P</t>
  </si>
  <si>
    <t>JOELHO 45 GRAUS, PVC, SERIE R, ÁGUA PLUVIAL, DN 50 MM, JUNTA ELÁSTIC FORNECIDO E INSTALADO EM RAMAL DE ENCAMINHAMENTO. AF_12/2014</t>
  </si>
  <si>
    <t>JOELHO 90 GRAUS, PVC, SOLDÁVEL, DN 85MM, INSTALADO EM PRUMADA DE ÁGU FORNECIMENTO E INSTALAÇÃO. AF_12/2014_P</t>
  </si>
  <si>
    <t>JOELHO 90 GRAUS, PVC, SERIE R, ÁGUA PLUVIAL, DN 75 MM, JUNTA ELÁSTIC FORNECIDO E INSTALADO EM RAMAL DE ENCAMINHAMENTO. AF_12/2014</t>
  </si>
  <si>
    <t>JOELHO 45 GRAUS, PVC, SOLDÁVEL, DN 85MM, INSTALADO EM PRUMADA DE ÁGU FORNECIMENTO E INSTALAÇÃO. AF_12/2014_P</t>
  </si>
  <si>
    <t>JOELHO 45 GRAUS, PVC, SERIE R, ÁGUA PLUVIAL, DN 75 MM, JUNTA ELÁSTIC FORNECIDO E INSTALADO EM RAMAL DE ENCAMINHAMENTO. AF_12/2014</t>
  </si>
  <si>
    <t>CURVA 90 GRAUS, PVC, SOLDÁVEL, DN 85MM, INSTALADO EM PRUMADA DE ÁGUA FORNECIMENTO E INSTALAÇÃO. AF_12/2014_P</t>
  </si>
  <si>
    <t>CURVA 45 GRAUS, PVC, SOLDÁVEL, DN 85MM, INSTALADO EM PRUMADA DE ÁGUA FORNECIMENTO E INSTALAÇÃO. AF_12/2014_P</t>
  </si>
  <si>
    <t>JOELHO 90 GRAUS, PVC, SERIE R, ÁGUA PLUVIAL, DN 100 MM, JUNTA ELÁSTI, FORNECIDO E INSTALADO EM RAMAL DE ENCAMINHAMENTO. AF_12/2014</t>
  </si>
  <si>
    <t>LUVA DE CORRER, PVC, SOLDÁVEL, DN 25MM, INSTALADO EM PRUMADA DE ÁGUA FORNECIMENTO E INSTALAÇÃO. AF_12/2014_P</t>
  </si>
  <si>
    <t>JOELHO 45 GRAUS, PVC, SERIE R, ÁGUA PLUVIAL, DN 100 MM, JUNTA ELÁSTI, FORNECIDO E INSTALADO EM RAMAL DE ENCAMINHAMENTO. AF_12/2014</t>
  </si>
  <si>
    <t>LUVA DE REDUÇÃO, PVC, SOLDÁVEL, DN 32MM X 25MM, INSTALADO EM PRUMADE ÁGUA FORNECIMENTO E INSTALAÇÃO. AF_12/2014_P</t>
  </si>
  <si>
    <t>LUVA SOLDÁVEL E COM ROSCA, PVC, SOLDÁVEL, DN 25MM X 3/4, INSTALADO E PRUMADA DE ÁGUA FORNECIMENTO E INSTALAÇÃO. AF_12/2014_P</t>
  </si>
  <si>
    <t>UNIÃO, PVC, SOLDÁVEL, DN 25MM, INSTALADO EM PRUMADA DE ÁGUA FORNENTO E INSTALAÇÃO. AF_12/2014_P</t>
  </si>
  <si>
    <t>CIMUN</t>
  </si>
  <si>
    <t>LUVA, PVC, SOLDÁVEL, DN 32MM, INSTALADO EM PRUMADA DE ÁGUA FORNECNTO E INSTALAÇÃO. AF_12/2014_P</t>
  </si>
  <si>
    <t>MEUN</t>
  </si>
  <si>
    <t>LUVA SIMPLES, PVC, SERIE R, ÁGUA PLUVIAL, DN 40 MM, JUNTA SOLDÁVEL, RNECIDO E INSTALADO EM RAMAL DE ENCAMINHAMENTO. AF_12/2014_P</t>
  </si>
  <si>
    <t>LUVA SIMPLES, PVC, SERIE R, ÁGUA PLUVIAL, DN 50 MM, JUNTA ELÁSTICA, RNECIDO E INSTALADO EM RAMAL DE ENCAMINHAMENTO. AF_12/2014</t>
  </si>
  <si>
    <t>LUVA SIMPLES, PVC, SERIE R, ÁGUA PLUVIAL, DN 75 MM, JUNTA ELÁSTICA, RNECIDO E INSTALADO EM RAMAL DE ENCAMINHAMENTO. AF_12/2014</t>
  </si>
  <si>
    <t>LUVA DE CORRER, PVC, SERIE R, ÁGUA PLUVIAL, DN 75 MM, JUNTA ELÁSTICAFORNECIDO E INSTALADO EM RAMAL DE ENCAMINHAMENTO. AF_12/2014</t>
  </si>
  <si>
    <t>REDUÇÃO EXCÊNTRICA, PVC, SERIE R, ÁGUA PLUVIAL, DN 75 X 50 MM, JUNLÁSTICA, FORNECIDO E INSTALADO EM RAMAL DE ENCAMINHAMENTO. AF_12/2014</t>
  </si>
  <si>
    <t>AEUN</t>
  </si>
  <si>
    <t>TÊ DE INSPEÇÃO, PVC, SERIE R, ÁGUA PLUVIAL, DN 75 MM, JUNTA ELÁSTFORNECIDO E INSTALADO EM RAMAL DE ENCAMINHAMENTO. AF_12/2014</t>
  </si>
  <si>
    <t>CA,UN</t>
  </si>
  <si>
    <t>LUVA SOLDÁVEL E COM ROSCA, PVC, SOLDÁVEL, DN 32MM X 1, INSTALADO EM RUMADA DE ÁGUA FORNECIMENTO E INSTALAÇÃO. AF_12/2014_P</t>
  </si>
  <si>
    <t>UNIÃO, PVC, SOLDÁVEL, DN 32MM, INSTALADO EM PRUMADA DE ÁGUA FORNENTO E INSTALAÇÃO. AF_12/2014_P</t>
  </si>
  <si>
    <t>LUVA SIMPLES, PVC, SERIE R, ÁGUA PLUVIAL, DN 100 MM, JUNTA ELÁSTICA,ORNECIDO E INSTALADO EM RAMAL DE ENCAMINHAMENTO. AF_12/2014</t>
  </si>
  <si>
    <t>LUVA DE CORRER, PVC, SERIE R, ÁGUA PLUVIAL, DN 100 MM, JUNTA ELÁSTIC FORNECIDO E INSTALADO EM RAMAL DE ENCAMINHAMENTO. AF_12/2014</t>
  </si>
  <si>
    <t>REDUÇÃO EXCÊNTRICA, PVC, SERIE R, ÁGUA PLUVIAL, DN 100 X 75 MM, JUELÁSTICA, FORNECIDO E INSTALADO EM RAMAL DE ENCAMINHAMENTO. AF_12/201</t>
  </si>
  <si>
    <t>TAUN</t>
  </si>
  <si>
    <t>LUVA, PVC, SOLDÁVEL, DN 40MM, INSTALADO EM PRUMADA DE ÁGUA FORNECNTO E INSTALAÇÃO. AF_12/2014_P</t>
  </si>
  <si>
    <t>TÊ DE INSPEÇÃO, PVC, SERIE R, ÁGUA PLUVIAL, DN 100 MM, JUNTA ELÁS FORNECIDO E INSTALADO EM RAMAL DE ENCAMINHAMENTO. AF_12/2014</t>
  </si>
  <si>
    <t>ICA,UN</t>
  </si>
  <si>
    <t>JUNÇÃO SIMPLES, PVC, SERIE R, ÁGUA PLUVIAL, DN 40 MM, JUNTA SOLDÁVFORNECIDO E INSTALADO EM RAMAL DE ENCAMINHAMENTO. AF_12/2014_P</t>
  </si>
  <si>
    <t>L,UN</t>
  </si>
  <si>
    <t>LUVA DE REDUÇÃO, PVC, SOLDÁVEL, DN 40MM X 32MM, INSTALADO EM PRUMADE ÁGUA FORNECIMENTO E INSTALAÇÃO. AF_12/2014_P</t>
  </si>
  <si>
    <t>JUNÇÃO SIMPLES, PVC, SERIE R, ÁGUA PLUVIAL, DN 50 MM, JUNTA ELÁSTIFORNECIDO E INSTALADO EM RAMAL DE ENCAMINHAMENTO. AF_12/2014</t>
  </si>
  <si>
    <t>A,UN</t>
  </si>
  <si>
    <t>LUVA COM ROSCA, PVC, SOLDÁVEL, DN 40MM X 1.1/4, INSTALADO EM PRUMADA DE ÁGUA FORNECIMENTO E INSTALAÇÃO. AF_12/2014_P</t>
  </si>
  <si>
    <t>JUNÇÃO SIMPLES, PVC, SERIE R, ÁGUA PLUVIAL, DN 75 X 75 MM, JUNTA ELICA, FORNECIDO E INSTALADO EM RAMAL DE ENCAMINHAMENTO. AF_12/2014</t>
  </si>
  <si>
    <t>�STUN</t>
  </si>
  <si>
    <t>TÊ, PVC, SERIE R, ÁGUA PLUVIAL, DN 75 MM, JUNTA ELÁSTICA, FORNECIDOINSTALADO EM RAMAL DE ENCAMINHAMENTO. AF_12/2014</t>
  </si>
  <si>
    <t>JUNÇÃO SIMPLES, PVC, SERIE R, ÁGUA PLUVIAL, DN 100 X 100 MM, JUNTA STICA, FORNECIDO E INSTALADO EM RAMAL DE ENCAMINHAMENTO. AF_12/2014</t>
  </si>
  <si>
    <t>LÁUN</t>
  </si>
  <si>
    <t>UNIÃO, PVC, SOLDÁVEL, DN 40MM, INSTALADO EM PRUMADA DE ÁGUA FORNENTO E INSTALAÇÃO. AF_12/2014_P</t>
  </si>
  <si>
    <t>JUNÇÃO SIMPLES, PVC, SERIE R, ÁGUA PLUVIAL, DN 100 X 75 MM, JUNTA ETICA, FORNECIDO E INSTALADO EM RAMAL DE ENCAMINHAMENTO. AF_12/2014</t>
  </si>
  <si>
    <t>ÁSUN</t>
  </si>
  <si>
    <t>TÊ, PVC, SERIE R, ÁGUA PLUVIAL, DN 100 X 100 MM, JUNTA ELÁSTICA, FOCIDO E INSTALADO EM RAMAL DE ENCAMINHAMENTO. AF_12/2014</t>
  </si>
  <si>
    <t>NEUN</t>
  </si>
  <si>
    <t>TÊ, PVC, SERIE R, ÁGUA PLUVIAL, DN 100 X 75 MM, JUNTA ELÁSTICA, FORIDO E INSTALADO EM RAMAL DE ENCAMINHAMENTO. AF_12/2014</t>
  </si>
  <si>
    <t>ECUN</t>
  </si>
  <si>
    <t>JUNÇÃO DUPLA, PVC, SERIE R, ÁGUA PLUVIAL, DN 100 X 100 X 100 MM, JU ELÁSTICA, FORNECIDO E INSTALADO EM RAMAL DE ENCAMINHAMENTO. AF_12/204</t>
  </si>
  <si>
    <t>LUVA, PVC, SOLDÁVEL, DN 50MM, INSTALADO EM PRUMADA DE ÁGUA FORNECNTO E INSTALAÇÃO. AF_12/2014_P</t>
  </si>
  <si>
    <t>LUVA DE CORRER, PVC, SOLDÁVEL, DN 50MM, INSTALADO EM PRUMADA DE ÁGUA FORNECIMENTO E INSTALAÇÃO. AF_12/2014_P</t>
  </si>
  <si>
    <t>JOELHO 90 GRAUS, PVC, SERIE R, ÁGUA PLUVIAL, DN 75 MM, JUNTA ELÁSTIC FORNECIDO E INSTALADO EM CONDUTORES VERTICAIS DE ÁGUAS PLUVIAIS. AF_2/2014</t>
  </si>
  <si>
    <t>JOELHO 45 GRAUS, PVC, SERIE R, ÁGUA PLUVIAL, DN 75 MM, JUNTA ELÁSTIC FORNECIDO E INSTALADO EM CONDUTORES VERTICAIS DE ÁGUAS PLUVIAIS. AF_2/2014</t>
  </si>
  <si>
    <t>JOELHO 90 GRAUS, PVC, SERIE R, ÁGUA PLUVIAL, DN 100 MM, JUNTA ELÁSTI, FORNECIDO E INSTALADO EM CONDUTORES VERTICAIS DE ÁGUAS PLUVIAIS. AF12/2014</t>
  </si>
  <si>
    <t>JOELHO 45 GRAUS, PVC, SERIE R, ÁGUA PLUVIAL, DN 100 MM, JUNTA ELÁSTI, FORNECIDO E INSTALADO EM CONDUTORES VERTICAIS DE ÁGUAS PLUVIAIS. AF12/2014</t>
  </si>
  <si>
    <t>JOELHO 90 GRAUS, PVC, SERIE R, ÁGUA PLUVIAL, DN 150 MM, JUNTA ELÁSTI, FORNECIDO E INSTALADO EM CONDUTORES VERTICAIS DE ÁGUAS PLUVIAIS. AF12/2014</t>
  </si>
  <si>
    <t>JOELHO 45 GRAUS, PVC, SERIE R, ÁGUA PLUVIAL, DN 150 MM, JUNTA ELÁSTI, FORNECIDO E INSTALADO EM CONDUTORES VERTICAIS DE ÁGUAS PLUVIAIS. AF12/2014</t>
  </si>
  <si>
    <t>LUVA COM ROSCA, PVC, SOLDÁVEL, DN 50MM X 1.1/2, INSTALADO EM PRUMADA DE ÁGUA FORNECIMENTO E INSTALAÇÃO. AF_12/2014_P</t>
  </si>
  <si>
    <t>UNIÃO, PVC, SOLDÁVEL, DN 50MM, INSTALADO EM PRUMADA DE ÁGUA FORENTO E INSTALAÇÃO. AF_12/2014_P</t>
  </si>
  <si>
    <t>ECIMUN</t>
  </si>
  <si>
    <t>LUVA, PVC, SOLDÁVEL, DN 60MM, INSTALADO EM PRUMADA DE ÁGUA FORNECNTO E INSTALAÇÃO. AF_12/2014_P</t>
  </si>
  <si>
    <t>LUVA SIMPLES, PVC, SERIE R, ÁGUA PLUVIAL, DN 75 MM, JUNTA ELÁSTICA, RNECIDO E INSTALADO EM CONDUTORES VERTICAIS DE ÁGUAS PLUVIAIS. AF_12/014</t>
  </si>
  <si>
    <t>LUVA DE CORRER, PVC, SERIE R, ÁGUA PLUVIAL, DN 75 MM, JUNTA ELÁSTICAFORNECIDO E INSTALADO EM CONDUTORES VERTICAIS DE ÁGUAS PLUVIAIS. AF_1/2014</t>
  </si>
  <si>
    <t>LUVA DE REDUÇÃO, PVC, SOLDÁVEL, DN 60MM X 50MM, INSTALADO EM PRUMADE ÁGUA FORNECIMENTO E INSTALAÇÃO. AF_12/2014_P</t>
  </si>
  <si>
    <t>ADAPTADOR CURTO COM BOLSA E ROSCA PARA REGISTRO, PVC, SOLDÁVEL, DN 85M X 3, INSTALADO EM PRUMADA DE ÁGUA FORNECIMENTO E INSTALAÇÃO. 2/2014_P</t>
  </si>
  <si>
    <t>TE, PVC, SOLDÁVEL, DN 25MM, INSTALADO EM PRUMADA DE ÁGUA FORNECIO E INSTALAÇÃO. AF_12/2014_P</t>
  </si>
  <si>
    <t>ENTUN</t>
  </si>
  <si>
    <t>TÊ COM BUCHA DE LATÃO NA BOLSA CENTRAL, PVC, SOLDÁVEL, DN 25MM X 1/ INSTALADO EM PRUMADA DE ÁGUA FORNECIMENTO E INSTALAÇÃO. AF_12/P</t>
  </si>
  <si>
    <t>TÊ DE REDUÇÃO, PVC, SOLDÁVEL, DN 25MM X 20MM, INSTALADO EM PRUMADAÁGUA FORNECIMENTO E INSTALAÇÃO. AF_12/2014_P</t>
  </si>
  <si>
    <t>DEUN</t>
  </si>
  <si>
    <t>TE, PVC, SOLDÁVEL, DN 32MM, INSTALADO EM PRUMADA DE ÁGUA FORNECIO E INSTALAÇÃO. AF_12/2014_P</t>
  </si>
  <si>
    <t>TÊ COM BUCHA DE LATÃO NA BOLSA CENTRAL, PVC, SOLDÁVEL, DN 32MM X 3/ INSTALADO EM PRUMADA DE ÁGUA FORNECIMENTO E INSTALAÇÃO. AF_12/P</t>
  </si>
  <si>
    <t>TÊ DE REDUÇÃO, PVC, SOLDÁVEL, DN 32MM X 25MM, INSTALADO EM PRUMADAÁGUA FORNECIMENTO E INSTALAÇÃO. AF_12/2014_P</t>
  </si>
  <si>
    <t>TE, PVC, SOLDÁVEL, DN 40MM, INSTALADO EM PRUMADA DE ÁGUA FORNECIO E INSTALAÇÃO. AF_12/2014_P</t>
  </si>
  <si>
    <t>TÊ DE REDUÇÃO, PVC, SOLDÁVEL, DN 40MM X 32MM, INSTALADO EM PRUMADAÁGUA FORNECIMENTO E INSTALAÇÃO. AF_12/2014_P</t>
  </si>
  <si>
    <t>TÊ DE REDUÇÃO, PVC, SOLDÁVEL, DN 50MM X 40MM, INSTALADO EM PRUMADAÁGUA FORNECIMENTO E INSTALAÇÃO. AF_12/2014_P</t>
  </si>
  <si>
    <t>TÊ DE REDUÇÃO, PVC, SOLDÁVEL, DN 50MM X 25MM, INSTALADO EM PRUMADAÁGUA FORNECIMENTO E INSTALAÇÃO. AF_12/2014_P</t>
  </si>
  <si>
    <t>TE DE REDUÇÃO, PVC, SOLDÁVEL, DN 75MM X 50MM, INSTALADO EM PRUMADA ÁGUA FORNECIMENTO E INSTALAÇÃO. AF_12/2014_P</t>
  </si>
  <si>
    <t>TE DE REDUÇÃO, PVC, SOLDÁVEL, DN 85MM X 60MM, INSTALADO EM PRUMADA ÁGUA FORNECIMENTO E INSTALAÇÃO. AF_12/2014_P</t>
  </si>
  <si>
    <t>JOELHO 90 GRAUS, CPVC, SOLDÁVEL, DN 15MM, INSTALADO EM RAMAL OU SUB-RMAL DE ÁGUA FORNECIMENTO E INSTALAÇÃO. AF_12/2014</t>
  </si>
  <si>
    <t>LAUN</t>
  </si>
  <si>
    <t>LUVA, CPVC, SOLDÁVEL, DN 15MM, INSTALADO EM RAMAL OU SUB-RAMAL DE ÁG FORNECIMENTO E INSTALAÇÃO. AF_12/2014</t>
  </si>
  <si>
    <t>LUVA DE TRANSIÇÃO, CPVC, SOLDÁVEL, DN15MM X 1/2, INSTALADO EM RAMALU SUB-RAMAL DE ÁGUA FORNECIMENTO E INSTALAÇÃO. AF_12/2014</t>
  </si>
  <si>
    <t>LUVA DE TRANSIÇÃO, CPVC, SOLDÁVEL, DN22MM X 25MM, INSTALADO EM RAMAU SUB-RAMAL DE ÁGUA FORNECIMENTO E INSTALAÇÃO. AF_12/2014</t>
  </si>
  <si>
    <t>REDUÇÃO EXCÊNTRICA, PVC, SERIE R, ÁGUA PLUVIAL, DN 75 X 50 MM, JUNLÁSTICA, FORNECIDO E INSTALADO EM CONDUTORES VERTICAIS DE ÁGUAS PLUVIS. AF_12/2014</t>
  </si>
  <si>
    <t>TÊ DE INSPEÇÃO, PVC, SERIE R, ÁGUA PLUVIAL, DN 75 MM, JUNTA ELÁSTFORNECIDO E INSTALADO EM CONDUTORES VERTICAIS DE ÁGUAS PLUVIAIS. AF_1/2014</t>
  </si>
  <si>
    <t>CONECTOR, CPVC, SOLDÁVEL, DN22MM X 3/4, INSTALADO EM RAMAL OU SUB-RAMAL DE ÁGUA FORNECIMENTO E INSTALAÇÃO. AF_12/2014</t>
  </si>
  <si>
    <t>LUVA SIMPLES, PVC, SERIE R, ÁGUA PLUVIAL, DN 100 MM, JUNTA ELÁSTICA,ORNECIDO E INSTALADO EM CONDUTORES VERTICAIS DE ÁGUAS PLUVIAIS. AF_122014</t>
  </si>
  <si>
    <t>LUVA DE CORRER, PVC, SERIE R, ÁGUA PLUVIAL, DN 100 MM, JUNTA ELÁSTIC FORNECIDO E INSTALADO EM CONDUTORES VERTICAIS DE ÁGUAS PLUVIAIS. AF_2/2014</t>
  </si>
  <si>
    <t>REDUÇÃO EXCÊNTRICA, PVC, SERIE R, ÁGUA PLUVIAL, DN 100 X 75 MM, JUELÁSTICA, FORNECIDO E INSTALADO EM CONDUTORES VERTICAIS DE ÁGUAS PLUAIS. AF_12/2014</t>
  </si>
  <si>
    <t>TÊ DE INSPEÇÃO, PVC, SERIE R, ÁGUA PLUVIAL, DN 100 MM, JUNTA ELÁS FORNECIDO E INSTALADO EM CONDUTORES VERTICAIS DE ÁGUAS PLUVIAIS. AF_2/2014</t>
  </si>
  <si>
    <t>LUVA SIMPLES, PVC, SERIE R, ÁGUA PLUVIAL, DN 150 MM, JUNTA ELÁSTICA,ORNECIDO E INSTALADO EM CONDUTORES VERTICAIS DE ÁGUAS PLUVIAIS. AF_122014</t>
  </si>
  <si>
    <t>LUVA DE CORRER, PVC, SERIE R, ÁGUA PLUVIAL, DN 150 MM, JUNTA ELÁSTIC FORNECIDO E INSTALADO EM CONDUTORES VERTICAIS DE ÁGUAS PLUVIAIS. AF_2/2014</t>
  </si>
  <si>
    <t>REDUÇÃO EXCÊNTRICA, PVC, SERIE R, ÁGUA PLUVIAL, DN 150 X 100 MM, J ELÁSTICA, FORNECIDO E INSTALADO EM CONDUTORES VERTICAIS DE ÁGUAS PLIAIS. AF_12/2014</t>
  </si>
  <si>
    <t>NTAUN</t>
  </si>
  <si>
    <t>JUNÇÃO SIMPLES, PVC, SERIE R, ÁGUA PLUVIAL, DN 75 X 75 MM, JUNTA ELICA, FORNECIDO E INSTALADO EM CONDUTORES VERTICAIS DE ÁGUAS PLUVIAIS.AF_12/2014</t>
  </si>
  <si>
    <t>TÊ, PVC, SERIE R, ÁGUA PLUVIAL, DN 75 X 75 MM, JUNTA ELÁSTICA, FORNDO E INSTALADO EM CONDUTORES VERTICAIS DE ÁGUAS PLUVIAIS. AF_12/2014</t>
  </si>
  <si>
    <t>CIUN</t>
  </si>
  <si>
    <t>JUNÇÃO SIMPLES, PVC, SERIE R, ÁGUA PLUVIAL, DN 100 X 100 MM, JUNTA STICA, FORNECIDO E INSTALADO EM CONDUTORES VERTICAIS DE ÁGUAS PLUVIAI. AF_12/2014</t>
  </si>
  <si>
    <t>TE, CPVC, SOLDÁVEL, DN 15MM, INSTALADO EM RAMAL OU SUB-RAMAL DE ÁGUA FORNECIMENTO E INSTALAÇÃO. AF_12/2014</t>
  </si>
  <si>
    <t>JUNÇÃO SIMPLES, PVC, SERIE R, ÁGUA PLUVIAL, DN 100 X 75 MM, JUNTA ETICA, FORNECIDO E INSTALADO EM CONDUTORES VERTICAIS DE ÁGUAS PLUVIAIS AF_12/2014</t>
  </si>
  <si>
    <t>TÊ, PVC, SERIE R, ÁGUA PLUVIAL, DN 100 X 100 MM, JUNTA ELÁSTICA, FOCIDO E INSTALADO EM CONDUTORES VERTICAIS DE ÁGUAS PLUVIAIS. AF_12/201</t>
  </si>
  <si>
    <t>TÊ, PVC, SERIE R, ÁGUA PLUVIAL, DN 100 X 75 MM, JUNTA ELÁSTICA, FORIDO E INSTALADO EM CONDUTORES VERTICAIS DE ÁGUAS PLUVIAIS. AF_12/2014</t>
  </si>
  <si>
    <t>TE, CPVC, SOLDÁVEL, DN 22MM, INSTALADO EM RAMAL OU SUB-RAMAL DE ÁGUA FORNECIMENTO E INSTALAÇÃO. AF_12/2014</t>
  </si>
  <si>
    <t>JUNÇÃO SIMPLES, PVC, SERIE R, ÁGUA PLUVIAL, DN 150 X 150 MM, JUNTA STICA, FORNECIDO E INSTALADO EM CONDUTORES VERTICAIS DE ÁGUAS PLUVIAI. AF_12/2014</t>
  </si>
  <si>
    <t>JUNÇÃO SIMPLES, PVC, SERIE R, ÁGUA PLUVIAL, DN 150 X 100 MM, JUNTA STICA, FORNECIDO E INSTALADO EM CONDUTORES VERTICAIS DE ÁGUAS PLUVIAI. AF_12/2014</t>
  </si>
  <si>
    <t>TÊ, PVC, SERIE R, ÁGUA PLUVIAL, DN 150 X 150 MM, JUNTA ELÁSTICA, FOCIDO E INSTALADO EM CONDUTORES VERTICAIS DE ÁGUAS PLUVIAIS. AF_12/201</t>
  </si>
  <si>
    <t>TE MISTURADOR DE TRANSIÇÃO, CPVC, SOLDÁVEL, DN 22MM X 3/4 , INSTALAEM RAMAL OU SUB-RAMAL DE ÁGUA FORNECIMENTO E INSTALAÇÃO. AF_12/</t>
  </si>
  <si>
    <t>TÊ, PVC, SERIE R, ÁGUA PLUVIAL, DN 150 X 100 MM, JUNTA ELÁSTICA, FOCIDO E INSTALADO EM CONDUTORES VERTICAIS DE ÁGUAS PLUVIAIS. AF_12/201</t>
  </si>
  <si>
    <t>JOELHO 90 GRAUS, PVC, SERIE NORMAL, ESGOTO PREDIAL, DN 40 MM, JUNTA SOLDÁVEL, FORNECIDO E INSTALADO EM RAMAL DE DESCARGA OU RAMAL DE ESGOTOSANITÁRIO. AF_12/2014_P</t>
  </si>
  <si>
    <t>JOELHO 45 GRAUS, PVC, SERIE NORMAL, ESGOTO PREDIAL, DN 40 MM, JUNTA SOLDÁVEL, FORNECIDO E INSTALADO EM RAMAL DE DESCARGA OU RAMAL DE ESGOTOSANITÁRIO. AF_12/2014_P</t>
  </si>
  <si>
    <t>CURVA CURTA 90 GRAUS, PVC, SERIE NORMAL, ESGOTO PREDIAL, DN 40 MM, JUNTA SOLDÁVEL, FORNECIDO E INSTALADO EM RAMAL DE DESCARGA OU RAMAL DE EGOTO SANITÁRIO. AF_12/2014_P</t>
  </si>
  <si>
    <t>CURVA LONGA 90 GRAUS, PVC, SERIE NORMAL, ESGOTO PREDIAL, DN 40 MM, JUNTA SOLDÁVEL, FORNECIDO E INSTALADO EM RAMAL DE DESCARGA OU RAMAL DE EGOTO SANITÁRIO. AF_12/2014_P</t>
  </si>
  <si>
    <t>JOELHO 90 GRAUS, PVC, SERIE NORMAL, ESGOTO PREDIAL, DN 50 MM, JUNTA ELÁSTICA, FORNECIDO E INSTALADO EM RAMAL DE DESCARGA OU RAMAL DE ESGOTOSANITÁRIO. AF_12/2014</t>
  </si>
  <si>
    <t>JOELHO 45 GRAUS, PVC, SERIE NORMAL, ESGOTO PREDIAL, DN 50 MM, JUNTA ELÁSTICA, FORNECIDO E INSTALADO EM RAMAL DE DESCARGA OU RAMAL DE ESGOTOSANITÁRIO. AF_12/2014</t>
  </si>
  <si>
    <t>CURVA CURTA 90 GRAUS, PVC, SERIE NORMAL, ESGOTO PREDIAL, DN 50 MM, JUNTA ELÁSTICA, FORNECIDO E INSTALADO EM RAMAL DE DESCARGA OU RAMAL DE EGOTO SANITÁRIO. AF_12/2014</t>
  </si>
  <si>
    <t>CURVA LONGA 90 GRAUS, PVC, SERIE NORMAL, ESGOTO PREDIAL, DN 50 MM, JUNTA ELÁSTICA, FORNECIDO E INSTALADO EM RAMAL DE DESCARGA OU RAMAL DE EGOTO SANITÁRIO. AF_12/2014</t>
  </si>
  <si>
    <t>JOELHO 90 GRAUS, PVC, SERIE NORMAL, ESGOTO PREDIAL, DN 75 MM, JUNTA ELÁSTICA, FORNECIDO E INSTALADO EM RAMAL DE DESCARGA OU RAMAL DE ESGOTOSANITÁRIO. AF_12/2014</t>
  </si>
  <si>
    <t>JOELHO 45 GRAUS, PVC, SERIE NORMAL, ESGOTO PREDIAL, DN 75 MM, JUNTA ELÁSTICA, FORNECIDO E INSTALADO EM RAMAL DE DESCARGA OU RAMAL DE ESGOTOSANITÁRIO. AF_12/2014</t>
  </si>
  <si>
    <t>CURVA CURTA 90 GRAUS, PVC, SERIE NORMAL, ESGOTO PREDIAL, DN 75 MM, JUNTA ELÁSTICA, FORNECIDO E INSTALADO EM RAMAL DE DESCARGA OU RAMAL DE EGOTO SANITÁRIO. AF_12/2014</t>
  </si>
  <si>
    <t>CURVA LONGA 90 GRAUS, PVC, SERIE NORMAL, ESGOTO PREDIAL, DN 75 MM, JUNTA ELÁSTICA, FORNECIDO E INSTALADO EM RAMAL DE DESCARGA OU RAMAL DE EGOTO SANITÁRIO. AF_12/2014</t>
  </si>
  <si>
    <t>JOELHO 90 GRAUS, PVC, SERIE NORMAL, ESGOTO PREDIAL, DN 100 MM, JUNTA ELÁSTICA, FORNECIDO E INSTALADO EM RAMAL DE DESCARGA OU RAMAL DE ESGOT SANITÁRIO. AF_12/2014</t>
  </si>
  <si>
    <t>JOELHO 45 GRAUS, PVC, SERIE NORMAL, ESGOTO PREDIAL, DN 100 MM, JUNTA ELÁSTICA, FORNECIDO E INSTALADO EM RAMAL DE DESCARGA OU RAMAL DE ESGOT SANITÁRIO. AF_12/2014</t>
  </si>
  <si>
    <t>CURVA CURTA 90 GRAUS, PVC, SERIE NORMAL, ESGOTO PREDIAL, DN 100 MM, JUNTA ELÁSTICA, FORNECIDO E INSTALADO EM RAMAL DE DESCARGA OU RAMAL DE SGOTO SANITÁRIO. AF_12/2014</t>
  </si>
  <si>
    <t>CURVA LONGA 90 GRAUS, PVC, SERIE NORMAL, ESGOTO PREDIAL, DN 100 MM, JUNTA ELÁSTICA, FORNECIDO E INSTALADO EM RAMAL DE DESCARGA OU RAMAL DE SGOTO SANITÁRIO. AF_12/2014</t>
  </si>
  <si>
    <t>LUVA SIMPLES, PVC, SERIE NORMAL, ESGOTO PREDIAL, DN 40 MM, JUNTA SOLD�VEL, FORNECIDO E INSTALADO EM RAMAL DE DESCARGA OU RAMAL DE ESGOTO SANITÁRIO. AF_12/2014_P</t>
  </si>
  <si>
    <t>LUVA SIMPLES, PVC, SERIE NORMAL, ESGOTO PREDIAL, DN 50 MM, JUNTA ELÁSICA, FORNECIDO E INSTALADO EM RAMAL DE DESCARGA OU RAMAL DE ESGOTO SANITÁRIO. AF_12/2014</t>
  </si>
  <si>
    <t>LUVA DE CORRER, PVC, SERIE NORMAL, ESGOTO PREDIAL, DN 50 MM, JUNTA EL�STICA, FORNECIDO E INSTALADO EM RAMAL DE DESCARGA OU RAMAL DE ESGOTO SANITÁRIO. AF_12/2014</t>
  </si>
  <si>
    <t>LUVA SIMPLES, PVC, SERIE NORMAL, ESGOTO PREDIAL, DN 75 MM, JUNTA ELÁSICA, FORNECIDO E INSTALADO EM RAMAL DE DESCARGA OU RAMAL DE ESGOTO SANITÁRIO. AF_12/2014</t>
  </si>
  <si>
    <t>LUVA DE CORRER, PVC, SERIE NORMAL, ESGOTO PREDIAL, DN 75 MM, JUNTA EL�STICA, FORNECIDO E INSTALADO EM RAMAL DE DESCARGA OU RAMAL DE ESGOTO SANITÁRIO. AF_12/2014</t>
  </si>
  <si>
    <t>LUVA SIMPLES, PVC, SERIE NORMAL, ESGOTO PREDIAL, DN 100 MM, JUNTA ELÁTICA, FORNECIDO E INSTALADO EM RAMAL DE DESCARGA OU RAMAL DE ESGOTO SANITÁRIO. AF_12/2014</t>
  </si>
  <si>
    <t>LUVA DE CORRER, PVC, SERIE NORMAL, ESGOTO PREDIAL, DN 100 MM, JUNTA ELÁSTICA, FORNECIDO E INSTALADO EM RAMAL DE DESCARGA OU RAMAL DE ESGOTOSANITÁRIO. AF_12/2014</t>
  </si>
  <si>
    <t>TE, PVC, SERIE NORMAL, ESGOTO PREDIAL, DN 40 X 40 MM, JUNTA SOLDÁVEL,FORNECIDO E INSTALADO EM RAMAL DE DESCARGA OU RAMAL DE ESGOTO SANITÁRO. AF_12/2014_P</t>
  </si>
  <si>
    <t>JUNÇÃO SIMPLES, PVC, SERIE NORMAL, ESGOTO PREDIAL, DN 40 MM, JUNTA SDÁVEL, FORNECIDO E INSTALADO EM RAMAL DE DESCARGA OU RAMAL DE ESGOTO ANITÁRIO. AF_12/2014_P</t>
  </si>
  <si>
    <t>TE, PVC, SERIE NORMAL, ESGOTO PREDIAL, DN 50 X 50 MM, JUNTA ELÁSTICA,FORNECIDO E INSTALADO EM RAMAL DE DESCARGA OU RAMAL DE ESGOTO SANITÁRO. AF_12/2014</t>
  </si>
  <si>
    <t>JUNÇÃO SIMPLES, PVC, SERIE NORMAL, ESGOTO PREDIAL, DN 50 X 50 MM, JUA ELÁSTICA, FORNECIDO E INSTALADO EM RAMAL DE DESCARGA OU RAMAL DE ESOTO SANITÁRIO. AF_12/2014</t>
  </si>
  <si>
    <t>TE, PVC, SERIE NORMAL, ESGOTO PREDIAL, DN 75 X 75 MM, JUNTA ELÁSTICA,FORNECIDO E INSTALADO EM RAMAL DE DESCARGA OU RAMAL DE ESGOTO SANITÁRO. AF_12/2014</t>
  </si>
  <si>
    <t>JUNÇÃO SIMPLES, PVC, SERIE NORMAL, ESGOTO PREDIAL, DN 75 X 75 MM, JUA ELÁSTICA, FORNECIDO E INSTALADO EM RAMAL DE DESCARGA OU RAMAL DE ESOTO SANITÁRIO. AF_12/2014</t>
  </si>
  <si>
    <t>TE, PVC, SERIE NORMAL, ESGOTO PREDIAL, DN 100 X 100 MM, JUNTA ELÁSTIC, FORNECIDO E INSTALADO EM RAMAL DE DESCARGA OU RAMAL DE ESGOTO SANIT�RIO. AF_12/2014</t>
  </si>
  <si>
    <t>JUNÇÃO SIMPLES, PVC, SERIE NORMAL, ESGOTO PREDIAL, DN 100 X 100 MM, NTA ELÁSTICA, FORNECIDO E INSTALADO EM RAMAL DE DESCARGA OU RAMAL DE SGOTO SANITÁRIO. AF_12/2014</t>
  </si>
  <si>
    <t>JOELHO 90 GRAUS, PVC, SERIE NORMAL, ESGOTO PREDIAL, DN 50 MM, JUNTA ELÁSTICA, FORNECIDO E INSTALADO EM PRUMADA DE ESGOTO SANITÁRIO OU VENTAÇÃO. AF_12/2014</t>
  </si>
  <si>
    <t>JOELHO 45 GRAUS, PVC, SERIE NORMAL, ESGOTO PREDIAL, DN 50 MM, JUNTA ELÁSTICA, FORNECIDO E INSTALADO EM PRUMADA DE ESGOTO SANITÁRIO OU VENTAÇÃO. AF_12/2014</t>
  </si>
  <si>
    <t>CURVA CURTA 90 GRAUS, PVC, SERIE NORMAL, ESGOTO PREDIAL, DN 50 MM, JUNTA ELÁSTICA, FORNECIDO E INSTALADO EM PRUMADA DE ESGOTO SANITÁRIO OUENTILAÇÃO. AF_12/2014</t>
  </si>
  <si>
    <t>CURVA LONGA 90 GRAUS, PVC, SERIE NORMAL, ESGOTO PREDIAL, DN 50 MM, JUNTA ELÁSTICA, FORNECIDO E INSTALADO EM PRUMADA DE ESGOTO SANITÁRIO OUENTILAÇÃO. AF_12/2014</t>
  </si>
  <si>
    <t>JOELHO 90 GRAUS, PVC, SERIE NORMAL, ESGOTO PREDIAL, DN 75 MM, JUNTA ELÁSTICA, FORNECIDO E INSTALADO EM PRUMADA DE ESGOTO SANITÁRIO OU VENTAÇÃO. AF_12/2014</t>
  </si>
  <si>
    <t>JOELHO 45 GRAUS, PVC, SERIE NORMAL, ESGOTO PREDIAL, DN 75 MM, JUNTA ELÁSTICA, FORNECIDO E INSTALADO EM PRUMADA DE ESGOTO SANITÁRIO OU VENTAÇÃO. AF_12/2014</t>
  </si>
  <si>
    <t>CURVA CURTA 90 GRAUS, PVC, SERIE NORMAL, ESGOTO PREDIAL, DN 75 MM, JUNTA ELÁSTICA, FORNECIDO E INSTALADO EM PRUMADA DE ESGOTO SANITÁRIO OUENTILAÇÃO. AF_12/2014</t>
  </si>
  <si>
    <t>CURVA LONGA 90 GRAUS, PVC, SERIE NORMAL, ESGOTO PREDIAL, DN 75 MM, JUNTA ELÁSTICA, FORNECIDO E INSTALADO EM PRUMADA DE ESGOTO SANITÁRIO OUENTILAÇÃO. AF_12/2014</t>
  </si>
  <si>
    <t>JOELHO 90 GRAUS, PVC, SERIE NORMAL, ESGOTO PREDIAL, DN 100 MM, JUNTA ELÁSTICA, FORNECIDO E INSTALADO EM PRUMADA DE ESGOTO SANITÁRIO OU VENLAÇÃO. AF_12/2014</t>
  </si>
  <si>
    <t>JOELHO 45 GRAUS, PVC, SERIE NORMAL, ESGOTO PREDIAL, DN 100 MM, JUNTA ELÁSTICA, FORNECIDO E INSTALADO EM PRUMADA DE ESGOTO SANITÁRIO OU VENLAÇÃO. AF_12/2014</t>
  </si>
  <si>
    <t>CURVA CURTA 90 GRAUS, PVC, SERIE NORMAL, ESGOTO PREDIAL, DN 100 MM, JUNTA ELÁSTICA, FORNECIDO E INSTALADO EM PRUMADA DE ESGOTO SANITÁRIO OVENTILAÇÃO. AF_12/2014</t>
  </si>
  <si>
    <t>CURVA LONGA 90 GRAUS, PVC, SERIE NORMAL, ESGOTO PREDIAL, DN 100 MM, JUNTA ELÁSTICA, FORNECIDO E INSTALADO EM PRUMADA DE ESGOTO SANITÁRIO OVENTILAÇÃO. AF_12/2014</t>
  </si>
  <si>
    <t>LUVA SIMPLES, PVC, SERIE NORMAL, ESGOTO PREDIAL, DN 50 MM, JUNTA ELÁSICA, FORNECIDO E INSTALADO EM PRUMADA DE ESGOTO SANITÁRIO OU VENTILA�O. AF_12/2014</t>
  </si>
  <si>
    <t>LUVA DE CORRER, PVC, SERIE NORMAL, ESGOTO PREDIAL, DN 50 MM, JUNTA EL�STICA, FORNECIDO E INSTALADO EM PRUMADA DE ESGOTO SANITÁRIO OU VENTILÇÃO. AF_12/2014</t>
  </si>
  <si>
    <t>LUVA SIMPLES, PVC, SERIE NORMAL, ESGOTO PREDIAL, DN 75 MM, JUNTA ELÁSICA, FORNECIDO E INSTALADO EM PRUMADA DE ESGOTO SANITÁRIO OU VENTILA�O. AF_12/2014</t>
  </si>
  <si>
    <t>LUVA DE CORRER, PVC, SERIE NORMAL, ESGOTO PREDIAL, DN 75 MM, JUNTA EL�STICA, FORNECIDO E INSTALADO EM PRUMADA DE ESGOTO SANITÁRIO OU VENTILÇÃO. AF_12/2014</t>
  </si>
  <si>
    <t>LUVA SIMPLES, PVC, SERIE NORMAL, ESGOTO PREDIAL, DN 100 MM, JUNTA ELÁTICA, FORNECIDO E INSTALADO EM PRUMADA DE ESGOTO SANITÁRIO OU VENTILAÃO. AF_12/2014</t>
  </si>
  <si>
    <t>LUVA DE CORRER, PVC, SERIE NORMAL, ESGOTO PREDIAL, DN 100 MM, JUNTA ELÁSTICA, FORNECIDO E INSTALADO EM PRUMADA DE ESGOTO SANITÁRIO OU VENTAÇÃO. AF_12/2014</t>
  </si>
  <si>
    <t>TE, PVC, SERIE NORMAL, ESGOTO PREDIAL, DN 50 X 50 MM, JUNTA ELÁSTICA,FORNECIDO E INSTALADO EM PRUMADA DE ESGOTO SANITÁRIO OU VENTILAÇÃO._12/2014</t>
  </si>
  <si>
    <t>JUNÇÃO SIMPLES, PVC, SERIE NORMAL, ESGOTO PREDIAL, DN 50 X 50 MM, JUA ELÁSTICA, FORNECIDO E INSTALADO EM PRUMADA DE ESGOTO SANITÁRIO OU NTILAÇÃO. AF_12/2014</t>
  </si>
  <si>
    <t>TE, PVC, SERIE NORMAL, ESGOTO PREDIAL, DN 75 X 75 MM, JUNTA ELÁSTICA,FORNECIDO E INSTALADO EM PRUMADA DE ESGOTO SANITÁRIO OU VENTILAÇÃO._12/2014</t>
  </si>
  <si>
    <t>JUNÇÃO SIMPLES, PVC, SERIE NORMAL, ESGOTO PREDIAL, DN 75 X 75 MM, JUA ELÁSTICA, FORNECIDO E INSTALADO EM PRUMADA DE ESGOTO SANITÁRIO OU NTILAÇÃO. AF_12/2014</t>
  </si>
  <si>
    <t>TE, PVC, SERIE NORMAL, ESGOTO PREDIAL, DN 100 X 100 MM, JUNTA ELÁSTIC, FORNECIDO E INSTALADO EM PRUMADA DE ESGOTO SANITÁRIO OU VENTILAÇÃAF_12/2014</t>
  </si>
  <si>
    <t>JUNÇÃO SIMPLES, PVC, SERIE NORMAL, ESGOTO PREDIAL, DN 100 X 100 MM, NTA ELÁSTICA, FORNECIDO E INSTALADO EM PRUMADA DE ESGOTO SANITÁRIO OVENTILAÇÃO. AF_12/2014</t>
  </si>
  <si>
    <t>JOELHO 90 GRAUS, PVC, SERIE NORMAL, ESGOTO PREDIAL, DN 100 MM, JUNTA ELÁSTICA, FORNECIDO E INSTALADO EM SUBCOLETOR AÉREO DE ESGOTO SANITÁ. AF_12/2014</t>
  </si>
  <si>
    <t>JOELHO 45 GRAUS, PVC, SERIE NORMAL, ESGOTO PREDIAL, DN 100 MM, JUNTA ELÁSTICA, FORNECIDO E INSTALADO EM SUBCOLETOR AÉREO DE ESGOTO SANITÁ. AF_12/2014</t>
  </si>
  <si>
    <t>CURVA CURTA 90 GRAUS, PVC, SERIE NORMAL, ESGOTO PREDIAL, DN 100 MM, JUNTA ELÁSTICA, FORNECIDO E INSTALADO EM SUBCOLETOR AÉREO DE ESGOTO SATÁRIO. AF_12/2014</t>
  </si>
  <si>
    <t>CURVA LONGA 90 GRAUS, PVC, SERIE NORMAL, ESGOTO PREDIAL, DN 100 MM, JUNTA ELÁSTICA, FORNECIDO E INSTALADO EM SUBCOLETOR AÉREO DE ESGOTO SATÁRIO. AF_12/2014</t>
  </si>
  <si>
    <t>JOELHO 90 GRAUS, PVC, SERIE NORMAL, ESGOTO PREDIAL, DN 150 MM, JUNTA ELÁSTICA, FORNECIDO E INSTALADO EM SUBCOLETOR AÉREO DE ESGOTO SANITÁ. AF_12/2014</t>
  </si>
  <si>
    <t>JOELHO 45 GRAUS, PVC, SERIE NORMAL, ESGOTO PREDIAL, DN 150 MM, JUNTA ELÁSTICA, FORNECIDO E INSTALADO EM SUBCOLETOR AÉREO DE ESGOTO SANITÁ. AF_12/2014</t>
  </si>
  <si>
    <t>LUVA SIMPLES, PVC, SERIE NORMAL, ESGOTO PREDIAL, DN 100 MM, JUNTA ELÁTICA, FORNECIDO E INSTALADO EM SUBCOLETOR AÉREO DE ESGOTO SANITÁRIO.F_12/2014</t>
  </si>
  <si>
    <t>LUVA DE CORRER, PVC, SERIE NORMAL, ESGOTO PREDIAL, DN 100 MM, JUNTA ELÁSTICA, FORNECIDO E INSTALADO EM SUBCOLETOR AÉREO DE ESGOTO SANITÁR AF_12/2014</t>
  </si>
  <si>
    <t>LUVA DE CORRER, PVC, SERIE NORMAL, ESGOTO PREDIAL, DN 150 MM, JUNTA ELÁSTICA, FORNECIDO E INSTALADO EM SUBCOLETOR AÉREO DE ESGOTO SANITÁR AF_12/2014</t>
  </si>
  <si>
    <t>TE, PVC, SERIE NORMAL, ESGOTO PREDIAL, DN 100 X 100 MM, JUNTA ELÁSTIC, FORNECIDO E INSTALADO EM SUBCOLETOR AÉREO DE ESGOTO SANITÁRIO. AF_/2014</t>
  </si>
  <si>
    <t>JUNÇÃO SIMPLES, PVC, SERIE NORMAL, ESGOTO PREDIAL, DN 100 X 100 MM, NTA ELÁSTICA, FORNECIDO E INSTALADO EM SUBCOLETOR AÉREO DE ESGOTO SATÁRIO. AF_12/2014</t>
  </si>
  <si>
    <t>TE, PVC, SERIE NORMAL, ESGOTO PREDIAL, DN 150 X 150 MM, JUNTA ELÁSTIC, FORNECIDO E INSTALADO EM SUBCOLETOR AÉREO DE ESGOTO SANITÁRIO. AF_/2014</t>
  </si>
  <si>
    <t>JUNÇÃO SIMPLES, PVC, SERIE NORMAL, ESGOTO PREDIAL, DN 150 X 150 MM, NTA ELÁSTICA, FORNECIDO E INSTALADO EM SUBCOLETOR AÉREO DE ESGOTO SATÁRIO. AF_12/2014</t>
  </si>
  <si>
    <t>JOELHO 90 GRAUS, PVC, SOLDÁVEL, DN 25MM, INSTALADO EM DRENO DE AR-CONICIONADO FORNECIMENTO E INSTALAÇÃO. AF_12/2014_P</t>
  </si>
  <si>
    <t>JOELHO 45 GRAUS, PVC, SOLDÁVEL, DN 25MM, INSTALADO EM DRENO DE AR-CONICIONADO FORNECIMENTO E INSTALAÇÃO. AF_12/2014_P</t>
  </si>
  <si>
    <t>LUVA, PVC, SOLDÁVEL, DN 25MM, INSTALADO EM DRENO DE AR-CONDICIONADO FORNECIMENTO E INSTALAÇÃO. AF_12/2014_P</t>
  </si>
  <si>
    <t>TE, PVC, SOLDÁVEL, DN 25MM, INSTALADO EM DRENO DE AR-CONDICIONADO RNECIMENTO E INSTALAÇÃO. AF_12/2014_P</t>
  </si>
  <si>
    <t>FOUN</t>
  </si>
  <si>
    <t>LUVA COM BUCHA DE LATÃO, PVC, SOLDÁVEL, DN 25MM X 3/4, INSTALADO EM RUMADA DE ÁGUA FORNECIMENTO E INSTALAÇÃO. AF_12/2014_P</t>
  </si>
  <si>
    <t>BUCHA DE REDUÇÃO, PVC, SOLDÁVEL, DN 40MM X 32MM, INSTALADO EM RAMAL SUB-RAMAL DE ÁGUA FORNECIMENTO E INSTALAÇÃO. AF_03/2015_P</t>
  </si>
  <si>
    <t>OUUN</t>
  </si>
  <si>
    <t>CAIXA SIFONADA, PVC, DN 100 X 100 X 50 MM, FORNECIDA E INSTALADA EM RAMAIS DE ENCAMINHAMENTO DE ÁGUA PLUVIAL. AF_12/2014_P</t>
  </si>
  <si>
    <t>CAIXA SIFONADA, PVC, DN 150 X 185 X 75 MM, FORNECIDA E INSTALADA EM RAMAIS DE ENCAMINHAMENTO DE ÁGUA PLUVIAL. AF_12/2014_P</t>
  </si>
  <si>
    <t>RALO SIFONADO, PVC, DN 100 X 40 MM, JUNTA SOLDÁVEL, FORNECIDO E INSTAADO EM RAMAIS DE ENCAMINHAMENTO DE ÁGUA PLUVIAL. AF_12/2014_P</t>
  </si>
  <si>
    <t>CAIXA SIFONADA, PVC, DN 100 X 100 X 50 MM, JUNTA ELÁSTICA, FORNECIDA INSTALADA EM RAMAL DE DESCARGA OU EM RAMAL DE ESGOTO SANITÁRIO. AF_1/2014_P</t>
  </si>
  <si>
    <t>CAIXA SIFONADA, PVC, DN 150 X 185 X 75 MM, JUNTA ELÁSTICA, FORNECIDA INSTALADA EM RAMAL DE DESCARGA OU EM RAMAL DE ESGOTO SANITÁRIO. AF_1/2014_P</t>
  </si>
  <si>
    <t>RALO SIFONADO, PVC, DN 100 X 40 MM, JUNTA SOLDÁVEL, FORNECIDO E INSTAADO EM RAMAL DE DESCARGA OU EM RAMAL DE ESGOTO SANITÁRIO. AF_12/2014_</t>
  </si>
  <si>
    <t>RALO SECO, PVC, DN 100 X 40 MM, JUNTA SOLDÁVEL, FORNECIDO E INSTALADOEM RAMAL DE DESCARGA OU EM RAMAL DE ESGOTO SANITÁRIO. AF_12/2014_P</t>
  </si>
  <si>
    <t>TANQUE DE LOUÇA BRANCA COM COLUNA, 22L OU EQUIVALENTE, INCLUSO SIFÃOLEXÍVEL EM PVC, VÁLVULA METÁLICA E TORNEIRA DE METAL CROMADO PADRÃDIO - FORNECIMENTO E INSTALAÇÃO. AF_12/2013</t>
  </si>
  <si>
    <t>TANQUE DE LOUÇA BRANCA SUSPENSO, 18L OU EQUIVALENTE, INCLUSO SIFÃO TO GARRAFA EM METAL CROMADO, VÁLVULA METÁLICA E TORNEIRA DE METAL CRODO PADRÃO MÉDIO - FORNECIMENTO E INSTALAÇÃO. AF_12/2013</t>
  </si>
  <si>
    <t>CUBA DE EMBUTIR OVAL EM LOUÇA BRANCA, 35 X 50CM OU EQUIVALENTE, INCLUO VÁLVULA EM METAL CROMADO E SIFÃO FLEXÍVEL EM PVC - FORNECIMENTO ESTALAÇÃO. AF_12/2013</t>
  </si>
  <si>
    <t>CUBA DE EMBUTIR OVAL EM LOUÇA BRANCA, 35 X 50CM OU EQUIVALENTE, INCLUO VÁLVULA E SIFÃO TIPO GARRAFA EM METAL CROMADO - FORNECIMENTO E INSLAÇÃO. AF_12/2013</t>
  </si>
  <si>
    <t>LAVATÓRIO LOUÇA BRANCA COM COLUNA, *44 X 35,5* CM, PADRÃO POPULAR, LUSO SIFÃO FLEXÍVEL EM PVC, VÁLVULA E ENGATE FLEXÍVEL 30CM EM PLÁ E COM TORNEIRA CROMADA PADRÃO POPULAR - FORNECIMENTO E INSTALAÇÃO._12/2013_P</t>
  </si>
  <si>
    <t>NCUN</t>
  </si>
  <si>
    <t>LAVATÓRIO LOUÇA BRANCA COM COLUNA, 45 X 55CM OU EQUIVALENTE, PADRÃODIO, INCLUSO SIFÃO TIPO GARRAFA, VÁLVULA E ENGATE FLEXÍVEL DE 40CM METAL CROMADO, COM APARELHO MISTURADOR PADRÃO MÉDIO - FORNECIMENTO ENSTALAÇÃO. AF_12/2013</t>
  </si>
  <si>
    <t>SABONETEIRA DE SOBREPOR (FIXADA NA PAREDE), TIPO CONCHA, EM ACO INOXIDAVEL - FORNECIMENTO E INSTALACAO</t>
  </si>
  <si>
    <t>PONTOS DE AGUA/ESGOTO</t>
  </si>
  <si>
    <t>PONTO DE CONSUMO TERMINAL DE ÁGUA FRIA (SUBRAMAL) COM TUBULAÇÃO DE , DN 25 MM, INSTALADO EM RAMAL DE ÁGUA, INCLUSOS RASGO E CHUMBAMENTO M ALVENARIA. AF_12/2014</t>
  </si>
  <si>
    <t>VCUN</t>
  </si>
  <si>
    <t>REGISTRO DE PRESSÃO BRUTO, LATÃO, ROSCÁVEL, 1/2, FORNECIDO E INSTALO EM RAMAL DE ÁGUA. AF_12/2014</t>
  </si>
  <si>
    <t>REGISTRO DE PRESSÃO BRUTO, ROSCÁVEL, 3/4, FORNECIDO E INSTALADO EM RMAL DE ÁGUA. AF_12/2014</t>
  </si>
  <si>
    <t>REGISTRO DE GAVETA BRUTO, LATÃO, ROSCÁVEL, 1/2, FORNECIDO E INSTALAD EM RAMAL DE ÁGUA. AF_12/2014</t>
  </si>
  <si>
    <t>REGISTRO DE GAVETA BRUTO, LATÃO, ROSCÁVEL, 3/4, FORNECIDO E INSTALAD EM RAMAL DE ÁGUA. AF_12/2014</t>
  </si>
  <si>
    <t>MISTURADOR MONOCOMANDO PARA CHUVEIRO, BASE BRUTA E ACABAMENTO CROMOADO, FORNECIDO E INSTALADO EM RAMAL DE ÁGUA. AF_12/2014</t>
  </si>
  <si>
    <t>ROSUN</t>
  </si>
  <si>
    <t>KIT DE MISTURADOR BASE BRUTA DE LATÃO ¾ MONOCOMANDO PARA CHUVEIRO, ICLUSIVE CONEXÕES, INSTALADO EM RAMAL DE ÁGUA FORNECIMENTO E INSTAÃO. AF_12/2014</t>
  </si>
  <si>
    <t>REGISTRO DE PRESSÃO BRUTO, LATÃO, ROSCÁVEL, 1/2, COM ACABAMENTO E COPLA CROMADOS. FORNECIDO E INSTALADO EM RAMAL DE ÁGUA. AF_12/2014</t>
  </si>
  <si>
    <t>NUN</t>
  </si>
  <si>
    <t>REGISTRO DE PRESSÃO BRUTO, LATÃO, ROSCÁVEL, 3/4, COM ACABAMENTO E COPLA CROMADOS. FORNECIDO E INSTALADO EM RAMAL DE ÁGUA. AF_12/2014</t>
  </si>
  <si>
    <t>REGISTRO DE GAVETA BRUTO, LATÃO, ROSCÁVEL, 1/2, COM ACABAMENTO E CANPLA CROMADOS. FORNECIDO E INSTALADO EM RAMAL DE ÁGUA. AF_12/2014</t>
  </si>
  <si>
    <t>REGISTRO DE GAVETA BRUTO, LATÃO, ROSCÁVEL, 3/4, COM ACABAMENTO E CANPLA CROMADOS. FORNECIDO E INSTALADO EM RAMAL DE ÁGUA. AF_12/2014</t>
  </si>
  <si>
    <t>REGISTRO DE ESFERA, PVC, ROSCÁVEL, 3/4 , FORNECIDO E INSTALADO EM RAML DE ÁGUA. AF_03/2015</t>
  </si>
  <si>
    <t>FURO EM ALVENARIA PARA DIÂMETROS MENORES OU IGUAIS A 40 MM. AF_05/201</t>
  </si>
  <si>
    <t>FURO EM ALVENARIA PARA DIÂMETROS MAIORES QUE 40 MM E MENORES OU IGUAI A 75 MM. AF_05/2015</t>
  </si>
  <si>
    <t>FURO EM ALVENARIA PARA DIÂMETROS MAIORES QUE 75 MM. AF_05/2015</t>
  </si>
  <si>
    <t>FURO EM CONCRETO PARA DIÂMETROS MENORES OU IGUAIS A 40 MM. AF_05/2015</t>
  </si>
  <si>
    <t>FURO EM CONCRETO PARA DIÂMETROS MAIORES QUE 40 MM E MENORES OU IGUAISA 75 MM. AF_05/2015</t>
  </si>
  <si>
    <t>FURO EM CONCRETO PARA DIÂMETROS MAIORES QUE 75 MM. AF_05/2015</t>
  </si>
  <si>
    <t>RASGO EM ALVENARIA PARA RAMAIS/ DISTRIBUIÇÃO COM DIAMETROS MENORES OIGUAIS A 40 MM. AF_05/2015</t>
  </si>
  <si>
    <t>RASGO EM CONTRAPISO PARA RAMAIS/ DISTRIBUIÇÃO COM DIÂMETROS MENORES IGUAIS A 40 MM. AF_05/2015</t>
  </si>
  <si>
    <t>OUM</t>
  </si>
  <si>
    <t>RASGO EM CONTRAPISO PARA RAMAIS/ DISTRIBUIÇÃO COM DIÂMETROS MAIORESE 40 MM E MENORES OU IGUAIS A 75 MM. AF_05/2015</t>
  </si>
  <si>
    <t>QUM</t>
  </si>
  <si>
    <t>RASGO EM CONTRAPISO PARA RAMAIS/ DISTRIBUIÇÃO COM DIÂMETROS MAIORESE 75 MM. AF_05/2015</t>
  </si>
  <si>
    <t>RASGO EM ALVENARIA PARA ELETRODUTOS COM DIAMETROS MENORES OU IGUAIS A 40 MM. AF_05/2015</t>
  </si>
  <si>
    <t>PASSANTE TIPO TUBO DE DIÂMETRO MENOR OU IGUAL A 40 MM, FIXADO EM LAJE AF_05/2015</t>
  </si>
  <si>
    <t>PASSANTE TIPO TUBO DE DIÂMETRO MAIORES QUE 40 MM E MENORES OU IGUAIS 75 MM, FIXADO EM LAJE. AF_05/2015</t>
  </si>
  <si>
    <t>PASSANTE TIPO TUBO DE DIÂMETRO MAIOR QUE 75 MM, FIXADO EM LAJE. AF_052015</t>
  </si>
  <si>
    <t>QUEBRA EM ALVENARIA PARA INSTALAÇÃO DE CAIXA DE TOMADA (4X4 OU 4X2).F_05/2015</t>
  </si>
  <si>
    <t>QUEBRA EM ALVENARIA PARA INSTALAÇÃO DE QUADRO DISTRIBUIÇÃO PEQUENOX25 CM). AF_05/2015</t>
  </si>
  <si>
    <t>(19UN</t>
  </si>
  <si>
    <t>QUEBRA EM ALVENARIA PARA INSTALAÇÃO DE QUADRO DISTRIBUIÇÃO GRANDE 40 CM). AF_05/2015</t>
  </si>
  <si>
    <t>76XUN</t>
  </si>
  <si>
    <t>QUEBRA EM ALVENARIA PARA INSTALAÇÃO DE ABRIGO PARA MANGUEIRAS (90X60M). AF_05/2015</t>
  </si>
  <si>
    <t>CHUMBAMENTO LINEAR EM ALVENARIA PARA RAMAIS/DISTRIBUIÇÃO COM DIÂMET MENORES OU IGUAIS A 40 MM. AF_05/2015</t>
  </si>
  <si>
    <t>OSM</t>
  </si>
  <si>
    <t>CHUMBAMENTO LINEAR EM ALVENARIA PARA RAMAIS/DISTRIBUIÇÃO COM DIÂMET MAIORES QUE 40 MM E MENORES OU IGUAIS A 75 MM. AF_05/2015</t>
  </si>
  <si>
    <t>CHUMBAMENTO LINEAR EM CONTRAPISO PARA RAMAIS/DISTRIBUIÇÃO COM DIÂMES MENORES OU IGUAIS A 40 MM. AF_05/2015</t>
  </si>
  <si>
    <t>CHUMBAMENTO LINEAR EM CONTRAPISO PARA RAMAIS/DISTRIBUIÇÃO COM DIÂMES MAIORES QUE 40 MM E MENORES OU IGUAIS A 75 MM. AF_05/2015</t>
  </si>
  <si>
    <t>CHUMBAMENTO LINEAR EM CONTRAPISO PARA RAMAIS/DISTRIBUIÇÃO COM DIÂMES MAIORES QUE 75 MM. AF_05/2015</t>
  </si>
  <si>
    <t>FIXAÇÃO DE TUBOS HORIZONTAIS DE PEX DIAMETROS IGUAIS OU INFERIORES A0 MM COM ABRAÇADEIRA PLÁSTICA 390 MM, FIXADA EM LAJE. AF_05/2015</t>
  </si>
  <si>
    <t>4M</t>
  </si>
  <si>
    <t>FIXAÇÃO DE TUBOS HORIZONTAIS DE PPR DIÂMETROS MAIORES QUE 40 MM E MRES OU IGUAIS A 75 MM COM ABRAÇADEIRA METÁLICA RÍGIDA TIPO D 1 1/2"FIXADA EM PERFILADO EM LAJE. AF_05/2015</t>
  </si>
  <si>
    <t>FIXAÇÃO DE TUBOS HORIZONTAIS DE PPR DIÂMETROS MAIORES QUE 75 MM COMRAÇADEIRA METÁLICA RÍGIDA TIPO D 3" , FIXADA EM PERFILADO EM LAJE. 05/2015</t>
  </si>
  <si>
    <t>FIXAÇÃO DE TUBOS HORIZONTAIS DE PVC, CPVC OU COBRE DIÂMETROS MAIOREUE 40 MM E MENORES OU IGUAIS A 75 MM COM ABRAÇADEIRA METÁLICA RÍGIDIPO D 1 1/2" , FIXADA EM PERFILADO EM LAJE. AF_05/2015</t>
  </si>
  <si>
    <t>REM</t>
  </si>
  <si>
    <t>FIXAÇÃO DE TUBOS VERTICAIS DE PPR DIÂMETROS MAIORES QUE 75 MM COM AÇADEIRA METÁLICA RÍGIDA TIPO D 3" , FIXADA EM PERFILADO EM ALVE. AF_05/2015</t>
  </si>
  <si>
    <t>RAM</t>
  </si>
  <si>
    <t>FIXAÇÃO DE TUBOS HORIZONTAIS DE PPR DIÂMETROS MENORES OU IGUAIS A 4M COM ABRAÇADEIRA METÁLICA FLEXÍVEL 18 MM, FIXADA DIRETAMENTE NA LA AF_05/2015</t>
  </si>
  <si>
    <t>MM</t>
  </si>
  <si>
    <t>FIXAÇÃO DE TUBOS HORIZONTAIS DE PPR DIÂMETROS MAIORES QUE 40 MM E MRES OU IGUAIS A 75 MM COM ABRAÇADEIRA METÁLICA FLEXÍVEL 18 MM, FIXADIRETAMENTE NA LAJE. AF_05/2015</t>
  </si>
  <si>
    <t>NOM</t>
  </si>
  <si>
    <t>FIXAÇÃO DE TUBOS HORIZONTAIS DE PPR DIÂMETROS MAIORES QUE 75 MM COMRAÇADEIRA METÁLICA FLEXÍVEL 18 MM, FIXADA DIRETAMENTE NA LAJE. AF_0015</t>
  </si>
  <si>
    <t>ABM</t>
  </si>
  <si>
    <t>FIXAÇÃO DE TUBOS HORIZONTAIS DE PVC, CPVC OU COBRE DIÂMETROS MENOREU IGUAIS A 40 MM COM ABRAÇADEIRA METÁLICA FLEXÍVEL 18 MM, FIXADA DIAMENTE NA LAJE. AF_05/2015</t>
  </si>
  <si>
    <t>FIXAÇÃO DE TUBOS HORIZONTAIS DE PVC, CPVC OU COBRE DIÂMETROS MAIOREUE 40 MM E MENORES OU IGUAIS A 75 MM COM ABRAÇADEIRA METÁLICA FLEXÍ 18 MM, FIXADA DIRETAMENTE NA LAJE. AF_05/2015</t>
  </si>
  <si>
    <t>QM</t>
  </si>
  <si>
    <t>FIXAÇÃO DE TUBOS HORIZONTAIS DE PVC, CPVC OU COBRE DIÂMETROS MAIOREUE 75 MM COM ABRAÇADEIRA METÁLICA FLEXÍVEL 18 MM, FIXADA DIRETAMENTA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</si>
  <si>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</si>
  <si>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</si>
  <si>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A40 MM. AF_05/2015</t>
  </si>
  <si>
    <t>CHUMBAMENTO PONTUAL EM PASSAGEM DE TUBO COM DIÂMETROS ENTRE 40 MM E 5 MM. AF_05/2015</t>
  </si>
  <si>
    <t>7UN</t>
  </si>
  <si>
    <t>CHUMBAMENTO PONTUAL EM PASSAGEM DE TUBO COM DIÂMETRO MAIOR QUE 75 MM.AF_05/2015</t>
  </si>
  <si>
    <t>CAIXA PARA HIDROMETRO CONCRETO PRE-MOLDADO - FORNECIMENTO E INSTALACAO</t>
  </si>
  <si>
    <t>LIGAÇÃO DE ESGOTO EM TUBO PVC ESGOTO SÉRIE-R DN 100MM, DA CAIXA AT�REDE, INCLUINDO ESCAVAÇÃO E REATERRO ATÉ 1,00M, COMPOSTO POR 10,50M TUBO PVC SÉRIE-R ESGOTO DN 100MM, JUNÇÃO SIMPLES PVC PARA ESGOTO PIAL DN 100X100MM E CURVA PVC 90GRAUS PARA REDE COLETORA DE ESGOTO DN 100MM - FORNECIMENTO E INSTALAÇÃO</t>
  </si>
  <si>
    <t>RAMAL PREDIAL DE ESGOTO EM TUBO PVC ESGOTO DN 100MM - FORNECIMENTO, INSTALACAO, ESCAVACAO E REATERROMOVIMENTO DE TERRA</t>
  </si>
  <si>
    <t>EXPURGO DE JAZIDA (MATERIAL VEGETAL, OU INSERVÍVEL, EXCETO LAMA)</t>
  </si>
  <si>
    <t>ESCAVACAO E TRANSPORTE DE MATERIAL DE 1A CAT DMT 50M COM TRATOR SOB ESTEIRAS 347 HP COM LAMINA E ESCARIFICADOR</t>
  </si>
  <si>
    <t>ESCAVACAO E TRANSPORTE DE MATERIAL DE 2A CAT DMT 50M COM TRATOR SOB ESTEIRAS 347 HP COM LAMINA E ESCARIFICADOR</t>
  </si>
  <si>
    <t>ESCAVAÇÃO VERTICAL A CÉU ABERTO, INCLUINDO CARGA, DESCARGA E TRANSPE, EM SOLO DE 1ª CATEGORIA COM ESCAVADEIRA HIDRÁULICA (CAÇAMBA: 0,8 / 111 HP), FROTA DE 3 CAMINHÕES BASCULANTES DE 14 M³, DMT DE 0,2 KM VELOCIDADE MÉDIA 4 KM/H. AF_12/2013</t>
  </si>
  <si>
    <t>RTM3</t>
  </si>
  <si>
    <t>ESCAVAÇÃO VERTICAL A CÉU ABERTO, INCLUINDO CARGA, DESCARGA E TRANSPE, EM SOLO DE 1ª CATEGORIA COM ESCAVADEIRA HIDRÁULICA (CAÇAMBA: 0,8 / 111 HP), FROTA DE 3 CAMINHÕES BASCULANTES DE 14 M³, DMT DE 0,3 KM VELOCIDADE MÉDIA 5,9 KM/H. AF_12/2013</t>
  </si>
  <si>
    <t>ESCAVAÇÃO VERTICAL A CÉU ABERTO, INCLUINDO CARGA, DESCARGA E TRANSPE, EM SOLO DE 1ª CATEGORIA COM ESCAVADEIRA HIDRÁULICA (CAÇAMBA: 0,8 / 111 HP), FROTA DE 3 CAMINHÕES BASCULANTES DE 14 M³, DMT DE 0,6 KM VELOCIDADE MÉDIA 10 KM/H. AF_12/2013</t>
  </si>
  <si>
    <t>ESCAVAÇÃO VERTICAL A CÉU ABERTO, INCLUINDO CARGA, DESCARGA E TRANSPE, EM SOLO DE 1ª CATEGORIA COM ESCAVADEIRA HIDRÁULICA (CAÇAMBA: 0,8 / 111 HP), FROTA DE 3 CAMINHÕES BASCULANTES DE 14 M³, DMT DE 0,8 KM VELOCIDADE MÉDIA 14 KM/H. AF_12/2013</t>
  </si>
  <si>
    <t>ESCAVAÇÃO VERTICAL A CÉU ABERTO, INCLUINDO CARGA, DESCARGA E TRANSPE, EM SOLO DE 1ª CATEGORIA COM ESCAVADEIRA HIDRÁULICA (CAÇAMBA: 0,8 / 111 HP), FROTA DE 3 CAMINHÕES BASCULANTES DE 14 M³, DMT DE 1 KM EELOCIDADE MÉDIA 15 KM/H. AF_12/2013</t>
  </si>
  <si>
    <t>ESCAVAÇÃO VERTICAL A CÉU ABERTO, INCLUINDO CARGA, DESCARGA E TRANSPE, EM SOLO DE 1ª CATEGORIA COM ESCAVADEIRA HIDRÁULICA (CAÇAMBA: 0,8 / 111 HP), FROTA DE 4 CAMINHÕES BASCULANTES DE 14 M³, DMT DE 1,5 KM VELOCIDADE MÉDIA 18 KM/H. AF_12/2013</t>
  </si>
  <si>
    <t>ESCAVAÇÃO VERTICAL A CÉU ABERTO, INCLUINDO CARGA, DESCARGA E TRANSPE, EM SOLO DE 1ª CATEGORIA COM ESCAVADEIRA HIDRÁULICA (CAÇAMBA: 0,8 / 111 HP), FROTA DE 4 CAMINHÕES BASCULANTES DE 14 M³, DMT DE 2 KM EELOCIDADE MÉDIA 22 KM/H. AF_12/2013</t>
  </si>
  <si>
    <t>ESCAVAÇÃO VERTICAL A CÉU ABERTO, INCLUINDO CARGA, DESCARGA E TRANSPE, EM SOLO DE 1ª CATEGORIA COM ESCAVADEIRA HIDRÁULICA (CAÇAMBA: 0,8 / 111 HP), FROTA DE 4 CAMINHÕES BASCULANTES DE 14 M³, DMT DE 2 KM EELOCIDADE MÉDIA 35 KM/H. AF_12/2013</t>
  </si>
  <si>
    <t>ESCAVAÇÃO VERTICAL A CÉU ABERTO, INCLUINDO CARGA, DESCARGA E TRANSPE, EM SOLO DE 1ª CATEGORIA COM ESCAVADEIRA HIDRÁULICA (CAÇAMBA: 0,8 / 111 HP), FROTA DE 5 CAMINHÕES BASCULANTES DE 14 M³, DMT DE 3 KM EELOCIDADE MÉDIA 20 KM/H. AF_12/2013</t>
  </si>
  <si>
    <t>ESCAVAÇÃO VERTICAL A CÉU ABERTO, INCLUINDO CARGA, DESCARGA E TRANSPE, EM SOLO DE 1ª CATEGORIA COM ESCAVADEIRA HIDRÁULICA (CAÇAMBA: 0,8 / 111 HP), FROTA DE 6 CAMINHÕES BASCULANTES DE 14 M³, DMT DE 4 KM EELOCIDADE MÉDIA 22 KM/H. AF_12/2013</t>
  </si>
  <si>
    <t>ESCAVAÇÃO VERTICAL A CÉU ABERTO, INCLUINDO CARGA, DESCARGA E TRANSPE, EM SOLO DE 1ª CATEGORIA COM ESCAVADEIRA HIDRÁULICA (CAÇAMBA: 0,8 / 111 HP), FROTA DE 7 CAMINHÕES BASCULANTES DE 14 M³, DMT DE 6 KM EELOCIDADE MÉDIA 22 KM/H. AF_12/2013</t>
  </si>
  <si>
    <t>ESCAVAÇÃO VERTICAL A CÉU ABERTO, INCLUINDO CARGA, DESCARGA E TRANSPE, EM SOLO DE 1ª CATEGORIA COM ESCAVADEIRA HIDRÁULICA (CAÇAMBA: 0,8 / 111 HP), FROTA DE 6 CAMINHÕES BASCULANTES DE 14 M³, DMT DE 6 KM EELOCIDADE MÉDIA 35 KM/H. AF_12/2013</t>
  </si>
  <si>
    <t>ESCAVAÇÃO VERTICAL A CÉU ABERTO, INCLUINDO CARGA, DESCARGA E TRANSPE, EM SOLO DE 1ª CATEGORIA COM ESCAVADEIRA HIDRÁULICA (CAÇAMBA: 0,8 / 111 HP), FROTA DE 9 CAMINHÕES BASCULANTES DE 14 M³, DMT DE 8 KM EELOCIDADE MÉDIA 22 KM/H. AF_12/2013</t>
  </si>
  <si>
    <t>ESCAVAÇÃO VERTICAL A CÉU ABERTO, INCLUINDO CARGA, DESCARGA E TRANSPE, EM SOLO DE 1ª CATEGORIA COM ESCAVADEIRA HIDRÁULICA (CAÇAMBA: 0,8 / 111 HP), FROTA DE 10 CAMINHÕES BASCULANTES DE 14 M³, DMT DE 10 KM VELOCIDADE MÉDIA 22 KM/H. AF_12/2013</t>
  </si>
  <si>
    <t>ESCAVAÇÃO VERTICAL A CÉU ABERTO, INCLUINDO CARGA, DESCARGA E TRANSPE, EM SOLO DE 1ª CATEGORIA COM ESCAVADEIRA HIDRÁULICA (CAÇAMBA: 0,8 / 111 HP), FROTA DE 7 CAMINHÕES BASCULANTES DE 14 M³, DMT DE 10 KM VELOCIDADE MÉDIA 35 KM/H. AF_12/2013</t>
  </si>
  <si>
    <t>ESCAVAÇÃO VERTICAL A CÉU ABERTO, INCLUINDO CARGA, DESCARGA E TRANSPE, EM SOLO DE 1ª CATEGORIA COM ESCAVADEIRA HIDRÁULICA (CAÇAMBA: 0,8 / 111 HP), FROTA DE 13 CAMINHÕES BASCULANTES DE 14 M³, DMT DE 15 KM VELOCIDADE MÉDIA 24 KM/H. AF_12/2013</t>
  </si>
  <si>
    <t>ESCAVAÇÃO VERTICAL A CÉU ABERTO, INCLUINDO CARGA, DESCARGA E TRANSPE, EM SOLO DE 1ª CATEGORIA COM ESCAVADEIRA HIDRÁULICA (CAÇAMBA: 0,8 / 111 HP), FROTA DE 8 CAMINHÕES BASCULANTES DE 14 M³, DMT DE 15 KM VELOCIDADE MÉDIA 45 KM/H. AF_12/2013</t>
  </si>
  <si>
    <t>ESCAVAÇÃO VERTICAL A CÉU ABERTO, INCLUINDO CARGA, DESCARGA E TRANSPE, EM SOLO DE 1ª CATEGORIA COM ESCAVADEIRA HIDRÁULICA (CAÇAMBA: 0,8 / 111 HP), FROTA DE 16 CAMINHÕES BASCULANTES DE 14 M³, DMT DE 20 KM VELOCIDADE MÉDIA 24 KM/H. AF_12/2013</t>
  </si>
  <si>
    <t>ESCAVAÇÃO VERTICAL A CÉU ABERTO, INCLUINDO CARGA, DESCARGA E TRANSPE, EM SOLO DE 1ª CATEGORIA COM ESCAVADEIRA HIDRÁULICA (CAÇAMBA: 0,8 / 111 HP), FROTA DE 2 CAMINHÕES BASCULANTES DE 18 M³, DMT DE 0,2 KM VELOCIDADE MÉDIA 4 KM/H. AF_12/2013</t>
  </si>
  <si>
    <t>ESCAVAÇÃO VERTICAL A CÉU ABERTO, INCLUINDO CARGA, DESCARGA E TRANSPE, EM SOLO DE 1ª CATEGORIA COM ESCAVADEIRA HIDRÁULICA (CAÇAMBA: 0,8 / 111 HP), FROTA DE 2 CAMINHÕES BASCULANTES DE 18 M³, DMT DE 0,3 KM VELOCIDADE MÉDIA 5,9KM/H. AF_12/2013</t>
  </si>
  <si>
    <t>ESCAVAÇÃO VERTICAL A CÉU ABERTO, INCLUINDO CARGA, DESCARGA E TRANSPE, EM SOLO DE 1ª CATEGORIA COM ESCAVADEIRA HIDRÁULICA (CAÇAMBA: 0,8 / 111 HP), FROTA DE 2 CAMINHÕES BASCULANTES DE 18 M³, DMT DE 0,6 KM VELOCIDADE MÉDIA 10 KM/H. AF_12/2013</t>
  </si>
  <si>
    <t>ESCAVAÇÃO VERTICAL A CÉU ABERTO, INCLUINDO CARGA, DESCARGA E TRANSPE, EM SOLO DE 1ª CATEGORIA COM ESCAVADEIRA HIDRÁULICA (CAÇAMBA: 0,8 / 111 HP), FROTA DE 2 CAMINHÕES BASCULANTES DE 18 M³, DMT DE 0,8 KM VELOCIDADE MÉDIA 14 KM/H. AF_12/2013</t>
  </si>
  <si>
    <t>ESCAVAÇÃO VERTICAL A CÉU ABERTO, INCLUINDO CARGA, DESCARGA E TRANSPE, EM SOLO DE 1ª CATEGORIA COM ESCAVADEIRA HIDRÁULICA (CAÇAMBA: 0,8 / 111 HP), FROTA DE 3 CAMINHÕES BASCULANTES DE 18 M³, DMT DE 1 KM EELOCIDADE MÉDIA 15 KM/H. AF_12/2013</t>
  </si>
  <si>
    <t>ESCAVAÇÃO VERTICAL A CÉU ABERTO, INCLUINDO CARGA, DESCARGA E TRANSPE, EM SOLO DE 1ª CATEGORIA COM ESCAVADEIRA HIDRÁULICA (CAÇAMBA: 0,8 / 111 HP), FROTA DE 4 CAMINHÕES BASCULANTES DE 18 M³, DMT DE 1,5 KM VELOCIDADE MÉDIA 18 KM/H. AF_12/2013</t>
  </si>
  <si>
    <t>ESCAVAÇÃO VERTICAL A CÉU ABERTO, INCLUINDO CARGA, DESCARGA E TRANSPE, EM SOLO DE 1ª CATEGORIA COM ESCAVADEIRA HIDRÁULICA (CAÇAMBA: 0,8 / 111 HP), FROTA DE 4 CAMINHÕES BASCULANTES DE 18 M³, DMT DE 2 KM EELOCIDADE MÉDIA 22 KM/H. AF_12/2013</t>
  </si>
  <si>
    <t>ESCAVAÇÃO VERTICAL A CÉU ABERTO, INCLUINDO CARGA, DESCARGA E TRANSPE, EM SOLO DE 1ª CATEGORIA COM ESCAVADEIRA HIDRÁULICA (CAÇAMBA: 0,8 / 111 HP), FROTA DE 3 CAMINHÕES BASCULANTES DE 18 M³, DMT DE 2 KM EELOCIDADE MÉDIA 35 KM/H. AF_12/2013</t>
  </si>
  <si>
    <t>ESCAVAÇÃO VERTICAL A CÉU ABERTO, INCLUINDO CARGA, DESCARGA E TRANSPE, EM SOLO DE 1ª CATEGORIA COM ESCAVADEIRA HIDRÁULICA (CAÇAMBA: 0,8 / 111 HP), FROTA DE 5 CAMINHÕES BASCULANTES DE 18 M³, DMT DE 3 KM EELOCIDADE MÉDIA 20 KM/H. AF_12/2013</t>
  </si>
  <si>
    <t>ESCAVAÇÃO VERTICAL A CÉU ABERTO, INCLUINDO CARGA, DESCARGA E TRANSPE, EM SOLO DE 1ª CATEGORIA COM ESCAVADEIRA HIDRÁULICA (CAÇAMBA: 0,8 / 111 HP), FROTA DE 5 CAMINHÕES BASCULANTES DE 18 M³, DMT DE 4 KM EELOCIDADE MÉDIA 22 KM/H. AF_12/2013</t>
  </si>
  <si>
    <t>ESCAVAÇÃO VERTICAL A CÉU ABERTO, INCLUINDO CARGA, DESCARGA E TRANSPE, EM SOLO DE 1ª CATEGORIA COM ESCAVADEIRA HIDRÁULICA (CAÇAMBA: 0,8 / 111 HP), FROTA DE 6 CAMINHÕES BASCULANTES DE 18 M³, DMT DE 6 KM EELOCIDADE MÉDIA 22 KM/H. AF_12/2013</t>
  </si>
  <si>
    <t>ESCAVAÇÃO VERTICAL A CÉU ABERTO, INCLUINDO CARGA, DESCARGA E TRANSPE, EM SOLO DE 1ª CATEGORIA COM ESCAVADEIRA HIDRÁULICA (CAÇAMBA: 0,8 / 111 HP), FROTA DE 5 CAMINHÕES BASCULANTES DE 18 M³, DMT DE 6 KM EELOCIDADE MÉDIA 35 KM/H. AF_12/2013</t>
  </si>
  <si>
    <t>ESCAVAÇÃO VERTICAL A CÉU ABERTO, INCLUINDO CARGA, DESCARGA E TRANSPE, EM SOLO DE 1ª CATEGORIA COM ESCAVADEIRA HIDRÁULICA (CAÇAMBA: 0,8 / 111 HP), FROTA DE 7 CAMINHÕES BASCULANTES DE 18 M³, DMT DE 8 KM EELOCIDADE MÉDIA 22 KM/H. AF_12/2013</t>
  </si>
  <si>
    <t>ESCAVAÇÃO VERTICAL A CÉU ABERTO, INCLUINDO CARGA, DESCARGA E TRANSPE, EM SOLO DE 1ª CATEGORIA COM ESCAVADEIRA HIDRÁULICA (CAÇAMBA: 0,8 / 111 HP), FROTA DE 9 CAMINHÕES BASCULANTES DE 18 M³, DMT DE 10 KM VELOCIDADE MÉDIA 22 KM/H. AF_12/2013</t>
  </si>
  <si>
    <t>ESCAVAÇÃO VERTICAL A CÉU ABERTO, INCLUINDO CARGA, DESCARGA E TRANSPE, EM SOLO DE 1ª CATEGORIA COM ESCAVADEIRA HIDRÁULICA (CAÇAMBA: 0,8 / 111 HP), FROTA DE 6 CAMINHÕES BASCULANTES DE 18 M³, DMT DE 10 KM VELOCIDADE MÉDIA 35 KM/H. AF_12/2013</t>
  </si>
  <si>
    <t>ESCAVAÇÃO VERTICAL A CÉU ABERTO, INCLUINDO CARGA, DESCARGA E TRANSPE, EM SOLO DE 1ª CATEGORIA COM ESCAVADEIRA HIDRÁULICA (CAÇAMBA: 0,8 / 111 HP), FROTA DE 11 CAMINHÕES BASCULANTES DE 18 M³, DMT DE 15 KM VELOCIDADE MÉDIA 24 KM/H. AF_12/2013</t>
  </si>
  <si>
    <t>ESCAVAÇÃO VERTICAL A CÉU ABERTO, INCLUINDO CARGA, DESCARGA E TRANSPE, EM SOLO DE 1ª CATEGORIA COM ESCAVADEIRA HIDRÁULICA (CAÇAMBA: 0,8 / 111 HP), FROTA DE 7 CAMINHÕES BASCULANTES DE 18 M³, DMT DE 15 KM VELOCIDADE MÉDIA 45 KM/H. AF_12/2013</t>
  </si>
  <si>
    <t>ESCAVAÇÃO VERTICAL A CÉU ABERTO, INCLUINDO CARGA, DESCARGA E TRANSPE, EM SOLO DE 1ª CATEGORIA COM ESCAVADEIRA HIDRÁULICA (CAÇAMBA: 0,8 / 111 HP), FROTA DE 13 CAMINHÕES BASCULANTES DE 18 M³, DMT DE 20 KM VELOCIDADE MÉDIA 24 KM/H. AF_12/2013</t>
  </si>
  <si>
    <t>ESCAVAÇÃO VERTICAL A CÉU ABERTO, INCLUINDO CARGA, DESCARGA E TRANSPE, EM SOLO DE 1ª CATEGORIA COM ESCAVADEIRA HIDRÁULICA (CAÇAMBA: 1,2 / 155 HP), FROTA DE 3 CAMINHÕES BASCULANTES DE 14 M³, DMT DE 0,2 KM VELOCIDADE MÉDIA 4 KM/H. AF_12/2013</t>
  </si>
  <si>
    <t>ESCAVAÇÃO VERTICAL A CÉU ABERTO, INCLUINDO CARGA, DESCARGA E TRANSPE, EM SOLO DE 1ª CATEGORIA COM ESCAVADEIRA HIDRÁULICA (CAÇAMBA: 1,2 / 155 HP), FROTA DE 3 CAMINHÕES BASCULANTES DE 14 M³, DMT DE 0,3 KM VELOCIDADE MÉDIA 5,9 KM/H. AF_12/2013</t>
  </si>
  <si>
    <t>ESCAVAÇÃO VERTICAL A CÉU ABERTO, INCLUINDO CARGA, DESCARGA E TRANSPE, EM SOLO DE 1ª CATEGORIA COM ESCAVADEIRA HIDRÁULICA (CAÇAMBA: 1,2 / 155 HP), FROTA DE 3 CAMINHÕES BASCULANTES DE 14 M³, DMT DE 0,6 KM VELOCIDADE MÉDIA 10 KM/H. AF_12/2013</t>
  </si>
  <si>
    <t>ESCAVAÇÃO VERTICAL A CÉU ABERTO, INCLUINDO CARGA, DESCARGA E TRANSPE, EM SOLO DE 1ª CATEGORIA COM ESCAVADEIRA HIDRÁULICA (CAÇAMBA: 1,2 / 155 HP), FROTA DE 3 CAMINHÕES BASCULANTES DE 14 M³, DMT DE 0,8 KM VELOCIDADE MÉDIA 14 KM/H. AF_12/2013</t>
  </si>
  <si>
    <t>ESCAVAÇÃO VERTICAL A CÉU ABERTO, INCLUINDO CARGA, DESCARGA E TRANSPE, EM SOLO DE 1ª CATEGORIA COM ESCAVADEIRA HIDRÁULICA (CAÇAMBA: 1,2 / 155 HP), FROTA DE 3 CAMINHÕES BASCULANTES DE 14 M³, DMT DE 1 KM EELOCIDADE MÉDIA 15 KM/H. AF_12/2013</t>
  </si>
  <si>
    <t>ESCAVAÇÃO VERTICAL A CÉU ABERTO, INCLUINDO CARGA, DESCARGA E TRANSPE, EM SOLO DE 1ª CATEGORIA COM ESCAVADEIRA HIDRÁULICA (CAÇAMBA: 1,2 / 155 HP), FROTA DE 5 CAMINHÕES BASCULANTES DE 14 M³, DMT DE 1,5 KM VELOCIDADE MÉDIA 18 KM/H. AF_12/2013</t>
  </si>
  <si>
    <t>ESCAVAÇÃO VERTICAL A CÉU ABERTO, INCLUINDO CARGA, DESCARGA E TRANSPE, EM SOLO DE 1ª CATEGORIA COM ESCAVADEIRA HIDRÁULICA (CAÇAMBA: 1,2 / 155 HP), FROTA DE 5 CAMINHÕES BASCULANTES DE 14 M³, DMT DE 2 KM EELOCIDADE MÉDIA 22 KM/H. AF_12/2013</t>
  </si>
  <si>
    <t>ESCAVAÇÃO VERTICAL A CÉU ABERTO, INCLUINDO CARGA, DESCARGA E TRANSPE, EM SOLO DE 1ª CATEGORIA COM ESCAVADEIRA HIDRÁULICA (CAÇAMBA: 1,2 / 155 HP), FROTA DE 5 CAMINHÕES BASCULANTES DE 14 M³, DMT DE 2 KM EELOCIDADE MÉDIA 35 KM/H. AF_12/2013</t>
  </si>
  <si>
    <t>ESCAVAÇÃO VERTICAL A CÉU ABERTO, INCLUINDO CARGA, DESCARGA E TRANSPE, EM SOLO DE 1ª CATEGORIA COM ESCAVADEIRA HIDRÁULICA (CAÇAMBA: 1,2 / 155 HP), FROTA DE 7 CAMINHÕES BASCULANTES DE 14 M³, DMT DE 3 KM EELOCIDADE MÉDIA 20 KM/H. AF_12/2013</t>
  </si>
  <si>
    <t>ESCAVAÇÃO VERTICAL A CÉU ABERTO, INCLUINDO CARGA, DESCARGA E TRANSPE, EM SOLO DE 1ª CATEGORIA COM ESCAVADEIRA HIDRÁULICA (CAÇAMBA: 1,2 / 155 HP), FROTA DE 7 CAMINHÕES BASCULANTES DE 14 M³, DMT DE 4 KM EELOCIDADE MÉDIA 22 KM/H. AF_12/2013</t>
  </si>
  <si>
    <t>ESCAVAÇÃO VERTICAL A CÉU ABERTO, INCLUINDO CARGA, DESCARGA E TRANSPE, EM SOLO DE 1ª CATEGORIA COM ESCAVADEIRA HIDRÁULICA (CAÇAMBA: 1,2 / 155 HP), FROTA DE 9 CAMINHÕES BASCULANTES DE 14 M³, DMT DE 6 KM EELOCIDADE MÉDIA 22 KM/H. AF_12/2013</t>
  </si>
  <si>
    <t>ESCAVAÇÃO VERTICAL A CÉU ABERTO, INCLUINDO CARGA, DESCARGA E TRANSPE, EM SOLO DE 1ª CATEGORIA COM ESCAVADEIRA HIDRÁULICA (CAÇAMBA: 1,2 / 155 HP), FROTA DE 7 CAMINHÕES BASCULANTES DE 14 M³, DMT DE 6 KM EELOCIDADE MÉDIA 35 KM/H. AF_12/2013</t>
  </si>
  <si>
    <t>ESCAVAÇÃO VERTICAL A CÉU ABERTO, INCLUINDO CARGA, DESCARGA E TRANSPE, EM SOLO DE 1ª CATEGORIA COM ESCAVADEIRA HIDRÁULICA (CAÇAMBA: 1,2 / 155 HP), FROTA DE 11 CAMINHÕES BASCULANTES DE 14 M³, DMT DE 8 KM VELOCIDADE MÉDIA 22 KM/H. AF_12/2013</t>
  </si>
  <si>
    <t>ESCAVAÇÃO VERTICAL A CÉU ABERTO, INCLUINDO CARGA, DESCARGA E TRANSPE, EM SOLO DE 1ª CATEGORIA COM ESCAVADEIRA HIDRÁULICA (CAÇAMBA: 1,2 / 155 HP), FROTA DE 13 CAMINHÕES BASCULANTES DE 14 M³, DMT DE 10 KM VELOCIDADE MÉDIA 22 KM/H. AF_12/2013</t>
  </si>
  <si>
    <t>ESCAVAÇÃO VERTICAL A CÉU ABERTO, INCLUINDO CARGA, DESCARGA E TRANSPE, EM SOLO DE 1ª CATEGORIA COM ESCAVADEIRA HIDRÁULICA (CAÇAMBA: 1,2 / 155 HP), FROTA DE 10 CAMINHÕES BASCULANTES DE 14 M³, DMT DE 10 KM VELOCIDADE MÉDIA 35 KM/H. AF_12/2013</t>
  </si>
  <si>
    <t>ESCAVAÇÃO VERTICAL A CÉU ABERTO, INCLUINDO CARGA, DESCARGA E TRANSPE, EM SOLO DE 1ª CATEGORIA COM ESCAVADEIRA HIDRÁULICA (CAÇAMBA: 1,2 / 155 HP), FROTA DE 17 CAMINHÕES BASCULANTES DE 14 M³, DMT DE 15 KM VELOCIDADE MÉDIA 24 KM/H. AF_12/2013</t>
  </si>
  <si>
    <t>ESCAVAÇÃO VERTICAL A CÉU ABERTO, INCLUINDO CARGA, DESCARGA E TRANSPE, EM SOLO DE 1ª CATEGORIA COM ESCAVADEIRA HIDRÁULICA (CAÇAMBA: 1,2 / 155 HP), FROTA DE 11 CAMINHÕES BASCULANTES DE 14 M³, DMT DE 15 KM VELOCIDADE MÉDIA 45 KM/H. AF_12/2013</t>
  </si>
  <si>
    <t>ESCAVAÇÃO VERTICAL A CÉU ABERTO, INCLUINDO CARGA, DESCARGA E TRANSPE, EM SOLO DE 1ª CATEGORIA COM ESCAVADEIRA HIDRÁULICA (CAÇAMBA: 1,2 / 155 HP), FROTA DE 22 CAMINHÕES BASCULANTES DE 14 M³, DMT DE 20 KM VELOCIDADE MÉDIA 24 KM/H. AF_12/2013</t>
  </si>
  <si>
    <t>ESCAVAÇÃO VERTICAL A CÉU ABERTO, INCLUINDO CARGA, DESCARGA E TRANSPE, EM SOLO DE 1ª CATEGORIA COM ESCAVADEIRA HIDRÁULICA (CAÇAMBA: 1,2 / 155 HP), FROTA DE 3 CAMINHÕES BASCULANTES DE 18 M³, DMT DE 0,2 KM VELOCIDADE MÉDIA 4 KM/H. AF_12/2013</t>
  </si>
  <si>
    <t>ESCAVAÇÃO VERTICAL A CÉU ABERTO, INCLUINDO CARGA, DESCARGA E TRANSPE, EM SOLO DE 1ª CATEGORIA COM ESCAVADEIRA HIDRÁULICA (CAÇAMBA: 1,2 / 155 HP), FROTA DE 3 CAMINHÕES BASCULANTES DE 18 M³, DMT DE 0,3 KM VELOCIDADE MÉDIA 5,9 KM/H. AF_12/2013</t>
  </si>
  <si>
    <t>ESCAVAÇÃO VERTICAL A CÉU ABERTO, INCLUINDO CARGA, DESCARGA E TRANSPE, EM SOLO DE 1ª CATEGORIA COM ESCAVADEIRA HIDRÁULICA (CAÇAMBA: 1,2 / 155 HP), FROTA DE 3 CAMINHÕES BASCULANTES DE 18 M³, DMT DE 0,6 KM VELOCIDADE MÉDIA 10 KM/H. AF_12/2013</t>
  </si>
  <si>
    <t>ESCAVAÇÃO VERTICAL A CÉU ABERTO, INCLUINDO CARGA, DESCARGA E TRANSPE, EM SOLO DE 1ª CATEGORIA COM ESCAVADEIRA HIDRÁULICA (CAÇAMBA: 1,2 / 155 HP), FROTA DE 3 CAMINHÕES BASCULANTES DE 18 M³, DMT DE 0,8 KM VELOCIDADE MÉDIA 14 KM/H. AF_12/2013</t>
  </si>
  <si>
    <t>ESCAVAÇÃO VERTICAL A CÉU ABERTO, INCLUINDO CARGA, DESCARGA E TRANSPE, EM SOLO DE 1ª CATEGORIA COM ESCAVADEIRA HIDRÁULICA (CAÇAMBA: 1,2 / 155 HP), FROTA DE 3 CAMINHÕES BASCULANTES DE 18 M³, DMT DE 1 KM EELOCIDADE MÉDIA 15 KM/H. AF_12/2013</t>
  </si>
  <si>
    <t>ESCAVAÇÃO VERTICAL A CÉU ABERTO, INCLUINDO CARGA, DESCARGA E TRANSPE, EM SOLO DE 1ª CATEGORIA COM ESCAVADEIRA HIDRÁULICA (CAÇAMBA: 1,2 / 155 HP), FROTA DE 5 CAMINHÕES BASCULANTES DE 18 M³, DMT DE 1,5 KM VELOCIDADE MÉDIA 18 KM/H. AF_12/2013</t>
  </si>
  <si>
    <t>ESCAVAÇÃO VERTICAL A CÉU ABERTO, INCLUINDO CARGA, DESCARGA E TRANSPE, EM SOLO DE 1ª CATEGORIA COM ESCAVADEIRA HIDRÁULICA (CAÇAMBA: 1,2 / 155 HP), FROTA DE 5 CAMINHÕES BASCULANTES DE 18 M³, DMT DE 2 KM EELOCIDADE MÉDIA 22 KM/H. AF_12/2013</t>
  </si>
  <si>
    <t>ESCAVAÇÃO VERTICAL A CÉU ABERTO, INCLUINDO CARGA, DESCARGA E TRANSPE, EM SOLO DE 1ª CATEGORIA COM ESCAVADEIRA HIDRÁULICA (CAÇAMBA: 1,2 / 155 HP), FROTA DE 4 CAMINHÕES BASCULANTES DE 18 M³, DMT DE 2 KM EELOCIDADE MÉDIA 35 KM/H. AF_12/2013</t>
  </si>
  <si>
    <t>ESCAVAÇÃO VERTICAL A CÉU ABERTO, INCLUINDO CARGA, DESCARGA E TRANSPE, EM SOLO DE 1ª CATEGORIA COM ESCAVADEIRA HIDRÁULICA (CAÇAMBA: 1,2 / 155 HP), FROTA DE 6 CAMINHÕES BASCULANTES DE 18 M³, DMT DE 3 KM EELOCIDADE MÉDIA 20 KM/H. AF_12/2013</t>
  </si>
  <si>
    <t>ESCAVAÇÃO VERTICAL A CÉU ABERTO, INCLUINDO CARGA, DESCARGA E TRANSPE, EM SOLO DE 1ª CATEGORIA COM ESCAVADEIRA HIDRÁULICA (CAÇAMBA: 1,2 / 155 HP), FROTA DE 7 CAMINHÕES BASCULANTES DE 18 M³, DMT DE 4 KM EELOCIDADE MÉDIA 22 KM/H. AF_12/2013</t>
  </si>
  <si>
    <t>ESCAVAÇÃO VERTICAL A CÉU ABERTO, INCLUINDO CARGA, DESCARGA E TRANSPE, EM SOLO DE 1ª CATEGORIA COM ESCAVADEIRA HIDRÁULICA (CAÇAMBA: 1,2 / 155 HP), FROTA DE 8 CAMINHÕES BASCULANTES DE 18 M³, DMT DE 6 KM EELOCIDADE MÉDIA 22 KM/H. AF_12/2013</t>
  </si>
  <si>
    <t>ESCAVAÇÃO VERTICAL A CÉU ABERTO, INCLUINDO CARGA, DESCARGA E TRANSPE, EM SOLO DE 1ª CATEGORIA COM ESCAVADEIRA HIDRÁULICA (CAÇAMBA: 1,2 / 155 HP), FROTA DE 6 CAMINHÕES BASCULANTES DE 18 M³, DMT DE 6 KM EELOCIDADE MÉDIA 35 KM/H. AF_12/2013</t>
  </si>
  <si>
    <t>ESCAVAÇÃO VERTICAL A CÉU ABERTO, INCLUINDO CARGA, DESCARGA E TRANSPE, EM SOLO DE 1ª CATEGORIA COM ESCAVADEIRA HIDRÁULICA (CAÇAMBA: 1,2 / 155 HP), FROTA DE 10 CAMINHÕES BASCULANTES DE 18 M³, DMT DE 8 KM VELOCIDADE MÉDIA 22 KM/H. AF_12/2013</t>
  </si>
  <si>
    <t>ESCAVAÇÃO VERTICAL A CÉU ABERTO, INCLUINDO CARGA, DESCARGA E TRANSPE, EM SOLO DE 1ª CATEGORIA COM ESCAVADEIRA HIDRÁULICA (CAÇAMBA: 1,2 / 155 HP), FROTA DE 7 CAMINHÕES BASCULANTES DE 18 M³, DMT DE 8 KM EELOCIDADE MÉDIA 35 KM/H. AF_12/2013</t>
  </si>
  <si>
    <t>ESCAVAÇÃO VERTICAL A CÉU ABERTO, INCLUINDO CARGA, DESCARGA E TRANSPE, EM SOLO DE 1ª CATEGORIA COM ESCAVADEIRA HIDRÁULICA (CAÇAMBA: 1,2 / 155 HP), FROTA DE 12 CAMINHÕES BASCULANTES DE 18 M³, DMT DE 10 KM VELOCIDADE MÉDIA 22 KM/H. AF_12/2013</t>
  </si>
  <si>
    <t>ESCAVAÇÃO VERTICAL A CÉU ABERTO, INCLUINDO CARGA, DESCARGA E TRANSPE, EM SOLO DE 1ª CATEGORIA COM ESCAVADEIRA HIDRÁULICA (CAÇAMBA: 1,2 / 155 HP), FROTA DE 8 CAMINHÕES BASCULANTES DE 18 M³, DMT DE 10 KM VELOCIDADE MÉDIA 35 KM/H. AF_12/2013</t>
  </si>
  <si>
    <t>ESCAVAÇÃO VERTICAL A CÉU ABERTO, INCLUINDO CARGA, DESCARGA E TRANSPE, EM SOLO DE 1ª CATEGORIA COM ESCAVADEIRA HIDRÁULICA (CAÇAMBA: 1,2 / 155 HP), FROTA DE 15 CAMINHÕES BASCULANTES DE 18 M³, DMT DE 15 KM VELOCIDADE MÉDIA 24 KM/H. AF_12/2013</t>
  </si>
  <si>
    <t>ESCAVAÇÃO VERTICAL A CÉU ABERTO, INCLUINDO CARGA, DESCARGA E TRANSPE, EM SOLO DE 1ª CATEGORIA COM ESCAVADEIRA HIDRÁULICA (CAÇAMBA: 1,2 / 155 HP), FROTA DE 9 CAMINHÕES BASCULANTES DE 18 M³, DMT DE 15 KM VELOCIDADE MÉDIA 45 KM/H. AF_12/2013</t>
  </si>
  <si>
    <t>ESCAVAÇÃO VERTICAL A CÉU ABERTO, INCLUINDO CARGA, DESCARGA E TRANSPE, EM SOLO DE 1ª CATEGORIA COM ESCAVADEIRA HIDRÁULICA (CAÇAMBA: 1,2 / 155 HP), FROTA DE 19 CAMINHÕES BASCULANTES DE 18 M³, DMT DE 20 KM VELOCIDADE MÉDIA 24 KM/H. AF_12/2013</t>
  </si>
  <si>
    <t>ESCAVAÇÃO VERTICAL A CÉU ABERTO, INCLUINDO CARGA, DESCARGA E TRANSPE, EM SOLO DE 1ª CATEGORIA COM ESCAVADEIRA HIDRÁULICA (CAÇAMBA: 1,2 / 155 HP), FROTA DE 10 CAMINHÕES BASCULANTES DE 18 M³, DMT DE 25 KM VELOCIDADE MÉDIA 45 KM/H. AF_11/2014</t>
  </si>
  <si>
    <t>ESCAVAÇÃO VERTICAL A CÉU ABERTO, INCLUINDO CARGA, DESCARGA E TRANSPE, EM SOLO DE 1ª CATEGORIA COM ESCAVADEIRA HIDRÁULICA (CAÇAMBA: 1,2 / 155 HP), FROTA DE 10 CAMINHÕES BASCULANTES DE 18 M³, DMT DE 30 KM VELOCIDADE MÉDIA 45 KM/H. AF_12/2013</t>
  </si>
  <si>
    <t>ESCAVAÇÃO VERTICAL A CÉU ABERTO, INCLUINDO CARGA, DESCARGA E TRANSPE, EM SOLO DE 1ª CATEGORIA COM ESCAVADEIRA HIDRÁULICA (CAÇAMBA: 1,2 / 155 HP), FROTA DE 15 CAMINHÕES BASCULANTES DE 18 M³, DMT DE 30 KM VELOCIDADE MÉDIA 45 KM/H. AF_12/2013</t>
  </si>
  <si>
    <t>ESCAVAÇÃO VERTICAL A CÉU ABERTO, INCLUINDO CARGA, DESCARGA E TRANSPE, EM SOLO DE 1ª CATEGORIA COM ESCAVADEIRA HIDRÁULICA (CAÇAMBA: 1,2 / 155 HP), FROTA DE 10 CAMINHÕES BASCULANTES DE 18 M³, DMT DE 35 KM VELOCIDADE MÉDIA 45 KM/H. AF_11/2014</t>
  </si>
  <si>
    <t>ESCAVAÇÃO VERTICAL A CÉU ABERTO, INCLUINDO CARGA, DESCARGA E TRANSPE, EM SOLO DE 1ª CATEGORIA COM ESCAVADEIRA HIDRÁULICA (CAÇAMBA: 1,2 / 155 HP), FROTA DE 10 CAMINHÕES BASCULANTES DE 18 M³, DMT DE 40 KM VELOCIDADE MÉDIA 45 KM/H. AF_12/2013</t>
  </si>
  <si>
    <t>ESCAVAÇÃO VERTICAL A CÉU ABERTO, INCLUINDO CARGA, DESCARGA E TRANSPE, EM SOLO DE 1ª CATEGORIA COM ESCAVADEIRA HIDRÁULICA (CAÇAMBA: 1,2 / 155 HP), FROTA DE 15 CAMINHÕES BASCULANTES DE 18 M³, DMT DE 40 KM VELOCIDADE MÉDIA 45 KM/H. AF_12/2013</t>
  </si>
  <si>
    <t>ESCAVAÇÃO VERTICAL A CÉU ABERTO, INCLUINDO CARGA, DESCARGA E TRANSPE, EM SOLO DE 1ª CATEGORIA COM ESCAVADEIRA HIDRÁULICA (CAÇAMBA: 1,2 / 155 HP), FROTA DE 10 CAMINHÕES BASCULANTES DE 18 M³, DMT DE 45 KM VELOCIDADE MÉDIA 45 KM/H. AF_11/2014</t>
  </si>
  <si>
    <t>ESCAVAÇÃO VERTICAL A CÉU ABERTO, INCLUINDO CARGA, DESCARGA E TRANSPE, EM SOLO DE 1ª CATEGORIA COM ESCAVADEIRA HIDRÁULICA (CAÇAMBA: 1,2 / 155 HP), FROTA DE 10 CAMINHÕES BASCULANTES DE 18 M³, DMT DE 50 KM VELOCIDADE MÉDIA 45 KM/H. AF_12/2013</t>
  </si>
  <si>
    <t>ESCAVAÇÃO VERTICAL A CÉU ABERTO, INCLUINDO CARGA, DESCARGA E TRANSPE, EM SOLO DE 1ª CATEGORIA COM ESCAVADEIRA HIDRÁULICA (CAÇAMBA: 1,2 / 155 HP), FROTA DE 15 CAMINHÕES BASCULANTES DE 18 M³, DMT DE 50 KM VELOCIDADE MÉDIA 45 KM/H. AF_12/2013</t>
  </si>
  <si>
    <t>ESCAVACAO MANUAL DE VALA EM MATERIAL DE 1A CATEGORIA DE 1,5 ATE 3XCLUINDO ESGOTAMENTO / ESCORAMENTO</t>
  </si>
  <si>
    <t>ESCAVAÇÃO MECANIZADA DE VALA COM PROFUNDIDADE ATÉ 1,5 M, COM ESCAVARA HIDRÁULICA (CAPACIDADE DA CAÇAMBA: 0,8 M3 / POTÊNCIA: 111 HP), LURA DE 1,5 M A 2,5 M, EM SOLO DE 1A CATEGORIA, EM VIAS URBANAS. AF_01/2015</t>
  </si>
  <si>
    <t>EIM3</t>
  </si>
  <si>
    <t>ESCAVAÇÃO MECANIZADA DE VALA COM PROFUNDIDADE MAIOR QUE 1,5 M ATÉ 3M, COM ESCAVADEIRA HIDRÁULICA (CAPACIDADE DA CAÇAMBA: 0,8 M3 / POTÊA: 111 HP), LARGURA ATÉ 1,5 M, EM SOLO DE 1A CATEGORIA, EM VIAS URBANS. AF_01/2015</t>
  </si>
  <si>
    <t>0M3</t>
  </si>
  <si>
    <t>ESCAVAÇÃO MECANIZADA DE VALA COM PROFUNDIDADE MAIOR QUE 1,5 ATÉ 3,0 COM ESCAVADEIRA HIDRÁULICA (CAPACIDADE DA CAÇAMBA: 0,8 M3 / POTÊNC 111 HP), LARGURA DE 1,5 M A 2,5 M, EM SOLO DE 1A CATEGORIA, EM VIAS URBANAS. AF_01/2015</t>
  </si>
  <si>
    <t>M,M3</t>
  </si>
  <si>
    <t>ESCAVAÇÃO MECANIZADA DE VALA COM PROFUNDIDADE MAIOR QUE 3,0 ATÉ 4,5 COM ESCAVADEIRA HIDRÁULICA (CAPACIDADE DA CAÇAMBA: 0,8 M3 / POTÊNC 111 HP), LARGURA MENOR QUE 1,5 M, EM SOLO DE 1A CATEGORIA, EM VIAS URBANAS. AF_01/2015</t>
  </si>
  <si>
    <t>ESCAVAÇÃO MECANIZADA DE VALA COM PROFUNDIDADE MAIOR QUE 3,0 M ATÉ 4M, COM ESCAVADEIRA HIDRÁULICA (CAPACIDADE DA CAÇAMBA: 1,2 M3 / POTÊA: 155 HP), LARGURA DE 1,5 M A 2,5 M, EM SOLO DE 1A CATEGORIA, EM VIAS URBANAS. AF_01/2015</t>
  </si>
  <si>
    <t>5M3</t>
  </si>
  <si>
    <t>ESCAVAÇÃO MECANIZADA DE VALA COM PROFUNDIDADE MAIOR QUE 4,5 M ATÉ 6M, COM ESCAVADEIRA HIDRÁULICA (CAPACIDADE DA CAÇAMBA: 1,2 M3 / POTÊA: 155 HP), LARGURA MENOR QUE 1,5 M, EM SOLO DE 1A CATEGORIA, EM VIASURBANAS. AF_01/2015</t>
  </si>
  <si>
    <t>ESCAVAÇÃO MECANIZADA DE VALA COM PROFUNDIDADE MAIOR QUE 4,5 M ATÉ 6M, COM ESCAVADEIRA HIDRÁULICA (CAPACIDADE DA CAÇAMBA: 1,2 M3 / POTÊA: 155 HP), LARGURA DE 1,5 M A 2,5 M, EM SOLO DE 1A CATEGORIA, EM VIAS URBANAS. AF_01/2015</t>
  </si>
  <si>
    <t>ESCAVAÇÃO MECANIZADA DE VALA COM PROFUNDIDADE ATÉ 1,5 M, COM ESCAVARA HIDRÁULICA (CAPACIDADE DA CAÇAMBA: 0,8 M3 / POTÊNCIA: 111 HP), LURA DE 1,5 A 2,5 M, EM SOLO DE 1A CATEGORIA, EM VIAS NÃO URBANAS. AF_1/2015</t>
  </si>
  <si>
    <t>ESCAVAÇÃO MECANIZADA DE VALA COM PROFUNDIDADE MAIOR QUE 1,5 E ATÉ 3M, COM ESCAVADEIRA HIDRÁULICA (CAPACIDADE DA CAÇAMBA: 0,8 M3 / POTÊA: 111 HP), LARGURA MENOR QUE 1,5 M, EM SOLO DE 1A CATEGORIA, EM VIASNÃO URBANAS. AF_01/2015</t>
  </si>
  <si>
    <t>ESCAVAÇÃO MECANIZADA DE VALA COM PROFUNDIDADE MAIOR QUE 1,5 E ATÉ 3M, COM ESCAVADEIRA HIDRÁULICA (CAPACIDADE DA CAÇAMBA: 0,8 M3 / POTÊA: 111 HP), LARGURA DE 1,5 A 2,5 M, EM SOLO DE 1A CATEGORIA, EM VIAS NÃO URBANAS. AF_01/2015</t>
  </si>
  <si>
    <t>ESCAVAÇÃO MECANIZADA DE VALA COM PROFUNDIDADE MAIOR QUE 3,0 M ATÉ 4M, COM ESCAVADEIRA HIDRÁULICA (CAPACIDADE DA CAÇAMBA: 0,8 M3 / POTÊA: 111 HP), LARGURA MENOR QUE 1,5 M, EM SOLO DE 1A CATEGORIA, EM VIASNÃO URBANAS. AF_01/2015</t>
  </si>
  <si>
    <t>ESCAVAÇÃO MECANIZADA DE VALA COM PROFUNDIDADE MAIOR QUE 3,0 M ATÉ 4M, COM ESCAVADEIRA HIDRÁULICA (CAPACIDADE DA CAÇAMBA: 1,2 M3 / POTÊA: 155 HP), LARGURA DE 1,5 M A 2,5 M, EM SOLO DE 1A CATEGORIA, EM VIAS NÃO URBANAS. AF_01/2015</t>
  </si>
  <si>
    <t>ESCAVAÇÃO MECANIZADA DE VALA COM PROFUNDIDADE MAIOR QUE 4,5 M ATÉ 6M, COM ESCAVADEIRA HIDRÁULICA (CAPACIDADE DA CAÇAMBA: 1,2 M3 / POTÊA: 155 HP), LARGURA MENOR QUE 1,5 M, EM SOLO DE 1A CATEGORIA, EM VIASNÃO URBANAS. AF_01/2015</t>
  </si>
  <si>
    <t>ESCAVAÇÃO MECANIZADA DE VALA COM PROFUNDIDADE MAIOR QUE 4,5 M ATÉ 6M, COM ESCAVADEIRA HIDRÁULICA (CAPACIDADE DA CAÇAMBA: 1,2 M3 / POTÊA: 155 HP), LARGURA DE 1,5 M A 2,5 M, EM SOLO DE 1A CATEGORIA, EM VIAS NÃO URBANAS. AF_01/2015</t>
  </si>
  <si>
    <t>ESCAVAÇÃO MECANIZADA DE VALA COM PROFUNDIDADE ATÉ 1,5 M, COM RETROEVADEIRA (CAPACIDADE DA CAÇAMBA DA RETRO: 0,26 M3 / POTÊNCIA: 88 HP),ARGURA MENOR QUE 0,8 M, EM SOLO DE 1A CATEGORIA, EM VIAS URBANAS. AF_01/2015</t>
  </si>
  <si>
    <t>CAM3</t>
  </si>
  <si>
    <t>ESCAVAÇÃO MECANIZADA DE VALA COM PROFUNDIDADE ATÉ 1,5 M, COM RETROEVADEIRA (CAPACIDADE DA CAÇAMBA DA RETRO: 0,26 M3 / POTÊNCIA: 88 HP),ARGURA DE 0,8 M A 1,5 M, EM SOLO DE 1A CATEGORIA, EM VIAS URBANAS. AF_01/2015</t>
  </si>
  <si>
    <t>ESCAVAÇÃO MECANIZADA DE VALA COM PROFUNDIDADE MAIOR QUE 1,5 M ATÉ 3M, COM RETROESCAVADEIRA (CAPACIDADE DA CAÇAMBA DA RETRO: 0,26 M3 / POÊNCIA: 88 HP), LARGURA MENOR QUE 0,8 M, EM SOLO DE 1A CATEGORIA, EM VAS URBANAS. AF_01/2015</t>
  </si>
  <si>
    <t>ESCAVAÇÃO MECANIZADA DE VALA COM PROFUNDIDADE MAIOR QUE 1,5 M ATÉ 3M, COM RETROESCAVADEIRA (CAPACIDADE DA CAÇAMBA DA RETRO: 0,26 M3 / POÊNCIA: 88 HP), LARGURA DE 0,8 M A 1,5 M, EM SOLO DE 1A CATEGORIA, EM IAS URBANAS. AF_01/2015</t>
  </si>
  <si>
    <t>ESCAVAÇÃO MECANIZADA DE VALA COM PROFUNDIDADE ATÉ 1,5 M, COM RETROEVADEIRA (CAPACIDADE DA CAÇAMBA DA RETRO: 0,26 M3 / POTÊNCIA: 88 HP),ARGURA MENOR QUE 0,8 M, EM SOLO DE 1A CATEGORIA, EM VIAS NÃO URBANAS.AF_01/2015</t>
  </si>
  <si>
    <t>ESCAVAÇÃO MECANIZADA DE VALA COM PROFUNDIDADE ATÉ 1,5 M, COM RETROEVADEIRA (CAPACIDADE DA CAÇAMBA DA RETRO: 0,26 M3 / POTÊNCIA: 88 HP),ARGURA DE 0,8 M A 1,5 M, EM SOLO DE 1A CATEGORIA, EM VIAS NÃO URBANAS AF_01/2015</t>
  </si>
  <si>
    <t>ESCAVAÇÃO MECANIZADA DE VALA COM PROFUNDIDADE MAIOR QUE 1,5 M ATÉ 3M, COM RETROESCAVADEIRA (CAPACIDADE DA CAÇAMBA DA RETRO: 0,26 M3 / POÊNCIA: 88 HP), LARGURA MENOR QUE 0,8 M, EM SOLO DE 1A CATEGORIA, EM VAS NÃO URBANAS. AF_01/2015</t>
  </si>
  <si>
    <t>ESCAVAÇÃO MECANIZADA DE VALA COM PROFUNDIDADE MAIOR QUE 1,5 M ATÉ 3M, COM RETROESCAVADEIRA (CAPACIDADE DA CAÇAMBA DA RETRO: 0,26 M3 / POÊNCIA: 88 HP), LARGURA DE 0,8 M A 1,5 M, EM SOLO DE 1A CATEGORIA, EM IAS NÃO URBANAS. AF_01/2015</t>
  </si>
  <si>
    <t>CARGA E DESCARGA MECANICA DE SOLO UTILIZANDO CAMINHAO BASCULANTE 6,0M3/16T E PA CARREGADEIRA SOBRE PNEUS 128 HP, CAPACIDADE DA CAÇAMBA 1,7 2,8 M3, PESO OPERACIONAL 11632 KG</t>
  </si>
  <si>
    <t>CARGA MANUAL DE MATERIAL A GRANEL (2 SERVENTES) EM CAMINHAO BASCULANTE C/ CACAMBA DE 6,0M3 INCLUINDO DESCARGA MECÂNICA</t>
  </si>
  <si>
    <t>FORNECIMENTO E ASSENTAMENTO DE BRITA 2-DRENOS E FILTROS MM</t>
  </si>
  <si>
    <t>ESPALHAMENTO DE MATERIAL EM BOTA FORA, COM UTILIZACAO DE TRATOR DE ESTEIRAS DE 165 HPPAREDES/PAINEIS</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</si>
  <si>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</si>
  <si>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</si>
  <si>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</si>
  <si>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9X19CM (ESPESSURA 9CM) DE PAREDES COM ÁREA LÍQUIDA MENOR QUE 6M² SEM V E ARGAMASSA DE ASSENTAMENTO COM PREPARO EM BETONEIRA. AF_06/2014</t>
  </si>
  <si>
    <t>ALVENARIA DE VEDAÇÃO DE BLOCOS CERÂMICOS FURADOS NA VERTICAL DE 9X19CM (ESPESSURA 9CM) DE PAREDES COM ÁREA LÍQUIDA MENOR QUE 6M² SEM V E ARGAMASSA DE ASSENTAMENTO COM PREPARO MANUAL. AF_06/2014</t>
  </si>
  <si>
    <t>ALVENARIA DE VEDAÇÃO DE BLOCOS CERÂMICOS FURADOS NA VERTICAL DE 14X39CM (ESPESSURA 14CM) DE PAREDES COM ÁREA LÍQUIDA MENOR QUE 6M² SEMOS E ARGAMASSA DE ASSENTAMENTO COM PREPARO EM BETONEIRA. AF_06/2014</t>
  </si>
  <si>
    <t>9XM2</t>
  </si>
  <si>
    <t>ALVENARIA DE VEDAÇÃO DE BLOCOS CERÂMICOS FURADOS NA VERTICAL DE 14X39CM (ESPESSURA 14CM) DE PAREDES COM ÁREA LÍQUIDA MENOR QUE 6M² SEMOS E ARGAMASSA DE ASSENTAMENTO COM PREPARO MANUAL. AF_06/2014</t>
  </si>
  <si>
    <t>ALVENARIA DE VEDAÇÃO DE BLOCOS CERÂMICOS FURADOS NA VERTICAL DE 19X39CM (ESPESSURA 19CM) DE PAREDES COM ÁREA LÍQUIDA MENOR QUE 6M² SEMOS E ARGAMASSA DE ASSENTAMENTO COM PREPARO EM BETONEIRA. AF_06/2014</t>
  </si>
  <si>
    <t>ALVENARIA DE VEDAÇÃO DE BLOCOS CERÂMICOS FURADOS NA VERTICAL DE 19X39CM (ESPESSURA 19CM) DE PAREDES COM ÁREA LÍQUIDA MENOR QUE 6M² SEMOS E ARGAMASSA DE ASSENTAMENTO COM PREPARO MANUAL. AF_06/2014</t>
  </si>
  <si>
    <t>ALVENARIA DE VEDAÇÃO DE BLOCOS CERÂMICOS FURADOS NA VERTICAL DE 9X19CM (ESPESSURA 9CM) DE PAREDES COM ÁREA LÍQUIDA MAIOR OU IGUAL A 6M�EM VÃOS E ARGAMASSA DE ASSENTAMENTO COM PREPARO EM BETONEIRA. AF_06/214</t>
  </si>
  <si>
    <t>ALVENARIA DE VEDAÇÃO DE BLOCOS CERÂMICOS FURADOS NA VERTICAL DE 9X19CM (ESPESSURA 9CM) DE PAREDES COM ÁREA LÍQUIDA MAIOR OU IGUAL A 6M�EM VÃOS E ARGAMASSA DE ASSENTAMENTO COM PREPARO MANUAL. AF_06/2014</t>
  </si>
  <si>
    <t>ALVENARIA DE VEDAÇÃO DE BLOCOS CERÂMICOS FURADOS NA VERTICAL DE 14X39CM (ESPESSURA 14CM) DE PAREDES COM ÁREA LÍQUIDA MAIOR OU IGUAL A 6 SEM VÃOS E ARGAMASSA DE ASSENTAMENTO COM PREPARO EM BETONEIRA. AF_062014</t>
  </si>
  <si>
    <t>ALVENARIA DE VEDAÇÃO DE BLOCOS CERÂMICOS FURADOS NA VERTICAL DE 14X39CM (ESPESSURA 14CM) DE PAREDES COM ÁREA LÍQUIDA MAIOR OU IGUAL A 6 SEM VÃOS E ARGAMASSA DE ASSENTAMENTO COM PREPARO MANUAL. AF_06/2014</t>
  </si>
  <si>
    <t>ALVENARIA DE VEDAÇÃO DE BLOCOS CERÂMICOS FURADOS NA VERTICAL DE 19X39CM (ESPESSURA 19CM) DE PAREDES COM ÁREA LÍQUIDA MAIOR OU IGUAL A 6 SEM VÃOS E ARGAMASSA DE ASSENTAMENTO COM PREPARO EM BETONEIRA. AF_062014</t>
  </si>
  <si>
    <t>ALVENARIA DE VEDAÇÃO DE BLOCOS CERÂMICOS FURADOS NA VERTICAL DE 19X39CM (ESPESSURA 19CM) DE PAREDES COM ÁREA LÍQUIDA MAIOR OU IGUAL A 6 SEM VÃOS E ARGAMASSA DE ASSENTAMENTO COM PREPARO MANUAL. AF_06/2014</t>
  </si>
  <si>
    <t>ALVENARIA DE VEDAÇÃO DE BLOCOS CERÂMICOS FURADOS NA VERTICAL DE 9X19CM (ESPESSURA 9CM) DE PAREDES COM ÁREA LÍQUIDA MENOR QUE 6M² COM V E ARGAMASSA DE ASSENTAMENTO COM PREPARO EM BETONEIRA. AF_06/2014</t>
  </si>
  <si>
    <t>ALVENARIA DE VEDAÇÃO DE BLOCOS CERÂMICOS FURADOS NA VERTICAL DE 9X19CM (ESPESSURA 9CM) DE PAREDES COM ÁREA LÍQUIDA MENOR QUE 6M² COM V E ARGAMASSA DE ASSENTAMENTO COM PREPARO MANUAL. AF_06/2014</t>
  </si>
  <si>
    <t>ALVENARIA DE VEDAÇÃO DE BLOCOS CERÂMICOS FURADOS NA VERTICAL DE 14X39CM (ESPESSURA 14CM) DE PAREDES COM ÁREA LÍQUIDA MENOR QUE 6M² COMOS E ARGAMASSA DE ASSENTAMENTO COM PREPARO EM BETONEIRA. AF_06/2014</t>
  </si>
  <si>
    <t>ALVENARIA DE VEDAÇÃO DE BLOCOS CERÂMICOS FURADOS NA VERTICAL DE 19X39CM (ESPESSURA 19CM) DE PAREDES COM ÁREA LÍQUIDA MENOR QUE 6M² COMOS E ARGAMASSA DE ASSENTAMENTO COM PREPARO EM BETONEIRA. AF_06/2014</t>
  </si>
  <si>
    <t>ALVENARIA DE VEDAÇÃO DE BLOCOS CERÂMICOS FURADOS NA VERTICAL DE 19X39CM (ESPESSURA 19CM) DE PAREDES COM ÁREA LÍQUIDA MENOR QUE 6M² COMOS E ARGAMASSA DE ASSENTAMENTO COM PREPARO MANUAL. AF_06/2014</t>
  </si>
  <si>
    <t>ALVENARIA DE VEDAÇÃO DE BLOCOS CERÂMICOS FURADOS NA VERTICAL DE 9X19CM (ESPESSURA 9CM) DE PAREDES COM ÁREA LÍQUIDA MAIOR OU IGUAL A 6M�OM VÃOS E ARGAMASSA DE ASSENTAMENTO COM PREPARO EM BETONEIRA. AF_06/214</t>
  </si>
  <si>
    <t>ALVENARIA DE VEDAÇÃO DE BLOCOS CERÂMICOS FURADOS NA VERTICAL DE 9X19CM (ESPESSURA 9CM) DE PAREDES COM ÁREA LÍQUIDA MAIOR OU IGUAL A 6M�OM VÃOS E ARGAMASSA DE ASSENTAMENTO COM PREPARO MANUAL. AF_06/2014</t>
  </si>
  <si>
    <t>ALVENARIA DE VEDAÇÃO DE BLOCOS CERÂMICOS FURADOS NA VERTICAL DE 14X39CM (ESPESSURA 14CM) DE PAREDES COM ÁREA LÍQUIDA MAIOR OU IGUAL A 6 COM VÃOS E ARGAMASSA DE ASSENTAMENTO COM PREPARO EM BETONEIRA. AF_062014</t>
  </si>
  <si>
    <t>ALVENARIA DE VEDAÇÃO DE BLOCOS CERÂMICOS FURADOS NA VERTICAL DE 14X39CM (ESPESSURA 14CM) DE PAREDES COM ÁREA LÍQUIDA MAIOR OU IGUAL A 6 COM VÃOS E ARGAMASSA DE ASSENTAMENTO COM PREPARO MANUAL. AF_06/2014</t>
  </si>
  <si>
    <t>ALVENARIA DE VEDAÇÃO DE BLOCOS CERÂMICOS FURADOS NA VERTICAL DE 19X39CM (ESPESSURA 19CM) DE PAREDES COM ÁREA LÍQUIDA MAIOR OU IGUAL A 6 COM VÃOS E ARGAMASSA DE ASSENTAMENTO COM PREPARO EM BETONEIRA. AF_062014</t>
  </si>
  <si>
    <t>ALVENARIA DE VEDAÇÃO DE BLOCOS CERÂMICOS FURADOS NA VERTICAL DE 19X39CM (ESPESSURA 19CM) DE PAREDES COM ÁREA LÍQUIDA MAIOR OU IGUAL A 6 COM VÃOS E ARGAMASSA DE ASSENTAMENTO COM PREPARO MANUAL. AF_06/2014</t>
  </si>
  <si>
    <t>ALVENARIA DE VEDAÇÃO DE BLOCOS CERÂMICOS FURADOS NA HORIZONTAL DE 9X19CM (ESPESSURA 9CM) DE PAREDES COM ÁREA LÍQUIDA MENOR QUE 6M² SEMOS E ARGAMASSA DE ASSENTAMENTO COM PREPARO EM BETONEIRA. AF_06/2014</t>
  </si>
  <si>
    <t>ALVENARIA DE VEDAÇÃO DE BLOCOS CERÂMICOS FURADOS NA HORIZONTAL DE 9X19CM (ESPESSURA 9CM) DE PAREDES COM ÁREA LÍQUIDA MENOR QUE 6M² SEMOS E ARGAMASSA DE ASSENTAMENTO COM PREPARO MANUAL. AF_06/2014</t>
  </si>
  <si>
    <t>ALVENARIA DE VEDAÇÃO DE BLOCOS CERÂMICOS FURADOS NA HORIZONTAL DE 1X19CM (ESPESSURA 14CM) DE PAREDES COM ÁREA LÍQUIDA MENOR QUE 6M² SEÃOS E ARGAMASSA DE ASSENTAMENTO COM PREPARO EM BETONEIRA. AF_06/2014</t>
  </si>
  <si>
    <t>ALVENARIA DE VEDAÇÃO DE BLOCOS CERÂMICOS FURADOS NA HORIZONTAL DE 1X19CM (ESPESSURA 14CM) DE PAREDES COM ÁREA LÍQUIDA MENOR QUE 6M² SEÃOS E ARGAMASSA DE ASSENTAMENTO COM PREPARO MANUAL. AF_06/2014</t>
  </si>
  <si>
    <t>ALVENARIA DE VEDAÇÃO DE BLOCOS CERÂMICOS FURADOS NA HORIZONTAL DE 9X19CM (ESPESSURA 9CM) DE PAREDES COM ÁREA LÍQUIDA MAIOR OU IGUAL A 6 SEM VÃOS E ARGAMASSA DE ASSENTAMENTO COM PREPARO EM BETONEIRA. AF_062014</t>
  </si>
  <si>
    <t>ALVENARIA DE VEDAÇÃO DE BLOCOS CERÂMICOS FURADOS NA HORIZONTAL DE 9X19CM (ESPESSURA 9CM) DE PAREDES COM ÁREA LÍQUIDA MAIOR OU IGUAL A 6 SEM VÃOS E ARGAMASSA DE ASSENTAMENTO COM PREPARO MANUAL. AF_06/2014</t>
  </si>
  <si>
    <t>ALVENARIA DE VEDAÇÃO DE BLOCOS CERÂMICOS FURADOS NA HORIZONTAL DE 1X19CM (ESPESSURA 14CM) DE PAREDES COM ÁREA LÍQUIDA MAIOR OU IGUAL A ² SEM VÃOS E ARGAMASSA DE ASSENTAMENTO COM PREPARO EM BETONEIRA. AF_/2014</t>
  </si>
  <si>
    <t>ALVENARIA DE VEDAÇÃO DE BLOCOS CERÂMICOS FURADOS NA HORIZONTAL DE 1X19CM (ESPESSURA 14CM) DE PAREDES COM ÁREA LÍQUIDA MAIOR OU IGUAL A ² SEM VÃOS E ARGAMASSA DE ASSENTAMENTO COM PREPARO MANUAL. AF_06/201</t>
  </si>
  <si>
    <t>ALVENARIA DE VEDAÇÃO DE BLOCOS CERÂMICOS FURADOS NA HORIZONTAL DE 9X19CM (ESPESSURA 9CM) DE PAREDES COM ÁREA LÍQUIDA MENOR QUE 6M² COMOS E ARGAMASSA DE ASSENTAMENTO COM PREPARO EM BETONEIRA. AF_06/2014</t>
  </si>
  <si>
    <t>ALVENARIA DE VEDAÇÃO DE BLOCOS CERÂMICOS FURADOS NA HORIZONTAL DE 9X19CM (ESPESSURA 9CM) DE PAREDES COM ÁREA LÍQUIDA MENOR QUE 6M² COMOS E ARGAMASSA DE ASSENTAMENTO COM PREPARO MANUAL. AF_06/2014</t>
  </si>
  <si>
    <t>ALVENARIA DE VEDAÇÃO DE BLOCOS CERÂMICOS FURADOS NA HORIZONTAL DE 1X19CM (ESPESSURA 14CM) DE PAREDES COM ÁREA LÍQUIDA MENOR QUE 6M² COÃOS E ARGAMASSA DE ASSENTAMENTO COM PREPARO EM BETONEIRA. AF_06/2014</t>
  </si>
  <si>
    <t>ALVENARIA DE VEDAÇÃO DE BLOCOS CERÂMICOS FURADOS NA HORIZONTAL DE 1X19CM (ESPESSURA 14CM) DE PAREDES COM ÁREA LÍQUIDA MENOR QUE 6M² COÃOS E ARGAMASSA DE ASSENTAMENTO COM PREPARO MANUAL. AF_06/2014</t>
  </si>
  <si>
    <t>ALVENARIA DE VEDAÇÃO DE BLOCOS CERÂMICOS FURADOS NA HORIZONTAL DE 9X19CM (ESPESSURA 9CM) DE PAREDES COM ÁREA LÍQUIDA MAIOR OU IGUAL A 6 COM VÃOS E ARGAMASSA DE ASSENTAMENTO COM PREPARO EM BETONEIRA. AF_062014</t>
  </si>
  <si>
    <t>ALVENARIA DE VEDAÇÃO DE BLOCOS CERÂMICOS FURADOS NA HORIZONTAL DE 9X19CM (ESPESSURA 9CM) DE PAREDES COM ÁREA LÍQUIDA MAIOR OU IGUAL A 6 COM VÃOS E ARGAMASSA DE ASSENTAMENTO COM PREPARO MANUAL. AF_06/2014</t>
  </si>
  <si>
    <t>ALVENARIA DE VEDAÇÃO DE BLOCOS CERÂMICOS FURADOS NA HORIZONTAL DE 1X19CM (ESPESSURA 14CM) DE PAREDES COM ÁREA LÍQUIDA MAIOR OU IGUAL A ² COM VÃOS E ARGAMASSA DE ASSENTAMENTO COM PREPARO EM BETONEIRA. AF_/2014</t>
  </si>
  <si>
    <t>ALVENARIA DE VEDAÇÃO DE BLOCOS CERÂMICOS FURADOS NA HORIZONTAL DE 1X19CM (ESPESSURA 14CM) DE PAREDES COM ÁREA LÍQUIDA MAIOR OU IGUAL A ² COM VÃOS E ARGAMASSA DE ASSENTAMENTO COM PREPARO MANUAL. AF_06/201</t>
  </si>
  <si>
    <t>(COMPOSIÇÃO REPRESENTATIVA) DO SERVIÇO DE ALVENARIA DE VEDAÇÃO DEOS VAZADOS DE CERÂMICA DE 9X19X19CM (ESPESSURA 9CM), PARA EDIFICAÇÃABITACIONAL MULTIFAMILIAR (PRÉDIO). AF_11/2014</t>
  </si>
  <si>
    <t>BLOCM2</t>
  </si>
  <si>
    <t>(COMPOSIÇÃO REPRESENTATIVA) DO SERVIÇO DE ALVENARIA DE VEDAÇÃO DEOS VAZADOS DE CERÂMICA DE 9X19X19CM (ESPESSURA 9CM), PARA EDIFICAÇÃABITACIONAL UNIFAMILIAR (CASA) E EDIFICAÇÃO PÚBLICA PADRÃO. AF_11/</t>
  </si>
  <si>
    <t>(COMPOSIÇÃO REPRESENTATIVA) DO SERVIÇO DE ALVENARIA DE VEDAÇÃO DEOS VAZADOS DE CERÂMICA DE 14X9X19CM (ESPESSURA 14CM), PARA EDIFICAÇ�HABITACIONAL UNIFAMILIAR (CASA) E EDIFICAÇÃO PÚBLICA PADRÃO. AF_124</t>
  </si>
  <si>
    <t>ALVENARIA DE VEDAÇÃO DE BLOCOS CERÂMICOS FURADOS NA VERTICAL DE 14X39CM (ESPESSURA 14CM) DE PAREDES COM ÁREA LÍQUIDA MENOR QUE 6M2 COM OS E ARGAMASSA DE ASSENTAMENTO COM PREPARO MANUAL. AF_06/2014</t>
  </si>
  <si>
    <t>ALVENARIA ESTRUTURAL DE BLOCOS CERÂMICOS 14X19X39, (ESPESSURA DE 14 C), PARA PAREDES COM ÁREA LÍQUIDA MENOR QUE 6M², SEM VÃOS, UTILIZANALHETA E ARGAMASSA DE ASSENTAMENTO COM PREPARO EM BETONEIRA. AF_12/2014</t>
  </si>
  <si>
    <t>ALVENARIA ESTRUTURAL DE BLOCOS CERÂMICOS 14X19X39, (ESPESSURA DE 14 C), PARA PAREDES COM ÁREA LÍQUIDA MENOR QUE 6M², SEM VÃOS, UTILIZANALHETA E ARGAMASSA DE ASSENTAMENTO COM PREPARO MANUAL. AF_12/2014</t>
  </si>
  <si>
    <t>ALVENARIA ESTRUTURAL DE BLOCOS CERÂMICOS 14X19X39, (ESPESSURA DE 14 C), PARA PAREDES COM ÁREA LÍQUIDA MAIOR OU IGUAL QUE 6M², SEM VÃOS,LIZANDO PALHETA E ARGAMASSA DE ASSENTAMENTO COM PREPARO EM BETONEIRA.AF_12/2014</t>
  </si>
  <si>
    <t>ALVENARIA ESTRUTURAL DE BLOCOS CERÂMICOS 14X19X39, (ESPESSURA DE 14 C), PARA PAREDES COM ÁREA LÍQUIDA MAIOR OU IGUAL QUE 6M², SEM VÃOS,LIZANDO PALHETA E ARGAMASSA DE ASSENTAMENTO COM PREPARO MANUAL. AF_12/2014</t>
  </si>
  <si>
    <t>ALVENARIA ESTRUTURAL DE BLOCOS CERÂMICOS 14X19X39, (ESPESSURA DE 14 C), PARA PAREDES COM ÁREA LÍQUIDA MENOR QUE 6M², COM VÃOS, UTILIZANALHETA E ARGAMASSA DE ASSENTAMENTO COM PREPARO EM BETONEIRA. AF_12/2014</t>
  </si>
  <si>
    <t>ALVENARIA ESTRUTURAL DE BLOCOS CERÂMICOS 14X19X39, (ESPESSURA DE 14 C), PARA PAREDES COM ÁREA LÍQUIDA MAIOR OU IGUAL A 6M², COM VÃOS, UZANDO PALHETA E ARGAMASSA DE ASSENTAMENTO COM PREPARO EM BETONEIRA. AF_12/2014</t>
  </si>
  <si>
    <t>ALVENARIA ESTRUTURAL DE BLOCOS CERÂMICOS 14X19X39, (ESPESSURA DE 14 C), PARA PAREDES COM ÁREA LÍQUIDA MAIOR OU IGUAL A 6M², COM VÃOS, UZANDO PALHETA E ARGAMASSA DE ASSENTAMENTO COM PREPARO MANUAL. AF_12/2014</t>
  </si>
  <si>
    <t>ALVENARIA ESTRUTURAL DE BLOCOS CERÂMICOS 14X19X29, (ESPESSURA DE 14 C), PARA PAREDES COM ÁREA LÍQUIDA MENOR QUE 6M², SEM VÃOS, UTILIZANALHETA E ARGAMASSA DE ASSENTAMENTO COM PREPARO EM BETONEIRA. AF_12/2014</t>
  </si>
  <si>
    <t>ALVENARIA ESTRUTURAL DE BLOCOS CERÂMICOS 14X19X29, (ESPESSURA DE 14 C), PARA PAREDES COM ÁREA LÍQUIDA MENOR QUE 6M², SEM VÃOS, UTILIZANALHETA E ARGAMASSA DE ASSENTAMENTO COM PREPARO MANUAL. AF_12/2014</t>
  </si>
  <si>
    <t>ALVENARIA ESTRUTURAL DE BLOCOS CERÂMICOS 14X19X29, (ESPESSURA DE 14 C), PARA PAREDES COM ÁREA LÍQUIDA MAIOR OU IGUAL A 6M², SEM VÃOS, UZANDO PALHETA E ARGAMASSA DE ASSENTAMENTO COM PREPARO EM BETONEIRA. AF_12/2014</t>
  </si>
  <si>
    <t>ALVENARIA ESTRUTURAL DE BLOCOS CERÂMICOS 14X19X29, (ESPESSURA DE 14 C), PARA PAREDES COM ÁREA LÍQUIDA MAIOR OU IGUAL A 6M2, SEM VÃOS, UTZANDO PALHETA E ARGAMASSA DE ASSENTAMENTO COM PREPARO MANUAL. AF_12/2014</t>
  </si>
  <si>
    <t>ALVENARIA ESTRUTURAL DE BLOCOS CERÂMICOS 14X19X29, (ESPESSURA DE 14 C), PARA PAREDES COM ÁREA LÍQUIDA MENOR QUE 6M², COM VÃOS, UTILIZANALHETA E ARGAMASSA DE ASSENTAMENTO COM PREPARO EM BETONEIRA. AF_12/2014</t>
  </si>
  <si>
    <t>ALVENARIA ESTRUTURAL DE BLOCOS CERÂMICOS 14X19X29, (ESPESSURA DE 14 C), PARA PAREDES COM ÁREA LÍQUIDA MENOR QUE 6M², COM VÃOS, UTILIZANALHETA E ARGAMASSA DE ASSENTAMENTO COM PREPARO MANUAL. AF_12/2014</t>
  </si>
  <si>
    <t>ALVENARIA ESTRUTURAL DE BLOCOS CERÂMICOS 14X19X29, (ESPESSURA DE 14 C), PARA PAREDES COM ÁREA LÍQUIDA MAIOR OU IGUAL A 6M², COM VÃOS, UZANDO PALHETA E ARGAMASSA DE ASSENTAMENTO COM PREPARO EM BETONEIRA. AF_12/2014</t>
  </si>
  <si>
    <t>ALVENARIA ESTRUTURAL DE BLOCOS CERÂMICOS 14X19X29, (ESPESSURA DE 14 C), PARA PAREDES COM ÁREA LÍQUIDA MAIOR OU IGUAL A 6M², COM VÃOS, UZANDO PALHETA E ARGAMASSA DE ASSENTAMENTO COM PREPARO MANUAL. AF_12/2014</t>
  </si>
  <si>
    <t>ALVENARIA ESTRUTURAL DE BLOCOS CERÂMICOS 14X19X39, (ESPESSURA DE 14 C), PARA PAREDES COM ÁREA LÍQUIDA MENOR QUE 6M², SEM VÃOS, UTILIZANOLHER DE PEDREIRO E ARGAMASSA DE ASSENTAMENTO COM PREPARO EM BETONEIRA. AF_12/2014</t>
  </si>
  <si>
    <t>ALVENARIA ESTRUTURAL DE BLOCOS CERÂMICOS 14X19X39, (ESPESSURA DE 14 C), PARA PAREDES COM ÁREA LÍQUIDA MENOR QUE 6M², SEM VÃOS, UTILIZANOLHER DE PEDREIRO E ARGAMASSA DE ASSENTAMENTO COM PREPARO MANUAL. AF_12/2014</t>
  </si>
  <si>
    <t>ALVENARIA ESTRUTURAL DE BLOCOS CERÂMICOS 14X19X39, (ESPESSURA DE 14 C), PARA PAREDES COM ÁREA LÍQUIDA MAIOR OU IGUAL A 6M², SEM VÃOS, UZANDO COLHER DE PEDREIRO E ARGAMASSA DE ASSENTAMENTO COM PREPARO EM BETONEIRA. AF_12/2014</t>
  </si>
  <si>
    <t>ALVENARIA ESTRUTURAL DE BLOCOS CERÂMICOS 14X19X39, (ESPESSURA DE 14 C), PARA PAREDES COM ÁREA LÍQUIDA MAIOR OU IGUAL A 6M², SEM VÃOS, UZANDO COLHER DE PEDREIRO E ARGAMASSA DE ASSENTAMENTO COM PREPARO MANUAL. AF_12/2014</t>
  </si>
  <si>
    <t>ALVENARIA ESTRUTURAL DE BLOCOS CERÂMICOS 14X19X39, (ESPESSURA DE 14 C), PARA PAREDES COM ÁREA LÍQUIDA MENOR QUE 6M², COM VÃOS, UTILIZANOLHER DE PEDREIRO E ARGAMASSA DE ASSENTAMENTO COM PREPARO EM BETONEIRA. AF_12/2014</t>
  </si>
  <si>
    <t>ALVENARIA ESTRUTURAL DE BLOCOS CERÂMICOS 14X19X39, (ESPESSURA DE 14 C), PARA PAREDES COM ÁREA LÍQUIDA MENOR QUE 6M², COM VÃOS, UTILIZANOLHER DE PEDREIRO E ARGAMASSA DE ASSENTAMENTO COM PREPARO MANUAL. AF_12/2014</t>
  </si>
  <si>
    <t>ALVENARIA ESTRUTURAL DE BLOCOS CERÂMICOS 14X19X39, (ESPESSURA DE 14 C), PARA PAREDES COM ÁREA LÍQUIDA MAIOR OU IGUAL A 6M², COM VÃOS, UZANDO COLHER DE PEDREIRO E ARGAMASSA DE ASSENTAMENTO COM PREPARO EM BETONEIRA. AF_12/2014</t>
  </si>
  <si>
    <t>ALVENARIA ESTRUTURAL DE BLOCOS CERÂMICOS 14X19X39, (ESPESSURA DE 14 C), PARA PAREDES COM ÁREA LÍQUIDA MAIOR OU IGUAL A 6M², COM VÃOS, UZANDO COLHER DE PEDREIRO E ARGAMASSA DE ASSENTAMENTO COM PREPARO MANUAL. AF_12/2014</t>
  </si>
  <si>
    <t>ALVENARIA ESTRUTURAL DE BLOCOS CERÂMICOS 14X19X29, (ESPESSURA DE 14 C), PARA PAREDES COM ÁREA LÍQUIDA MENOR QUE 6M², SEM VÃOS, UTILIZANOLHER DE PEDREIRO E ARGAMASSA DE ASSENTAMENTO COM PREPARO EM BETONEIRA. AF_12/2014</t>
  </si>
  <si>
    <t>ALVENARIA ESTRUTURAL DE BLOCOS CERÂMICOS 14X19X29, (ESPESSURA DE 14 C), PARA PAREDES COM ÁREA LÍQUIDA MENOR QUE 6M², SEM VÃOS, UTILIZANOLHER DE PEDREIRO E ARGAMASSA DE ASSENTAMENTO COM PREPARO MANUAL. AF_12/2014</t>
  </si>
  <si>
    <t>ALVENARIA ESTRUTURAL DE BLOCOS CERÂMICOS 14X19X29, (ESPESSURA DE 14 C), PARA PAREDES COM ÁREA LÍQUIDA MAIOR OU IGUAL A 6M², SEM VÃOS, UZANDO COLHER DE PEDREIRO E ARGAMASSA DE ASSENTAMENTO COM PREPARO EM BETONEIRA. AF_12/2014</t>
  </si>
  <si>
    <t>ALVENARIA ESTRUTURAL DE BLOCOS CERÂMICOS 14X19X29, (ESPESSURA DE 14 C), PARA PAREDES COM ÁREA LÍQUIDA MAIOR OU IGUAL A 6M², SEM VÃOS, UZANDO COLHER DE PEDREIRO E ARGAMASSA DE ASSENTAMENTO COM PREPARO MANUAL. AF_12/2014</t>
  </si>
  <si>
    <t>ALVENARIA ESTRUTURAL DE BLOCOS CERÂMICOS 14X19X29, (ESPESSURA DE 14 C), PARA PAREDES COM ÁREA LÍQUIDA MENOR QUE 6M², COM VÃOS, UTILIZANOLHER DE PEDREIRO E ARGAMASSA DE ASSENTAMENTO COM PREPARO EM BETONEIRA. AF_12/2014</t>
  </si>
  <si>
    <t>ALVENARIA ESTRUTURAL DE BLOCOS CERÂMICOS 14X19X29, (ESPESSURA DE 14 C), PARA PAREDES COM ÁREA LÍQUIDA MENOR QUE 6M², COM VÃOS, UTILIZANOLHER DE PEDREIRO E ARGAMASSA DE ASSENTAMENTO COM PREPARO MANUAL. AF_12/2014</t>
  </si>
  <si>
    <t>ALVENARIA ESTRUTURAL DE BLOCOS CERÂMICOS 14X19X29, (ESPESSURA DE 14 C), PARA PAREDES COM ÁREA LÍQUIDA MAIOR OU IGUAL A 6M², COM VÃOS, UZANDO COLHER DE PEDREIRO E ARGAMASSA DE ASSENTAMENTO COM PREPARO EM BETONEIRA. AF_12/2014</t>
  </si>
  <si>
    <t>ALVENARIA ESTRUTURAL DE BLOCOS CERÂMICOS 14X19X29, (ESPESSURA DE 14 C), PARA PAREDES COM ÁREA LÍQUIDA MAIOR OU IGUAL A 6M², COM VÃOS, UZANDO COLHER DE PEDREIRO E ARGAMASSA DE ASSENTAMENTO COM PREPARO MANUAL. AF_12/2014</t>
  </si>
  <si>
    <t>ALVENARIA DE VEDAÇÃO DE BLOCOS VAZADOS DE CONCRETO DE 9X19X39CM (ESPSURA 9CM) DE PAREDES COM ÁREA LÍQUIDA MENOR QUE 6M² SEM VÃOS E ARGSA DE ASSENTAMENTO COM PREPARO EM BETONEIRA. AF_06/2014</t>
  </si>
  <si>
    <t>ALVENARIA DE VEDAÇÃO DE BLOCOS VAZADOS DE CONCRETO DE 9X19X39CM (ESPSURA 9CM) DE PAREDES COM ÁREA LÍQUIDA MENOR QUE 6M² SEM VÃOS E ARGSA DE ASSENTAMENTO COM PREPARO MANUAL. AF_06/2014</t>
  </si>
  <si>
    <t>ALVENARIA DE VEDAÇÃO DE BLOCOS VAZADOS DE CONCRETO DE 14X19X39CM (ESSSURA 14CM) DE PAREDES COM ÁREA LÍQUIDA MENOR QUE 6M² SEM VÃOS E AASSA DE ASSENTAMENTO COM PREPARO EM BETONEIRA. AF_06/2014</t>
  </si>
  <si>
    <t>ALVENARIA DE VEDAÇÃO DE BLOCOS VAZADOS DE CONCRETO DE 14X19X39CM (ESSSURA 14CM) DE PAREDES COM ÁREA LÍQUIDA MENOR QUE 6M² SEM VÃOS E AASSA DE ASSENTAMENTO COM PREPARO MANUAL. AF_06/2014</t>
  </si>
  <si>
    <t>ALVENARIA DE VEDAÇÃO DE BLOCOS VAZADOS DE CONCRETO DE 19X19X39CM (ESSSURA 19CM) DE PAREDES COM ÁREA LÍQUIDA MENOR QUE 6M² SEM VÃOS E AASSA DE ASSENTAMENTO COM PREPARO EM BETONEIRA. AF_06/2014</t>
  </si>
  <si>
    <t>ALVENARIA DE VEDAÇÃO DE BLOCOS VAZADOS DE CONCRETO DE 19X19X39CM (ESSSURA 19CM) DE PAREDES COM ÁREA LÍQUIDA MENOR QUE 6M² SEM VÃOS E AASSA DE ASSENTAMENTO COM PREPARO MANUAL. AF_06/2014</t>
  </si>
  <si>
    <t>ALVENARIA DE VEDAÇÃO DE BLOCOS VAZADOS DE CONCRETO DE 9X19X39CM (ESPSURA 9CM) DE PAREDES COM ÁREA LÍQUIDA MAIOR OU IGUAL A 6M² SEM VÃOARGAMASSA DE ASSENTAMENTO COM PREPARO EM BETONEIRA. AF_06/2014</t>
  </si>
  <si>
    <t>ALVENARIA DE VEDAÇÃO DE BLOCOS VAZADOS DE CONCRETO DE 9X19X39CM (ESPSURA 9CM) DE PAREDES COM ÁREA LÍQUIDA MAIOR OU IGUAL A 6M² SEM VÃOARGAMASSA DE ASSENTAMENTO COM PREPARO MANUAL. AF_06/2014</t>
  </si>
  <si>
    <t>ALVENARIA DE VEDAÇÃO DE BLOCOS VAZADOS DE CONCRETO DE 14X19X39CM (ESSSURA 14CM) DE PAREDES COM ÁREA LÍQUIDA MAIOR OU IGUAL A 6M² SEM V�E ARGAMASSA DE ASSENTAMENTO COM PREPARO EM BETONEIRA. AF_06/2014</t>
  </si>
  <si>
    <t>ALVENARIA DE VEDAÇÃO DE BLOCOS VAZADOS DE CONCRETO DE 14X19X39CM (ESSSURA 14CM) DE PAREDES COM ÁREA LÍQUIDA MAIOR OU IGUAL A 6M² SEM V�E ARGAMASSA DE ASSENTAMENTO COM PREPARO MANUAL. AF_06/2014</t>
  </si>
  <si>
    <t>ALVENARIA DE VEDAÇÃO DE BLOCOS VAZADOS DE CONCRETO DE 19X19X39CM (ESSSURA 19CM) DE PAREDES COM ÁREA LÍQUIDA MAIOR OU IGUAL A 6M² SEM V�E ARGAMASSA DE ASSENTAMENTO COM PREPARO EM BETONEIRA. AF_06/2014</t>
  </si>
  <si>
    <t>ALVENARIA DE VEDAÇÃO DE BLOCOS VAZADOS DE CONCRETO DE 19X19X39CM (ESSSURA 19CM) DE PAREDES COM ÁREA LÍQUIDA MAIOR OU IGUAL A 6M² SEM V�E ARGAMASSA DE ASSENTAMENTO COM PREPARO MANUAL. AF_06/2014</t>
  </si>
  <si>
    <t>ALVENARIA DE VEDAÇÃO DE BLOCOS VAZADOS DE CONCRETO DE 9X19X39CM (ESPSURA 9CM) DE PAREDES COM ÁREA LÍQUIDA MENOR QUE 6M² COM VÃOS E ARGSA DE ASSENTAMENTO COM PREPARO EM BETONEIRA. AF_06/2014</t>
  </si>
  <si>
    <t>ALVENARIA DE VEDAÇÃO DE BLOCOS VAZADOS DE CONCRETO DE 9X19X39CM (ESPSURA 9CM) DE PAREDES COM ÁREA LÍQUIDA MENOR QUE 6M² COM VÃOS E ARGSA DE ASSENTAMENTO COM PREPARO MANUAL. AF_06/2014</t>
  </si>
  <si>
    <t>ALVENARIA DE VEDAÇÃO DE BLOCOS VAZADOS DE CONCRETO DE 14X19X39CM (ESSSURA 14CM) DE PAREDES COM ÁREA LÍQUIDA MENOR QUE 6M² COM VÃOS E AASSA DE ASSENTAMENTO COM PREPARO EM BETONEIRA. AF_06/2014</t>
  </si>
  <si>
    <t>ALVENARIA DE VEDAÇÃO DE BLOCOS VAZADOS DE CONCRETO DE 14X19X39CM (ESSSURA 14CM) DE PAREDES COM ÁREA LÍQUIDA MENOR QUE 6M² COM VÃOS E AASSA DE ASSENTAMENTO COM PREPARO MANUAL. AF_06/2014</t>
  </si>
  <si>
    <t>ALVENARIA DE VEDAÇÃO DE BLOCOS VAZADOS DE CONCRETO DE 19X19X39CM (ESSSURA 19CM) DE PAREDES COM ÁREA LÍQUIDA MENOR QUE 6M² COM VÃOS E AASSA DE ASSENTAMENTO COM PREPARO EM BETONEIRA. AF_06/2014</t>
  </si>
  <si>
    <t>ALVENARIA DE VEDAÇÃO DE BLOCOS VAZADOS DE CONCRETO DE 19X19X39CM (ESSSURA 19CM) DE PAREDES COM ÁREA LÍQUIDA MENOR QUE 6M² COM VÃOS E AASSA DE ASSENTAMENTO COM PREPARO MANUAL. AF_06/2014</t>
  </si>
  <si>
    <t>ALVENARIA DE VEDAÇÃO DE BLOCOS VAZADOS DE CONCRETO DE 9X19X39CM (ESPSURA 9CM) DE PAREDES COM ÁREA LÍQUIDA MAIOR OU IGUAL A 6M² COM VÃOARGAMASSA DE ASSENTAMENTO COM PREPARO EM BETONEIRA. AF_06/2014</t>
  </si>
  <si>
    <t>ALVENARIA DE VEDAÇÃO DE BLOCOS VAZADOS DE CONCRETO DE 9X19X39CM (ESPSURA 9CM) DE PAREDES COM ÁREA LÍQUIDA MAIOR OU IGUAL A 6M² COM VÃOARGAMASSA DE ASSENTAMENTO COM PREPARO MANUAL. AF_06/2014</t>
  </si>
  <si>
    <t>ALVENARIA DE VEDAÇÃO DE BLOCOS VAZADOS DE CONCRETO DE 14X19X39CM (ESSSURA 14CM) DE PAREDES COM ÁREA LÍQUIDA MAIOR OU IGUAL A 6M² COM V�E ARGAMASSA DE ASSENTAMENTO COM PREPARO EM BETONEIRA. AF_06/2014</t>
  </si>
  <si>
    <t>ALVENARIA DE VEDAÇÃO DE BLOCOS VAZADOS DE CONCRETO DE 14X19X39CM (ESSSURA 14CM) DE PAREDES COM ÁREA LÍQUIDA MAIOR OU IGUAL A 6M² COM V�E ARGAMASSA DE ASSENTAMENTO COM PREPARO MANUAL. AF_06/2014</t>
  </si>
  <si>
    <t>ALVENARIA DE VEDAÇÃO DE BLOCOS VAZADOS DE CONCRETO DE 19X19X39CM (ESSSURA 19CM) DE PAREDES COM ÁREA LÍQUIDA MAIOR OU IGUAL A 6M² COM V�E ARGAMASSA DE ASSENTAMENTO COM PREPARO EM BETONEIRA. AF_06/2014</t>
  </si>
  <si>
    <t>ALVENARIA DE VEDAÇÃO DE BLOCOS VAZADOS DE CONCRETO DE 19X19X39CM (ESSSURA 19CM) DE PAREDES COM ÁREA LÍQUIDA MAIOR OU IGUAL A 6M² COM V�E ARGAMASSA DE ASSENTAMENTO COM PREPARO MANUAL. AF_06/2014</t>
  </si>
  <si>
    <t>(COMPOSIÇÃO REPRESENTATIVA) DO SERVIÇO DE ALVENARIA DE VEDAÇÃO DEOS VAZADOS DE CONCRETO DE 9X19X39CM (ESPESSURA 9CM), PARA EDIFICAÇÃOABITACIONAL MULTIFAMILIAR (PRÉDIO). AF_11/2014</t>
  </si>
  <si>
    <t>(COMPOSIÇÃO REPRESENTATIVA) DO SERVIÇO DE ALVENARIA DE VEDAÇÃO DEOS VAZADOS DE CONCRETO DE 9X19X39CM (ESPESSURA 9CM), PARA EDIFICAÇÃOABITACIONAL UNIFAMILIAR (CASA) E EDIFICAÇÃO PÚBLICA PADRÃO. AF_11/</t>
  </si>
  <si>
    <t>(COMPOSIÇÃO REPRESENTATIVA) DO SERVIÇO DE ALVENARIA DE VEDAÇÃO DEOS VAZADOS DE CONCRETO DE 14X19X39CM (ESPESSURA 14CM), PARA EDIFICAÇ� HABITACIONAL UNIFAMILIAR (CASA) E EDIFICAÇÃO PÚBLICA PADRÃO. AF_114</t>
  </si>
  <si>
    <t>ALVENARIA DE BLOCOS DE CONCRETO ESTRUTURAL 14X19X39 CM, (ESPESSURA 14 CM), FBK = 4,5 MPA, PARA PAREDES COM ÁREA LÍQUIDA MENOR QUE 6M², SEÃOS, UTILIZANDO PALHETA. AF_12/2014</t>
  </si>
  <si>
    <t>ALVENARIA DE BLOCOS DE CONCRETO ESTRUTURAL 14X19X39 CM, (ESPESSURA 14 CM), FBK = 4,5 MPA, PARA PAREDES COM ÁREA LÍQUIDA MAIOR OU IGUAL A 6, SEM VÃOS, UTILIZANDO PALHETA. AF_12/2014</t>
  </si>
  <si>
    <t>ALVENARIA DE BLOCOS DE CONCRETO ESTRUTURAL 14X19X39 CM, (ESPESSURA 14 CM) FBK = 14,0 MPA, PARA PAREDES COM ÁREA LÍQUIDA MENOR QUE 6M², SEÃOS, UTILIZANDO PALHETA. AF_12/2014</t>
  </si>
  <si>
    <t>ALVENARIA DE BLOCOS DE CONCRETO ESTRUTURAL 14X19X39 CM, (ESPESSURA 14 CM) FBK = 14,0 MPA, PARA PAREDES COM ÁREA LÍQUIDA MAIOR OU IGUAL A 6, SEM VÃOS, UTILIZANDO PALHETA. AF_12/2014</t>
  </si>
  <si>
    <t>ALVENARIA DE BLOCOS DE CONCRETO ESTRUTURAL 14X19X39 CM, (ESPESSURA 14 CM), FBK = 4,5 MPA, PARA PAREDES COM ÁREA LÍQUIDA MENOR QUE 6M², COÃOS, UTILIZANDO PALHETA. AF_12/2014</t>
  </si>
  <si>
    <t>ALVENARIA DE BLOCOS DE CONCRETO ESTRUTURAL 14X19X39 CM, (ESPESSURA 14 CM), FBK = 4,5 MPA, PARA PAREDES COM ÁREA LÍQUIDA MAIOR OU IGUAL A 6, COM VÃOS, UTILIZANDO PALHETA. AF_12/2014</t>
  </si>
  <si>
    <t>ALVENARIA DE BLOCOS DE CONCRETO ESTRUTURAL 14X19X39 CM, (ESPESSURA 14 CM) FBK = 14,0 MPA, PARA PAREDES COM ÁREA LÍQUIDA MENOR QUE 6M², COÃOS, UTILIZANDO PALHETA. AF_12/2014</t>
  </si>
  <si>
    <t>ALVENARIA DE BLOCOS DE CONCRETO ESTRUTURAL 14X19X39 CM, (ESPESSURA 14 CM) FBK = 14,0 MPA, PARA PAREDES COM ÁREA LÍQUIDA MAIOR OU IGUAL A 6, COM VÃOS, UTILIZANDO PALHETA. AF_12/2014</t>
  </si>
  <si>
    <t>ALVENARIA DE BLOCOS DE CONCRETO ESTRUTURAL 14X19X29 CM, (ESPESSURA 14 CM), FBK = 4,5 MPA, PARA PAREDES COM ÁREA LÍQUIDA MENOR QUE 6M², SEÃOS, UTILIZANDO PALHETA. AF_12/2014</t>
  </si>
  <si>
    <t>ALVENARIA DE BLOCOS DE CONCRETO ESTRUTURAL 14X19X29 CM, (ESPESSURA 14 CM), FBK = 4,5 MPA, PARA PAREDES COM ÁREA LÍQUIDA MAIOR OU IGUAL A 6, SEM VÃOS, UTILIZANDO PALHETA. AF_12/2014</t>
  </si>
  <si>
    <t>ALVENARIA DE BLOCOS DE CONCRETO ESTRUTURAL 14X19X29 CM, (ESPESSURA 14 CM) FBK = 14,0 MPA, PARA PAREDES COM ÁREA LÍQUIDA MENOR QUE 6M², SEÃOS, UTILIZANDO PALHETA. AF_12/2014</t>
  </si>
  <si>
    <t>ALVENARIA DE BLOCOS DE CONCRETO ESTRUTURAL 14X19X29 CM, (ESPESSURA 14 CM) FBK = 14,0 MPA, PARA PAREDES COM ÁREA LÍQUIDA MAIOR OU IGUAL A 6, SEM VÃOS, UTILIZANDO PALHETA. AF_12/2014</t>
  </si>
  <si>
    <t>ALVENARIA DE BLOCOS DE CONCRETO ESTRUTURAL 14X19X29 CM, (ESPESSURA 14 CM), FBK = 4,5 MPA, PARA PAREDES COM ÁREA LÍQUIDA MENOR QUE 6M², COÃOS, UTILIZANDO PALHETA. AF_12/2014</t>
  </si>
  <si>
    <t>ALVENARIA DE BLOCOS DE CONCRETO ESTRUTURAL 14X19X29 CM, (ESPESSURA 14 CM), FBK = 4,5 MPA, PARA PAREDES COM ÁREA LÍQUIDA MAIOR OU IGUAL A 6, COM VÃOS, UTILIZANDO PALHETA. AF_12/2014</t>
  </si>
  <si>
    <t>ALVENARIA DE BLOCOS DE CONCRETO ESTRUTURAL 14X19X29 CM, (ESPESSURA 14 CM) FBK = 14,0 MPA, PARA PAREDES COM ÁREA LÍQUIDA MENOR QUE 6M², COÃOS, UTILIZANDO PALHETA. AF_12/2014</t>
  </si>
  <si>
    <t>ALVENARIA DE BLOCOS DE CONCRETO ESTRUTURAL 14X19X29 CM, (ESPESSURA 14 CM) FBK = 14,0 MPA, PARA PAREDES COM ÁREA LÍQUIDA MAIOR OU IGUAL A 6, COM VÃOS, UTILIZANDO PALHETA. AF_12/2014</t>
  </si>
  <si>
    <t>ALVENARIA DE BLOCOS DE CONCRETO ESTRUTURAL 14X19X39 CM, (ESPESSURA 14 CM), FBK = 4,5 MPA, PARA PAREDES COM ÁREA LÍQUIDA MENOR QUE 6M², SEÃOS, UTILIZANDO COLHER DE PEDREIRO. AF_12/2014</t>
  </si>
  <si>
    <t>ALVENARIA DE BLOCOS DE CONCRETO ESTRUTURAL 14X19X39 CM, (ESPESSURA 14 CM), FBK = 4,5 MPA, PARA PAREDES COM ÁREA LÍQUIDA MAIOR OU IGUAL A 6, SEM VÃOS, UTILIZANDO COLHER DE PEDREIRO. AF_12/2014</t>
  </si>
  <si>
    <t>ALVENARIA DE BLOCOS DE CONCRETO ESTRUTURAL 14X19X39 CM, (ESPESSURA 14 CM) FBK = 14,0 MPA, PARA PAREDES COM ÁREA LÍQUIDA MENOR QUE 6M², SEÃOS, UTILIZANDO COLHER DE PEDREIRO. AF_12/2014</t>
  </si>
  <si>
    <t>ALVENARIA DE BLOCOS DE CONCRETO ESTRUTURAL 14X19X39 CM, (ESPESSURA 14 CM) FBK = 14,0 MPA, PARA PAREDES COM ÁREA LÍQUIDA MAIOR OU IGUAL A 6, SEM VÃOS, UTILIZANDO COLHER DE PEDREIRO. AF_12/2014</t>
  </si>
  <si>
    <t>ALVENARIA DE BLOCOS DE CONCRETO ESTRUTURAL 14X19X39 CM, (ESPESSURA 14 CM), FBK = 4,5 MPA, PARA PAREDES COM ÁREA LÍQUIDA MENOR QUE 6M², COÃOS, UTILIZANDO COLHER DE PEDREIRO. AF_12/2014</t>
  </si>
  <si>
    <t>ALVENARIA DE BLOCOS DE CONCRETO ESTRUTURAL 14X19X39 CM, (ESPESSURA 14 CM), FBK = 4,5 MPA, PARA PAREDES COM ÁREA LÍQUIDA MAIOR OU IGUAL A 6, COM VÃOS, UTILIZANDO COLHER DE PEDREIRO. AF_12/2014</t>
  </si>
  <si>
    <t>ALVENARIA DE BLOCOS DE CONCRETO ESTRUTURAL 14X19X39 CM, (ESPESSURA 14 CM) FBK = 14,0 MPA, PARA PAREDES COM ÁREA LÍQUIDA MENOR QUE 6M², COÃOS, UTILIZANDO COLHER DE PEDREIRO. AF_12/2014</t>
  </si>
  <si>
    <t>ALVENARIA DE BLOCOS DE CONCRETO ESTRUTURAL 14X19X39 CM, (ESPESSURA 14 CM) FBK = 14,0 MPA, PARA PAREDES COM ÁREA LÍQUIDA MAIOR OU IGUAL A 6, COM VÃOS, UTILIZANDO COLHER DE PEDREIRO. AF_12/2014</t>
  </si>
  <si>
    <t>ALVENARIA DE BLOCOS DE CONCRETO ESTRUTURAL 14X19X29 CM, (ESPESSURA 14 CM), FBK = 4,5 MPA, PARA PAREDES COM ÁREA LÍQUIDA MENOR QUE 6M², SEÃOS, UTILIZANDO COLHER DE PEDREIRO. AF_12/2014</t>
  </si>
  <si>
    <t>ALVENARIA DE BLOCOS DE CONCRETO ESTRUTURAL 14X19X29 CM, (ESPESSURA 14 CM), FBK = 4,5 MPA, PARA PAREDES COM ÁREA LÍQUIDA MAIOR OU IGUAL A 6, SEM VÃOS, UTILIZANDO COLHER DE PEDREIRO. AF_12/2014</t>
  </si>
  <si>
    <t>ALVENARIA DE BLOCOS DE CONCRETO ESTRUTURAL 14X19X29 CM, (ESPESSURA 14 CM) FBK = 14,0 MPA, PARA PAREDES COM ÁREA LÍQUIDA MENOR QUE 6M², SEÃOS, UTILIZANDO COLHER DE PEDREIRO. AF_12/2014</t>
  </si>
  <si>
    <t>ALVENARIA DE BLOCOS DE CONCRETO ESTRUTURAL 14X19X29 CM, (ESPESSURA 14 CM) FBK = 14,0 MPA, PARA PAREDES COM ÁREA LÍQUIDA MAIOR OU IGUAL A 6, SEM VÃOS, UTILIZANDO COLHER DE PEDREIRO. AF_12/2014</t>
  </si>
  <si>
    <t>ALVENARIA DE BLOCOS DE CONCRETO ESTRUTURAL 14X19X29 CM, (ESPESSURA 14 CM), FBK = 4,5 MPA, PARA PAREDES COM ÁREA LÍQUIDA MENOR QUE 6M², COÃOS, UTILIZANDO COLHER DE PEDREIRO. AF_12/2014</t>
  </si>
  <si>
    <t>ALVENARIA DE BLOCOS DE CONCRETO ESTRUTURAL 14X19X29 CM, (ESPESSURA 14 CM), FBK = 4,5 MPA, PARA PAREDES COM ÁREA LÍQUIDA MAIOR OU IGUAL A 6, COM VÃOS, UTILIZANDO COLHER DE PEDREIRO. AF_12/2014</t>
  </si>
  <si>
    <t>ALVENARIA DE BLOCOS DE CONCRETO ESTRUTURAL 14X19X29 CM, (ESPESSURA 14 CM) FBK = 14,0 MPA, PARA PAREDES COM ÁREA LÍQUIDA MENOR QUE 6M², COÃOS, UTILIZANDO COLHER DE PEDREIRO. AF_12/2014</t>
  </si>
  <si>
    <t>ALVENARIA DE BLOCOS DE CONCRETO ESTRUTURAL 14X19X29 CM, (ESPESSURA 14 CM) FBK = 14,0 MPA, PARA PAREDES COM ÁREA LÍQUIDA MAIOR OU IGUAL A 6, COM VÃOS, UTILIZANDO COLHER DE PEDREIRO. AF_12/2014</t>
  </si>
  <si>
    <t>PISO CIMENTADO TRACO 1:4 (CIMENTO E AREIA) COM ACABAMENTO LISO ESPURA 2,0CM COM JUNTAS PLASTICAS DE DILATACAO E PREPARO MANUAL DA ARGAMASSA</t>
  </si>
  <si>
    <t>SSM2</t>
  </si>
  <si>
    <t>REVESTIMENTO CERÂMICO PARA PISO COM PLACAS TIPO PORCELANATO DE DIMENSES 60X60 CM APLICADA EM AMBIENTES DE ÁREA MENOR QUE 5 M². AF_06/2014</t>
  </si>
  <si>
    <t>REVESTIMENTO CERÂMICO PARA PISO COM PLACAS TIPO PORCELANATO DE DIMENSES 60X60 CM APLICADA EM AMBIENTES DE ÁREA ENTRE 5 M² E 10 M². AF_0614</t>
  </si>
  <si>
    <t>REVESTIMENTO CERÂMICO PARA PISO COM PLACAS TIPO PORCELANATO DE DIMENSES 60X60 CM APLICADA EM AMBIENTES DE ÁREA MAIOR QUE 10 M². AF_06/201</t>
  </si>
  <si>
    <t>(COMPOSIÇÃO REPRESENTATIVA) DO SERVIÇO DE REVESTIMENTO CERÂMICO PAISO COM PLACAS TIPO GRÉS DE DIMENSÕES 35X35 CM, PARA EDIFICAÇÃO HACIONAL MULTIFAMILIAR (PRÉDIO). AF_11/2014</t>
  </si>
  <si>
    <t>APM2</t>
  </si>
  <si>
    <t>(COMPOSIÇÃO REPRESENTATIVA) DO SERVIÇO DE REVESTIMENTO CERÂMICO PAISO COM PLACAS TIPO GRÉS DE DIMENSÕES 35X35 CM, PARA EDIFICAÇÃO HACIONAL UNIFAMILIAR (CASA) E EDIFICAÇÃO PÚBLICA PADRÃO. AF_11/2014</t>
  </si>
  <si>
    <t>(COMPOSIÇÃO REPRESENTATIVA) DO SERVIÇO DE CONTRAPISO EM ARGAMASSA TO 1:4 (CIMENTO E AREIA), PREPARO COM BETONEIRA 400 L, ESPESSURA 4 CM PARA ÁREAS SECAS E 3 CM PARA ÁREAS MOLHADAS, PARA EDIFICAÇÃO HABITAAL MULTIFAMILIAR (PRÉDIO). AF_11/2014</t>
  </si>
  <si>
    <t>AÇM2</t>
  </si>
  <si>
    <t>(COMPOSIÇÃO REPRESENTATIVA) DO SERVIÇO DE CONTRAPISO EM ARGAMASSA TO 1:4 (CIM E AREIA), EM BETONEIRA 400 L, ESPESSURA 4 CM ÁREAS SECAS E3 CM ÁREAS MOLHADAS, PARA EDIFICAÇÃO HABITACIONAL UNIFAMILIAR (CASA EDIFICAÇÃO PÚBLICA PADRÃO. AF_11/2014</t>
  </si>
  <si>
    <t>CHAPISCO APLICADO TANTO EM PILARES E VIGAS DE CONCRETO COMO EM ALVENARIA DE FACHADA SEM PRESENÇA DE VÃOS, COM EQUIPAMENTO DE PROJEÇÃO. AASSA TRAÇO 1:3 COM PREPARO MANUAL. AF_06/2014</t>
  </si>
  <si>
    <t>CHAPISCO APLICADO TANTO EM PILARES E VIGAS DE CONCRETO COMO EM ALVENARIA DE FACHADA SEM PRESENÇA DE VÃOS, COM EQUIPAMENTO DE PROJEÇÃO. AASSA TRAÇO 1:3 COM PREPARO EM BETONEIRA 400 L. AF_06/2014</t>
  </si>
  <si>
    <t>CHAPISCO APLICADO TANTO EM PILARES E VIGAS DE CONCRETO COMO EM ALVENARIA DE FACHADA COM PRESENÇA DE VÃOS, COM EQUIPAMENTO DE PROJEÇÃO. AASSA TRAÇO 1:3 COM PREPARO MANUAL. AF_06/2014</t>
  </si>
  <si>
    <t>CHAPISCO APLICADO TANTO EM PILARES E VIGAS DE CONCRETO COMO EM ALVENARIA DE FACHADA COM PRESENÇA DE VÃOS, COM EQUIPAMENTO DE PROJEÇÃO. AASSA TRAÇO 1:3 COM PREPARO EM BETONEIRA 400 L. AF_06/2014</t>
  </si>
  <si>
    <t>APLICAÇÃO DE GESSO PROJETADO COM EQUIPAMENTO DE PROJEÇÃO EM PAREDE AMBIENTES DE ÁREA MAIOR QUE 10M², DESEMPENADO (SEM TALISCAS), ESPESRA DE 0,5CM. AF_06/2014</t>
  </si>
  <si>
    <t>APLICAÇÃO DE GESSO PROJETADO COM EQUIPAMENTO DE PROJEÇÃO EM PAREDE AMBIENTES DE ÁREA ENTRE 5M² E 10M², DESEMPENADO (SEM TALISCAS), ESSURA DE 0,5CM. AF_06/2014</t>
  </si>
  <si>
    <t>APLICAÇÃO DE GESSO PROJETADO COM EQUIPAMENTO DE PROJEÇÃO EM PAREDE AMBIENTES DE ÁREA MENOR QUE 5M², DESEMPENADO (SEM TALISCAS), ESPESSA DE 0,5CM. AF_06/2014</t>
  </si>
  <si>
    <t>APLICAÇÃO DE GESSO PROJETADO COM EQUIPAMENTO DE PROJEÇÃO EM PAREDE AMBIENTES DE ÁREA MAIOR QUE 10M², DESEMPENADO (SEM TALISCAS), ESPESRA DE 1,0CM. AF_06/2014</t>
  </si>
  <si>
    <t>APLICAÇÃO DE GESSO PROJETADO COM EQUIPAMENTO DE PROJEÇÃO EM PAREDE AMBIENTES DE ÁREA ENTRE 5M² E 10M², DESEMPENADO (SEM TALISCAS), ESSURA DE 1,0CM. AF_06/2014</t>
  </si>
  <si>
    <t>APLICAÇÃO DE GESSO PROJETADO COM EQUIPAMENTO DE PROJEÇÃO EM PAREDE AMBIENTES DE ÁREA MENOR QUE 5M², DESEMPENADO (SEM TALISCAS), ESPESSA DE 1,0CM. AF_06/2014</t>
  </si>
  <si>
    <t>APLICAÇÃO DE GESSO PROJETADO COM EQUIPAMENTO DE PROJEÇÃO EM PAREDE AMBIENTES DE ÁREA MAIOR QUE 10M², SARRAFEADO (COM TALISCAS), ESPESSA DE 1,0CM. AF_06/2014</t>
  </si>
  <si>
    <t>APLICAÇÃO DE GESSO PROJETADO COM EQUIPAMENTO DE PROJEÇÃO EM PAREDE AMBIENTES DE ÁREA ENTRE 5M² E 10M², SARRAFEADO (COM TALISCAS), ESPURA DE 1,0CM. AF_06/2014</t>
  </si>
  <si>
    <t>APLICAÇÃO DE GESSO PROJETADO COM EQUIPAMENTO DE PROJEÇÃO EM PAREDE AMBIENTES DE ÁREA MENOR QUE 5M², SARRAFEADO (COM TALISCAS), ESPESSU DE 1,0CM. AF_06/2014</t>
  </si>
  <si>
    <t>APLICAÇÃO DE GESSO PROJETADO COM EQUIPAMENTO DE PROJEÇÃO EM PAREDE AMBIENTES DE ÁREA MAIOR QUE 10M², SARRAFEADO (COM TALISCAS), ESPESSA DE 1,5CM. AF_06/2014</t>
  </si>
  <si>
    <t>APLICAÇÃO DE GESSO PROJETADO COM EQUIPAMENTO DE PROJEÇÃO EM PAREDE AMBIENTES DE ÁREA ENTRE 5M² E 10M², SARRAFEADO (COM TALISCAS), ESPURA DE 1,5CM. AF_06/2014</t>
  </si>
  <si>
    <t>APLICAÇÃO DE GESSO PROJETADO COM EQUIPAMENTO DE PROJEÇÃO EM PAREDE AMBIENTES DE ÁREA MENOR QUE 5M², SARRAFEADO (COM TALISCAS), ESPESSU DE 1,5CM. AF_06/2014</t>
  </si>
  <si>
    <t>MASSA ÚNICA, PARA RECEBIMENTO DE PINTURA, EM ARGAMASSA TRAÇO 1:2:8, EPARO MECÂNICO COM BETONEIRA 400L, APLICADA MANUALMENTE EM FACES INTENAS DE PAREDES DE AMBIENTES COM ÁREA MENOR QUE 10M2, ESPESSURA DE 20M, COM EXECUÇÃO DE TALISCAS. AF_06/2014</t>
  </si>
  <si>
    <t>MASSA ÚNICA, PARA RECEBIMENTO DE PINTURA, EM ARGAMASSA TRAÇO 1:2:8, EPARO MANUAL, APLICADA MANUALMENTE EM FACES INTERNAS DE PAREDES DE AMBIENTES COM ÁREA MENOR QUE 10M2, ESPESSURA DE 20MM, COM EXECUÇÃO DE ISCAS. AF_06/2014</t>
  </si>
  <si>
    <t>EMBOÇO, PARA RECEBIMENTO DE CERÂMICA, EM ARGAMASSA INDUSTRIALIZADA, LICADO COM EQUIPAMENTO DE MISTURA E PROJEÇÃO DE 1,5 M3/H, EM FACES IERNAS DE PAREDES DE AMBIENTES COM ÁREA MENOR QUE 5M2, ESPESSURA 20MM,COM TALISCAS. AF_06/2014</t>
  </si>
  <si>
    <t>PM2</t>
  </si>
  <si>
    <t>MASSA ÚNICA, PARA RECEBIMENTO DE PINTURA, EM ARGAMASSA INDUSTRIALIZAD, APLICADO COM EQUIPAMENTO DE MISTURA E PROJEÇÃO DE 1,5 M3/H, EM FAC INTERNAS DE PAREDES DE AMBIENTES COM ÁREA MENOR QUE 10M2, ESPESSURA 0MM, COM TALISCAS. AF_06/2014</t>
  </si>
  <si>
    <t>EMBOÇO, PARA RECEBIMENTO DE CERÂMICA, EM ARGAMASSA INDUSTRIALIZADA, LICADO COM EQUIPAMENTO DE MISTURA E PROJEÇÃO DE 1,5 M3/H, EM FACES IERNAS DE PAREDES DE AMBIENTES COM ÁREA ENTRE 5M2 E 10M2, ESPESSURA 20M, COM TALISCAS. AF_06/2014</t>
  </si>
  <si>
    <t>MASSA ÚNICA, PARA RECEBIMENTO DE PINTURA, EM ARGAMASSA INDUSTRIALIZAD, APLICADO COM EQUIPAMENTO DE MISTURA E PROJEÇÃO DE 1,5 M3/H, EM FAC INTERNAS DE PAREDES DE AMBIENTES COM ÁREA MAIOR QUE 10M2, ESPESSURA 0MM, COM TALISCAS. AF_06/2014</t>
  </si>
  <si>
    <t>EMBOÇO, PARA RECEBIMENTO DE CERÂMICA, EM ARGAMASSA INDUSTRIALIZADA, LICADO COM EQUIPAMENTO DE MISTURA E PROJEÇÃO DE 1,5 M3/H, EM FACES IERNAS DE PAREDES DE AMBIENTES COM ÁREA MAIOR QUE 10M2, ESPESSURA 20MM COM TALISCAS. AF_06/2014</t>
  </si>
  <si>
    <t>MASSA ÚNICA, PARA RECEBIMENTO DE PINTURA OU CERÂMICA, EM ARGAMASSA IUSTRIALIZADA, APLICADO COM EQUIPAMENTO DE MISTURA E PROJEÇÃO DE 1,5 /H, EM FACES INTERNAS DE PAREDES DE AMBIENTES COM ÁREA MENOR QUE 5M2,ESPESSURA 5MM, SEM TALISCAS. AF_06/2014</t>
  </si>
  <si>
    <t>MASSA ÚNICA, PARA RECEBIMENTO DE PINTURA OU CERÂMICA, EM ARGAMASSA IUSTRIALIZADA, APLICADO COM EQUIPAMENTO DE MISTURA E PROJEÇÃO DE 1,5 /H, EM FACES INTERNAS DE PAREDES DE AMBIENTES COM ÁREA ENTRE 5M2 E 102, ESPESSURA 5MM, SEM TALISCAS. AF_06/2014</t>
  </si>
  <si>
    <t>MASSA ÚNICA, PARA RECEBIMENTO DE PINTURA OU CERÂMICA, EM ARGAMASSA IUSTRIALIZADA, APLICADO COM EQUIPAMENTO DE MISTURA E PROJEÇÃO DE 1,5 /H, EM FACES INTERNAS DE PAREDES DE AMBIENTES COM ÁREA MAIOR QUE 10M2 ESPESSURA 5MM, SEM TALISCAS. AF_06/2014</t>
  </si>
  <si>
    <t>MASSA ÚNICA, PARA RECEBIMENTO DE PINTURA, EM ARGAMASSA TRAÇO 1:2:8, EPARO MECÂNICO COM BETONEIRA 400L, APLICADA MANUALMENTE EM FACES INTENAS DE PAREDES DE AMBIENTES COM ÁREA MENOR QUE 10M2, ESPESSURA DE 10M, COM EXECUÇÃO DE TALISCAS. AF_06/2014</t>
  </si>
  <si>
    <t>MASSA ÚNICA, PARA RECEBIMENTO DE PINTURA, EM ARGAMASSA TRAÇO 1:2:8, EPARO MANUAL, APLICADA MANUALMENTE EM FACES INTERNAS DE PAREDES DE AMBIENTES COM ÁREA MENOR QUE 10M2, ESPESSURA DE 10MM, COM EXECUÇÃO DE ISCAS. AF_06/2014</t>
  </si>
  <si>
    <t>EMBOÇO, PARA RECEBIMENTO DE CERÂMICA, EM ARGAMASSA INDUSTRIALIZADA, LICADO COM EQUIPAMENTO DE MISTURA E PROJEÇÃO DE 1,5 M3/H, EM FACES IERNAS DE PAREDES DE AMBIENTES COM ÁREA MENOR QUE 5M2, ESPESSURA 10MM,COM TALISCAS. AF_06/2014</t>
  </si>
  <si>
    <t>EMBOÇO, PARA RECEBIMENTO DE CERÂMICA, EM ARGAMASSA INDUSTRIALIZADA, LICADO COM EQUIPAMENTO DE MISTURA E PROJEÇÃO DE 1,5 M3/H, EM FACES IERNAS DE PAREDES DE AMBIENTES COM ÁREA ENTRE 5M2 E 10M2, ESPESSURA 10M, COM TALISCAS. AF_06/2014</t>
  </si>
  <si>
    <t>EMBOÇO, PARA RECEBIMENTO DE CERÂMICA, EM ARGAMASSA INDUSTRIALIZADA, LICADO COM EQUIPAMENTO DE MISTURA E PROJEÇÃO DE 1,5 M3/H, EM FACES IERNAS DE PAREDES DE AMBIENTES COM ÁREA MAIOR QUE 10M2, ESPESSURA 10MM COM TALISCAS. AF_06/2014</t>
  </si>
  <si>
    <t>MASSA ÚNICA, PARA RECEBIMENTO DE PINTURA OU CERÂMICA, EM ARGAMASSA IUSTRIALIZADA, APLICADO COM EQUIPAMENTO DE MISTURA E PROJEÇÃO DE 1,5 /H, EM FACES INTERNAS DE PAREDES DE AMBIENTES COM ÁREA MENOR QUE 5M2,ESPESSURA 10MM, SEM TALISCAS. AF_06/2014</t>
  </si>
  <si>
    <t>MASSA ÚNICA, PARA RECEBIMENTO DE PINTURA OU CERÂMICA, EM ARGAMASSA IUSTRIALIZADA, APLICADO COM EQUIPAMENTO DE MISTURA E PROJEÇÃO DE 1,5 /H, EM FACES INTERNAS DE PAREDES DE AMBIENTES COM ÁREA ENTRE 5M2 E 102, ESPESSURA 10MM, SEM TALISCAS. AF_06/2014</t>
  </si>
  <si>
    <t>MASSA ÚNICA, PARA RECEBIMENTO DE PINTURA OU CERÂMICA, EM ARGAMASSA IUSTRIALIZADA, APLICADO COM EQUIPAMENTO DE MISTURA E PROJEÇÃO DE 1,5 /H, EM FACES INTERNAS DE PAREDES DE AMBIENTES COM ÁREA MAIOR QUE 10M2 ESPESSURA 10MM, SEM TALISCAS. AF_06/2014</t>
  </si>
  <si>
    <t>EMBOÇO OU MASSA ÚNICA EM ARGAMASSA INDUSTRIALIZADA, PREPARO MECÂNIC APLICAÇÃO COM EQUIPAMENTO DE MISTURA E PROJEÇÃO DE 1,5 M3/H EM SUÍCIES EXTERNAS DA SACADA, ESPESSURA 25 MM, SEM USO DE TELA METÁLICA.F_06/2014</t>
  </si>
  <si>
    <t>EMBOÇO OU MASSA ÚNICA EM ARGAMASSA INDUSTRIALIZADA, PREPARO MECÂNIC APLICAÇÃO COM EQUIPAMENTO DE MISTURA E PROJEÇÃO DE 1,5 M3/H EM SUÍCIES EXTERNAS DA SACADA, ESPESSURA 35 MM, SEM USO DE TELA METÁLICA.F_06/2014</t>
  </si>
  <si>
    <t>EMBOÇO OU MASSA ÚNICA EM ARGAMASSA INDUSTRIALIZADA, PREPARO MECÂNIC APLICAÇÃO COM EQUIPAMENTO DE MISTURA E PROJEÇÃO DE 1,5 M3/H EM SUÍCIES EXTERNAS DA SACADA, ESPESSURA 45 MM, SEM USO DE TELA METÁLICA.F_06/2014</t>
  </si>
  <si>
    <t>EMBOÇO OU MASSA ÚNICA EM ARGAMASSA INDUSTRIALIZADA, PREPARO MECÂNIC APLICAÇÃO COM EQUIPAMENTO DE MISTURA E PROJEÇÃO DE 1,5 M3/H EM SUÍCIES EXTERNAS DA SACADA, ESPESSURA MAIOR OU IGUAL A 50 MM, SEM USO D TELA METÁLICA. AF_06/2014</t>
  </si>
  <si>
    <t>EMBOÇO OU MASSA ÚNICA EM ARGAMASSA INDUSTRIALIZADA, PREPARO MECÂNIC APLICAÇÃO COM EQUIPAMENTO DE MISTURA E PROJEÇÃO DE 1,5 M3/H NAS PES INTERNAS DA SACADA, ESPESSURA 25 MM, SEM USO DE TELA METÁLICA. AF_6/2014</t>
  </si>
  <si>
    <t>EMBOÇO OU MASSA ÚNICA EM ARGAMASSA INDUSTRIALIZADA, PREPARO MECÂNIC APLICAÇÃO COM EQUIPAMENTO DE MISTURA E PROJEÇÃO DE 1,5 M3/H DE ARSSA NAS PAREDES INTERNAS DA SACADA, ESPESSURA 35 MM, SEM USO DE TELA METÁLICA. AF_06/2014</t>
  </si>
  <si>
    <t>REVESTIMENTO DECORATIVO MONOCAMADA APLICADO MANUALMENTE EM PANOS CEGOS DA FACHADA DE UM EDIFÍCIO DE ESTRUTURA CONVENCIONAL, COM ACABAMENTO ASPADO. AF_06/2014</t>
  </si>
  <si>
    <t>REVESTIMENTO DECORATIVO MONOCAMADA APLICADO MANUALMENTE EM PANOS CEGOS DA FACHADA DE UM EDIFÍCIO DE ALVENARIA ESTRUTURAL, COM ACABAMENTO RAPADO. AF_06/2014_P</t>
  </si>
  <si>
    <t>REVESTIMENTO DECORATIVO MONOCAMADA APLICADO COM EQUIPAMENTO DE PROJEÇO EM PANOS CEGOS DA FACHADA DE UM EDIFÍCIO DE ESTRUTURA CONVENCIONAL,COM ACABAMENTO RASPADO. AF_06/2014_P</t>
  </si>
  <si>
    <t>REVESTIMENTO DECORATIVO MONOCAMADA APLICADO COM EQUIPAMENTO DE PROJEÇO EM PANOS CEGOS DA FACHADA DE UM EDIFÍCIO DE ALVENARIA ESTRUTURAL, CM ACABAMENTO RASPADO. AF_06/2014_P</t>
  </si>
  <si>
    <t>REVESTIMENTO DECORATIVO MONOCAMADA APLICADO MANUALMENTE EM PANOS DA FACHADA COM PRESENÇA DE VÃOS, DE UM EDIFÍCIO DE ESTRUTURA CONVENCIONA ACABAMENTO RASPADO. AF_06/2014_P</t>
  </si>
  <si>
    <t>REVESTIMENTO DECORATIVO MONOCAMADA APLICADO MANUALMENTE EM PANOS DA FACHADA COM PRESENÇA DE VÃOS, DE UM EDIFÍCIO DE ALVENARIA ESTRUTURAL CABAMENTO RASPADO. AF_06/2014_P</t>
  </si>
  <si>
    <t>REVESTIMENTO DECORATIVO MONOCAMADA APLICADO COM EQUIPAMENTO DE PROJEÇO EM PANOS DA FACHADA COM PRESENÇA DE VÃOS, DE UM EDIFÍCIO DE ESTRUA CONVENCIONAL E ACABAMENTO RASPADO. AF_06/2014_P</t>
  </si>
  <si>
    <t>REVESTIMENTO DECORATIVO MONOCAMADA APLICADO COM EQUIPAMENTO DE PROJEÇO EM PANOS DA FACHADA COM PRESENÇA DE VÃOS, DE UM EDIFÍCIO DE ALVENA ESTRUTURAL E ACABAMENTO RASPADO. AF_06/2014_P</t>
  </si>
  <si>
    <t>REVESTIMENTO DECORATIVO MONOCAMADA APLICADO MANUALMENTE EM SUPERFÍCIE EXTERNAS DA SACADA DE UM EDIFÍCIO DE ESTRUTURA CONVENCIONAL E ACABAMNTO RASPADO. AF_06/2014_P</t>
  </si>
  <si>
    <t>REVESTIMENTO DECORATIVO MONOCAMADA APLICADO MANUALMENTE EM SUPERFÍCIE EXTERNAS DA SACADA DE UM EDIFÍCIO DE ALVENARIA ESTRUTURAL E ACABAMENO RASPADO. AF_06/2014_P</t>
  </si>
  <si>
    <t>REVESTIMENTO DECORATIVO MONOCAMADA APLICADO COM EQUIPAMENTO DE PROJEÇO EM SUPERFÍCIES EXTERNAS DA SACADA DE UM EDIFÍCIO DE ESTRUTURA CONVCIONAL E ACABAMENTO RASPADO. AF_06/2014_P</t>
  </si>
  <si>
    <t>REVESTIMENTO DECORATIVO MONOCAMADA APLICADO COM EQUIPAMENTO DE PROJEÇO EM SUPERFÍCIES EXTERNAS DA SACADA DE UM EDIFÍCIO DE ALVENARIA ESTRURAL E ACABAMENTO RASPADO. AF_06/2014_P</t>
  </si>
  <si>
    <t>REVESTIMENTO DECORATIVO MONOCAMADA APLICADO MANUALMENTE EM PANOS CEGOS DA FACHADA DE UM EDIFÍCIO DE ESTRUTURA CONVENCIONAL, COM ACABAMENTO RAVERTINO. AF_06/2014_P</t>
  </si>
  <si>
    <t>REVESTIMENTO DECORATIVO MONOCAMADA APLICADO MANUALMENTE EM PANOS CEGOS DA FACHADA DE UM EDIFÍCIO DE ALVENARIA ESTRUTURAL, COM ACABAMENTO TRVERTINO. AF_06/2014_P</t>
  </si>
  <si>
    <t>REVESTIMENTO DECORATIVO MONOCAMADA APLICADO COM EQUIPAMENTO DE PROJEÇO EM PANOS CEGOS DA FACHADA DE UM EDIFÍCIO DE ESTRUTURA CONVENCIONAL,COM ACABAMENTO TRAVERTINO. AF_06/2014_P</t>
  </si>
  <si>
    <t>REVESTIMENTO DECORATIVO MONOCAMADA APLICADO COM EQUIPAMENTO DE PROJEÇO EM PANOS CEGOS DA FACHADA DE UM EDIFÍCIO DE ALVENARIA ESTRUTURAL, CM ACABAMENTO TRAVERTINO. AF_06/2014_P</t>
  </si>
  <si>
    <t>REVESTIMENTO DECORATIVO MONOCAMADA APLICADO MANUALMENTE EM PANOS DA FACHADA COM PRESENÇA DE VÃOS, DE UM EDIFÍCIO DE ESTRUTURA CONVENCIONA ACABAMENTO TRAVERTINO. AF_06/2014_P</t>
  </si>
  <si>
    <t>REVESTIMENTO DECORATIVO MONOCAMADA APLICADO MANUALMENTE EM PANOS DA FACHADA COM PRESENÇA DE VÃOS, DE UM EDIFÍCIO DE ALVENARIA ESTRUTURAL CABAMENTO TRAVERTINO. AF_06/2014_P</t>
  </si>
  <si>
    <t>REVESTIMENTO DECORATIVO MONOCAMADA APLICADO COM EQUIPAMENTO DE PROJEÇO EM PANOS DA FACHADA COM PRESENÇA DE VÃOS, DE UM EDIFÍCIO DE ESTRUA CONVENCIONAL E ACABAMENTO TRAVERTINO. AF_06/2014_P</t>
  </si>
  <si>
    <t>REVESTIMENTO DECORATIVO MONOCAMADA APLICADO COM EQUIPAMENTO DE PROJEÇO EM PANOS DA FACHADA COM PRESENÇA DE VÃOS, DE UM EDIFÍCIO DE ALVENA ESTRUTURAL E ACABAMENTO TRAVERTINO. AF_06/2014_P</t>
  </si>
  <si>
    <t>REVESTIMENTO DECORATIVO MONOCAMADA APLICADO MANUALMENTE EM SUPERFÍCIE EXTERNAS DA SACADA DE UM EDIFÍCIO DE ESTRUTURA CONVENCIONAL E ACABAMNTO TRAVERTINO. AF_06/2014_P</t>
  </si>
  <si>
    <t>REVESTIMENTO DECORATIVO MONOCAMADA APLICADO MANUALMENTE EM SUPERFÍCIE EXTERNAS DA SACADA DE UM EDIFÍCIO DE ALVENARIA ESTRUTURAL E ACABAMENO TRAVERTINO. AF_06/2014_P</t>
  </si>
  <si>
    <t>REVESTIMENTO DECORATIVO MONOCAMADA APLICADO COM EQUIPAMENTO DE PROJEÇO EM SUPERFÍCIES EXTERNAS DA SACADA DE UM EDIFÍCIO DE ESTRUTURA CONVCIONAL E ACABAMENTO TRAVERTINO. AF_06/2014_P</t>
  </si>
  <si>
    <t>REVESTIMENTO DECORATIVO MONOCAMADA APLICADO COM EQUIPAMENTO DE PROJEÇO EM SUPERFÍCIES EXTERNAS DA SACADA DE UM EDIFÍCIO DE ALVENARIA ESTRURAL E ACABAMENTO TRAVERTINO. AF_06/2014_P</t>
  </si>
  <si>
    <t>REVESTIMENTO DECORATIVO MONOCAMADA APLICADO MANUALMENTE NAS PAREDES INTERNAS DA SACADA COM ACABAMENTO RASPADO. AF_06/2014_P</t>
  </si>
  <si>
    <t>REVESTIMENTO DECORATIVO MONOCAMADA APLICADO MANUALMENTE NAS PAREDES INTERNAS DA SACADA COM ACABAMENTO TRAVERTINO. AF_06/2014_P</t>
  </si>
  <si>
    <t>(COMPOSIÇÃO REPRESENTATIVA) DO SERVIÇO DE EMBOÇO/MASSA ÚNICA, TRA2:8, PREPARO MECÂNICO, COM BETONEIRA DE 400L, EM PAREDES DE AMBIENTESINTERNOS, COM EXECUÇÃO DE TALISCAS, PARA EDIFICAÇÃO HABITACIONAL MFAMILIAR (PRÉDIO). AF_11/2014</t>
  </si>
  <si>
    <t>�O1:M2</t>
  </si>
  <si>
    <t>(COMPOSIÇÃO REPRESENTATIVA) DO SERVIÇO DE APLICAÇÃO MANUAL DE GESSEMPENADO (SEM TALISCAS) EM TETO, ESPESSURA 0,5 CM, PARA EDIFICAÇÃO BITACIONAL MULTIFAMILIAR (PRÉDIO). AF_11/2014</t>
  </si>
  <si>
    <t>ODEM2</t>
  </si>
  <si>
    <t>(COMPOSIÇÃO REPRESENTATIVA) DO SERVIÇO DE EMBOÇO/MASSA ÚNICA, APL MANUALMENTE, TRAÇO 1:2:8, EM BETONEIRA DE 400L, PAREDES INTERNAS, CO EXECUÇÃO DE TALISCAS, EDIFICAÇÃO HABITACIONAL UNIFAMILIAR (CASAS)DIFICAÇÃO PÚBLICA PADRÃO. AF_12/2014</t>
  </si>
  <si>
    <t>CADOM2</t>
  </si>
  <si>
    <t>MASSA ÚNICA, PARA RECEBIMENTO DE PINTURA, EM ARGAMASSA TRAÇO 1:2:8, EPARO MECÂNICO COM BETONEIRA 400L, APLICADA MANUALMENTE EM TETO, ESPESURA DE 20MM, COM EXECUÇÃO DE TALISCAS. AF_03/2015</t>
  </si>
  <si>
    <t>MASSA ÚNICA, PARA RECEBIMENTO DE PINTURA, EM ARGAMASSA TRAÇO 1:2:8, EPARO MANUAL, APLICADA MANUALMENTE EM TETO, ESPESSURA DE 20MM, COM EXECUÇÃO DE TALISCAS. AF_03/2015</t>
  </si>
  <si>
    <t>MASSA ÚNICA, PARA RECEBIMENTO DE PINTURA, EM ARGAMASSA TRAÇO 1:2:8, EPARO MECÂNICO COM BETONEIRA 400L, APLICADA MANUALMENTE EM TETO, ESPESURA DE 10MM, COM EXECUÇÃO DE TALISCAS. AF_03/2015</t>
  </si>
  <si>
    <t>MASSA ÚNICA, PARA RECEBIMENTO DE PINTURA, EM ARGAMASSA TRAÇO 1:2:8, EPARO MANUAL, APLICADA MANUALMENTE EM TETO, ESPESSURA DE 10MM, COM EXECUÇÃO DE TALISCAS. AF_03/2015</t>
  </si>
  <si>
    <t>REVESTIMENTO CERÂMICO PARA PAREDES EXTERNAS EM PASTILHAS DE PORCELANA5 X 5 CM (PLACAS DE 30 X 30 CM), ALINHADAS A PRUMO, APLICADO EM PANOSCOM VÃOS. AF_06/2014</t>
  </si>
  <si>
    <t>REVESTIMENTO CERÂMICO PARA PAREDES EXTERNAS EM PASTILHAS DE PORCELANA5 X 5 CM (PLACAS DE 30 X 30 CM), ALINHADAS A PRUMO, APLICADO EM PANOSSEM VÃOS. AF_06/2014</t>
  </si>
  <si>
    <t>REVESTIMENTO CERÂMICO PARA PAREDES EXTERNAS EM PASTILHAS DE PORCELANA5 X 5 CM (PLACAS DE 30 X 30 CM), ALINHADAS A PRUMO, APLICADO EM SUPERFÍCIES EXTERNAS DA SACADA. AF_06/2014</t>
  </si>
  <si>
    <t>REVESTIMENTO CERÂMICO PARA PAREDES EXTERNAS EM PASTILHAS DE PORCELANA5 X 5 CM (PLACAS DE 30 X 30 CM), ALINHADAS A PRUMO, APLICADO EM SUPERFÍCIES INTERNAS DA SACADA. AF_06/2014</t>
  </si>
  <si>
    <t>REVESTIMENTO CERÂMICO PARA PAREDES INTERNAS COM PLACAS TIPO GRÊS OU MI-GRÊS DE DIMENSÕES 20X20 CM APLICADAS EM AMBIENTES DE ÁREA MAIOR 5 M² NA ALTURA INTEIRA DAS PAREDES. AF_06/2014</t>
  </si>
  <si>
    <t>REVESTIMENTO CERÂMICO PARA PAREDES INTERNAS COM PLACAS TIPO GRÊS OU MI-GRÊS DE DIMENSÕES 20X20 CM APLICADAS EM AMBIENTES DE ÁREA MAIOR 5 M² A MEIA ALTURA DAS PAREDES. AF_06/2014</t>
  </si>
  <si>
    <t>REVESTIMENTO CERÂMICO PARA PAREDES INTERNAS COM PLACAS TIPO GRÊS OU MI-GRÊS DE DIMENSÕES 25X35 CM APLICADAS EM AMBIENTES DE ÁREA MAIOR 5 M² NA ALTURA INTEIRA DAS PAREDES. AF_06/2014</t>
  </si>
  <si>
    <t>REVESTIMENTO CERÂMICO PARA PAREDES INTERNAS COM PLACAS TIPO GRÊS OU MI-GRÊS DE DIMENSÕES 25X35 CM APLICADAS EM AMBIENTES DE ÁREA MAIOR 5 M² A MEIA ALTURA DAS PAREDES. AF_06/2014</t>
  </si>
  <si>
    <t>REVESTIMENTO CERÂMICO PARA PAREDES INTERNAS COM PLACAS TIPO GRÊS OU MI-GRÊS DE DIMENSÕES 33X45 CM APLICADAS EM AMBIENTES DE ÁREA MAIOR 5 M² NA ALTURA INTEIRA DAS PAREDES. AF_06/2014</t>
  </si>
  <si>
    <t>REVESTIMENTO CERÂMICO PARA PAREDES EXTERNAS EM PASTILHAS DE PORCELANA2,5 X 2,5 CM (PLACAS DE 30 X 30 CM), ALINHADAS A PRUMO, APLICADO EM PANOS COM VÃOS. AF_10/2014</t>
  </si>
  <si>
    <t>REVESTIMENTO CERÂMICO PARA PAREDES EXTERNAS EM PASTILHAS DE PORCELANA2,5 X 2,5 CM (PLACAS DE 30 X 30 CM), ALINHADAS A PRUMO, APLICADO EM PANOS SEM VÃOS. AF_10/2014</t>
  </si>
  <si>
    <t>REVESTIMENTO CERÂMICO PARA PAREDES EXTERNAS EM PASTILHAS DE PORCELANA2,5 X 2,5 CM (PLACAS DE 30 X 30 CM), ALINHADAS A PRUMO, APLICADO EM SUPERFÍCIES EXTERNAS DA SACADA. AF_10/2014</t>
  </si>
  <si>
    <t>REVESTIMENTO CERÂMICO PARA PAREDES EXTERNAS EM PASTILHAS DE PORCELANA2,5 X 2,5 CM (PLACAS DE 30 X 30 CM), ALINHADAS A PRUMO, APLICADO EM SUPERFÍCIES INTERNAS DA SACADA. AF_10/2014</t>
  </si>
  <si>
    <t>(COMPOSIÇÃO REPRESENTATIVA) DO SERVIÇO DE REVESTIMENTO CERÂMICO PAMBIENTES DE ÁREAS MOLHADAS, MEIA PAREDE OU PAREDE INTEIRA, COM PLACASTIPO GRÊS OU SEMI-GRÊS, DIMENSÕES 20X20 CM, PARA EDIFICAÇÃO HABITAL MULTIFAMILIAR (PRÉDIO). AF_11/2014</t>
  </si>
  <si>
    <t>AAM2</t>
  </si>
  <si>
    <t>(COMPOSIÇÃO REPRESENTATIVA) DO SERVIÇO DE REVESTIMENTO CERÂMICO PAAREDES INTERNAS, MEIA PAREDE, OU PAREDE INTEIRA, PLACAS GRÊS OU SEMI-RÊS DE 20X20 CM, PARA EDIFICAÇÕES HABITACIONAIS UNIFAMILIAR (CASAS)EDIFICAÇÕES PÚBLICAS PADRÃO. AF_11/2014</t>
  </si>
  <si>
    <t>REVESTIMENTO EM LAMINADO MELAMINICO TEXTURIZADO, ESPESSURA 0,8 MM, FIXADO COM COLA</t>
  </si>
  <si>
    <t>REPARO/COLAGEM DE ESTRUTURAS DE CONCRETO COM ADESIVO ESTRUTURAL A BASE DE EPOXI, E=2 MM</t>
  </si>
  <si>
    <t>ESTUCAMENTO DE PANOS DE FACHADA SEM VÃOS DO SISTEMA DE PAREDES DE CONRETO EM EDIFICAÇÕES DE MÚLTIPLOS PAVIMENTOS. AF_06/2015</t>
  </si>
  <si>
    <t>ESTUCAMENTO DE PANOS DE FACHADA COM VÃOS DO SISTEMA DE PAREDES DE CONRETO EM EDIFICAÇÕES DE MÚLTIPLOS PAVIMENTOS. AF_06/2015</t>
  </si>
  <si>
    <t>ESTUCAMENTO DE SUPERFÍCIE EXTERNA DA SACADA DO SISTEMA DE PAREDES DE ONCRETO EM EDIFICAÇÕES DE MÚLTIPLOS PAVIMENTOS. AF_06/2015</t>
  </si>
  <si>
    <t>ESTUCAMENTO DE PANOS DE FACHADA SEM VÃOS DO SISTEMA DE PAREDES DE CONRETO EM EDIFICAÇÕES DE PAVIMENTO ÚNICO. AF_06/2015</t>
  </si>
  <si>
    <t>ESTUCAMENTO DE PANOS DE FACHADA COM VÃOS DO SISTEMA DE PAREDES DE CONRETO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</si>
  <si>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</si>
  <si>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</si>
  <si>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AF_06/2015SERVICOS DIVERSOS</t>
  </si>
  <si>
    <t>ARGAMASSA TRAÇO 1:7 (CIMENTO E AREIA MÉDIA) COM ADIÇÃO DE PLASTIFIE PARA EMBOÇO/MASSA ÚNICA/ASSENTAMENTO DE ALVENARIA DE VEDAÇÃO, PRO MECÂNICO COM BETONEIRA 600 L. AF_06/2014</t>
  </si>
  <si>
    <t>ARGAMASSA TRAÇO 1:6 (CIMENTO E AREIA MÉDIA) COM ADIÇÃO DE PLASTIFIE PARA EMBOÇO/MASSA ÚNICA/ASSENTAMENTO DE ALVENARIA DE VEDAÇÃO, PRO MECÂNICO COM BETONEIRA 600 L. AF_06/2014</t>
  </si>
  <si>
    <t>ARGAMASSA TRAÇO 1:1:6 (CIMENTO, CAL E AREIA MÉDIA) PARA EMBOÇO/MASSNICA/ASSENTAMENTO DE ALVENARIA DE VEDAÇÃO, PREPARO MECÂNICO COM BETIRA 600 L. AF_06/2014</t>
  </si>
  <si>
    <t>ARGAMASSA TRAÇO 1:1,5:7,5 (CIMENTO, CAL E AREIA MÉDIA) PARA EMBOÇO/SA ÚNICA/ASSENTAMENTO DE ALVENARIA DE VEDAÇÃO, PREPARO MECÂNICO COTONEIRA 600 L. AF_06/2014</t>
  </si>
  <si>
    <t>ARGAMASSA TRAÇO 1:2:9 (CIMENTO, CAL E AREIA MÉDIA) PARA EMBOÇO/MASSNICA/ASSENTAMENTO DE ALVENARIA DE VEDAÇÃO, PREPARO MECÂNICO COM BETIRA 600 L. AF_06/2014</t>
  </si>
  <si>
    <t>ARGAMASSA TRAÇO 1:3:12 (CIMENTO, CAL E AREIA MÉDIA) PARA EMBOÇO/MASÚNICA/ASSENTAMENTO DE ALVENARIA DE VEDAÇÃO, PREPARO MECÂNICO COM BEIRA 600 L. AF_06/2014</t>
  </si>
  <si>
    <t>ARGAMASSA TRAÇO 1:3 (CIMENTO E AREIA MÉDIA) PARA CONTRAPISO, PREPAROECÂNICO COM BETONEIRA 600 L. AF_06/2014</t>
  </si>
  <si>
    <t>ARGAMASSA TRAÇO 1:4 (CIMENTO E AREIA MÉDIA) PARA CONTRAPISO, PREPAROECÂNICO COM BETONEIRA 600 L. AF_06/2014</t>
  </si>
  <si>
    <t>ARGAMASSA TRAÇO 1:5 (CIMENTO E AREIA MÉDIA) PARA CONTRAPISO, PREPAROECÂNICO COM BETONEIRA 600 L. AF_06/2014</t>
  </si>
  <si>
    <t>ARGAMASSA TRAÇO 1:6 (CIMENTO E AREIA MÉDIA) PARA CONTRAPISO, PREPAROECÂNICO COM BETONEIRA 600 L. AF_06/2014</t>
  </si>
  <si>
    <t>ARGAMASSA TRAÇO 1:5 (CIMENTO E AREIA GROSSA) PARA CHAPISCO CONVENCIONL, PREPARO MECÂNICO COM BETONEIRA 600 L. AF_06/2014</t>
  </si>
  <si>
    <t>ARGAMASSA TRAÇO 1:3 (CIMENTO E AREIA GROSSA) PARA CHAPISCO CONVENCIONL, PREPARO MECÂNICO COM BETONEIRA 600 L. AF_06/2014</t>
  </si>
  <si>
    <t>ARGAMASSA TRAÇO 1:4 (CIMENTO E AREIA GROSSA) PARA CHAPISCO CONVENCIONL, PREPARO MECÂNICO COM BETONEIRA 600 L. AF_06/2014</t>
  </si>
  <si>
    <t>ARGAMASSA TRAÇO 1:5 (CIMENTO E AREIA GROSSA) COM ADIÇÃO DE EMULSÃOIMÉRICA PARA CHAPISCO ROLADO, PREPARO MECÂNICO COM BETONEIRA 600 L. _06/2014</t>
  </si>
  <si>
    <t>ARGAMASSA TRAÇO 1:3 (CIMENTO E AREIA GROSSA) COM ADIÇÃO DE EMULSÃOIMÉRICA PARA CHAPISCO ROLADO, PREPARO MECÂNICO COM BETONEIRA 600 L. _06/2014</t>
  </si>
  <si>
    <t>ARGAMASSA TRAÇO 1:4 (CIMENTO E AREIA GROSSA) COM ADIÇÃO DE EMULSÃOIMÉRICA PARA CHAPISCO ROLADO, PREPARO MECÂNICO COM BETONEIRA 600 L. 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</si>
  <si>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</si>
  <si>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</si>
  <si>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</si>
  <si>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</si>
  <si>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</si>
  <si>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</si>
  <si>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</si>
  <si>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</si>
  <si>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</si>
  <si>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À BASE DE GESSO, MISTURA E PROJEÇÃO DE 1,5 M³/H DE ARGAM. AF_06/2014</t>
  </si>
  <si>
    <t>SSAM3</t>
  </si>
  <si>
    <t>ARGAMASSA TRAÇO 1:0,5:4,5 (CIMENTO, CAL E AREIA MÉDIA), PREPARO MEC�CO COM BETONEIRA 400 L. AF_08/2014</t>
  </si>
  <si>
    <t>NIM3</t>
  </si>
  <si>
    <t>ARGAMASSA TRAÇO 1:0,5:4,5 (CIMENTO, CAL E AREIA MÉDIA) PARA ASSENTAMTO DE ALVENARIA, PREPARO MANUAL. AF_08/2014</t>
  </si>
  <si>
    <t>ARGAMASSA TRAÇO 1:3 (CIMENTO E AREIA MÉDIA), PREPARO MECÂNICO COM BNEIRA 400 L. AF_08/2014</t>
  </si>
  <si>
    <t>TOM3</t>
  </si>
  <si>
    <t>ARGAMASSA TRAÇO 1:3 (CIMENTO E AREIA MÉDIA), PREPARO MANUAL. AF_08/24</t>
  </si>
  <si>
    <t>1M3</t>
  </si>
  <si>
    <t>ARGAMASSA TRAÇO 1:4 (CIMENTO E AREIA MÉDIA), PREPARO MECÂNICO COM BNEIRA 400 L. AF_08/2014</t>
  </si>
  <si>
    <t>ARGAMASSA TRAÇO 1:4 (CIMENTO E AREIA MÉDIA), PREPARO MANUAL. AF_08/24</t>
  </si>
  <si>
    <t>ARGAMASSA TRAÇO 1:2:9 (CIMENTO, CAL E AREIA MÉDIA) PARA EMBOÇO/MASSNICA/ASSENTAMENTO DE ALVENARIA DE VEDAÇÃO, PREPARO MECÂNICO COM BETIRA 400 L. AF_09/2014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</si>
  <si>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</si>
  <si>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</si>
  <si>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</si>
  <si>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</si>
  <si>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PLACAS CERÂMICAS, MANIPULADOR TELESCÓPICO, 30 AF_06/2014</t>
  </si>
  <si>
    <t>.M2</t>
  </si>
  <si>
    <t>TRANSPORTE HORIZONTAL, PLACAS CERÂMICAS, MANIPULADOR TELESCÓPICO, 50 AF_06/2014</t>
  </si>
  <si>
    <t>TRANSPORTE HORIZONTAL, PLACAS CERÂMICAS, MANIPULADOR TELESCÓPICO, 75 AF_06/2014</t>
  </si>
  <si>
    <t>TRANSPORTE HORIZONTAL, PLACAS CERÂMICAS, MANIPULADOR TELESCÓPICO, 10. AF_06/2014</t>
  </si>
  <si>
    <t>MM2</t>
  </si>
  <si>
    <t>TRANSPORTE HORIZONTAL, TUBOS DE PVC SOLDÁVEL COM DIÂMETRO MENOR OU IAL A 60 MM, MANUAL, 30M. AF_06/2015</t>
  </si>
  <si>
    <t>UM</t>
  </si>
  <si>
    <t>TRANSPORTE HORIZONTAL, TUBOS DE PVC SOLDÁVEL COM DIÂMETRO MAIOR QUE MM E MENOR OU IGUAL A 85 MM, MANUAL, 30M. AF_06/2015</t>
  </si>
  <si>
    <t>TRANSPORTE HORIZONTAL, TUBOS DE PVC SÉRIE NORMAL - ESGOTO PREDIAL, OUREFORÇADO PARA ESGOTO OU ÁGUAS PLUVIAIS PREDIAL, COM DIÂMETRO MENOR IGUAL A 75 MM, MANUAL, 30M. AF_06/2015</t>
  </si>
  <si>
    <t>TRANSPORTE HORIZONTAL, TUBOS DE PVC SÉRIE NORMAL - ESGOTO PREDIAL, OUREFORÇADO PARA ESGOTO OU ÁGUAS PLUVIAIS PREDIAL, COM DIÂMETRO MAIORE 75 MM E MENOR OU IGUAL A 100 MM, MANUAL, 30M. AF_06/2015</t>
  </si>
  <si>
    <t>TRANSPORTE HORIZONTAL, TUBOS DE PVC SÉRIE NORMAL - ESGOTO PREDIAL, OUREFORÇADO PARA ESGOTO OU ÁGUAS PLUVIAIS PREDIAL, COM DIÂMETRO MAIORE 100 MM E MENOR OU IGUAL A 150 MM, MANUAL, 30M. AF_06/2015</t>
  </si>
  <si>
    <t>TRANSPORTE HORIZONTAL, TUBOS DE CPVC COM DIÂMETRO MENOR OU IGUAL A 54MM, MANUAL, 30M. AF_06/2015</t>
  </si>
  <si>
    <t>TRANSPORTE HORIZONTAL, TUBOS DE CPVC COM DIÂMETRO MAIOR QUE 54 MM E MNOR OU IGUAL A 73 MM, MANUAL, 30M. AF_06/2015</t>
  </si>
  <si>
    <t>TRANSPORTE HORIZONTAL, TUBOS DE CPVC COM DIÂMETRO MAIOR QUE 73 MM E MNOR OU IGUAL A 89 MM, MANUAL, 30M. AF_06/2015</t>
  </si>
  <si>
    <t>TRANSPORTE HORIZONTAL, TUBOS DE PPR - PN 12 OU PN 25 COM DIÂMETRO MENR OU IGUAL A 50 MM, MANUAL, 30M. AF_06/2015</t>
  </si>
  <si>
    <t>TRANSPORTE HORIZONTAL, TUBOS DE PPR - PN 12 OU PN 25 COM DIÂMETRO MAIR QUE 50 MM E MENOR OU IGUAL A 75 MM, MANUAL, 30M. AF_06/2015</t>
  </si>
  <si>
    <t>TRANSPORTE HORIZONTAL, TUBOS DE PPR - PN 12 OU PN 25 COM DIÂMETRO MAIR QUE 75 MM E MENOR OU IGUAL A 110 MM, MANUAL, 30M. AF_06/2015</t>
  </si>
  <si>
    <t>TRANSPORTE HORIZONTAL, TUBOS DE COBRE - CLASSE E, COM DIÂMETRO MENOR U IGUAL A 42 MM, MANUAL, 30M. AF_06/2015</t>
  </si>
  <si>
    <t>TRANSPORTE HORIZONTAL, TUBOS DE COBRE - CLASSE E, COM DIÂMETRO MAIOR UE 42 MM E MENOR OU IGUAL A 66 MM, MANUAL, 30M. AF_06/2015</t>
  </si>
  <si>
    <t>TRANSPORTE HORIZONTAL, TUBOS DE COBRE - CLASSE E, COM DIÂMETRO MAIOR UE 66 MM E MENOR OU IGUAL A 104 MM, MANUAL, 30M. AF_06/2015</t>
  </si>
  <si>
    <t>TRANSPORTE HORIZONTAL, TUBOS DE AÇO CARBONO LEVE OU MÉDIO, PRETO OU LVANIZADO, COM DIÂMETRO MENOR OU IGUAL A 25 MM, MANUAL, 30M. AF_06/205</t>
  </si>
  <si>
    <t>TRANSPORTE HORIZONTAL, TUBOS DE AÇO CARBONO LEVE OU MÉDIO, PRETO OU LVANIZADO, COM DIÂMETRO MAIOR QUE 25 MM E MENOR OU IGUAL A 40 MM, MANAL, 30M. AF_06/2015</t>
  </si>
  <si>
    <t>TRANSPORTE HORIZONTAL, TUBOS DE AÇO CARBONO LEVE OU MÉDIO, PRETO OU LVANIZADO, COM DIÂMETRO MAIOR QUE 40 MM E MENOR OU IGUAL A 65 MM, MANAL, 30M. AF_06/2015</t>
  </si>
  <si>
    <t>TRANSPORTE HORIZONTAL, TUBOS DE AÇO CARBONO LEVE OU MÉDIO, PRETO OU LVANIZADO, COM DIÂMETRO MAIOR QUE 65 MM E MENOR OU IGUAL A 90 MM, MANAL, 30M. AF_06/2015</t>
  </si>
  <si>
    <t>TRANSPORTE HORIZONTAL, TUBOS DE AÇO CARBONO LEVE OU MÉDIO, PRETO OU LVANIZADO, COM DIÂMETRO MAIOR QUE 90 MM E MENOR OU IGUAL A 125 MM, MAUAL, 30M. AF_06/2015</t>
  </si>
  <si>
    <t>TRANSPORTE HORIZONTAL, TUBOS DE AÇO CARBONO LEVE OU MÉDIO, PRETO OU LVANIZADO, COM DIÂMETRO MAIOR QUE 125 MM E MENOR OU IGUAL A 150 MM, MNUAL, 30M. AF_06/2015</t>
  </si>
  <si>
    <t>TRANSPORTE HORIZONTAL, MADEIRA, MANUAL, 30M. AF_06/2015</t>
  </si>
  <si>
    <t>TRANSPORTE HORIZONTAL, VERGALHÕES DE AÇO, MANUAL, 30M. AF_06/2015</t>
  </si>
  <si>
    <t>TRANSPORTE HORIZONTAL, LATA DE 18 L, MANIPULADOR TELESCÓPICO, 30M. AF06/2014</t>
  </si>
  <si>
    <t>TRANSPORTE HORIZONTAL, LATA DE 18 L, MANIPULADOR TELESCÓPICO, 50M. AF06/2014</t>
  </si>
  <si>
    <t>TRANSPORTE HORIZONTAL, LATA DE 18 L, MANIPULADOR TELESCÓPICO, 75M. AF06/2014</t>
  </si>
  <si>
    <t>TRANSPORTE HORIZONTAL, LATA DE 18 L, MANIPULADOR TELESCÓPICO, 100M. A_06/2014</t>
  </si>
  <si>
    <t>TRANSPORTE HORIZONTAL, PÁLETE DE SACOS, MANIPULADOR TELESCÓPICO, 30MAF_06/2014</t>
  </si>
  <si>
    <t>TRANSPORTE HORIZONTAL, PÁLETE DE SACOS, MANIPULADOR TELESCÓPICO, 50MAF_06/2014</t>
  </si>
  <si>
    <t>TRANSPORTE HORIZONTAL, PÁLETE DE SACOS, MANIPULADOR TELESCÓPICO, 75MAF_06/2014</t>
  </si>
  <si>
    <t>TRANSPORTE HORIZONTAL, PÁLETE DE SACOS, MANIPULADOR TELESCÓPICO, 100 AF_06/2014</t>
  </si>
  <si>
    <t>.T</t>
  </si>
  <si>
    <t>TRANSPORTE HORIZONTAL, BLOCOS VAZADOS DE CONCRETO 19X19X39 CM, MANIPULADOR TELESCÓPICO, 30M. AF_06/2014</t>
  </si>
  <si>
    <t>TRANSPORTE HORIZONTAL, BLOCOS CERÂMICOS FURADOS NA VERTICAL 19X19X39 M, MANIPULADOR TELESCÓPICO, 30M. AF_06/2014</t>
  </si>
  <si>
    <t>TRANSPORTE HORIZONTAL, BLOCOS CERÂMICOS FURADOS NA HORIZONTAL 9X19X19CM, MANIPULADOR TELESCÓPICO, 30M. AF_06/2014</t>
  </si>
  <si>
    <t>TRANSPORTE HORIZONTAL, BLOCOS VAZADOS DE CONCRETO 19X19X39 CM, MANIPULADOR TELESCÓPICO, 50M. AF_06/2014</t>
  </si>
  <si>
    <t>TRANSPORTE HORIZONTAL, BLOCOS CERÂMICOS FURADOS NA VERTICAL 19X19X39 M, MANIPULADOR TELESCÓPICO, 50M. AF_06/2014</t>
  </si>
  <si>
    <t>TRANSPORTE HORIZONTAL, BLOCOS CERÂMICOS FURADOS NA HORIZONTAL 9X19X19CM, MANIPULADOR TELESCÓPICO, 50M. AF_06/2014</t>
  </si>
  <si>
    <t>TRANSPORTE HORIZONTAL, BLOCOS VAZADOS DE CONCRETO 19X19X39 CM, MANIPULADOR TELESCÓPICO, 75M. AF_06/2014</t>
  </si>
  <si>
    <t>TRANSPORTE HORIZONTAL, BLOCOS CERÂMICOS FURADOS NA VERTICAL 19X19X39 M, MANIPULADOR TELESCÓPICO, 75M. AF_06/2014</t>
  </si>
  <si>
    <t>TRANSPORTE HORIZONTAL, BLOCOS CERÂMICOS FURADOS NA HORIZONTAL 9X19X19CM, MANIPULADOR TELESCÓPICO, 75M. AF_06/2014</t>
  </si>
  <si>
    <t>TRANSPORTE HORIZONTAL, BLOCOS VAZADOS DE CONCRETO 19X19X39 CM, MANIPULADOR TELESCÓPICO, 100M. AF_06/2014</t>
  </si>
  <si>
    <t>TRANSPORTE HORIZONTAL, BLOCOS CERÂMICOS FURADOS NA VERTICAL 19X19X39 M, MANIPULADOR TELESCÓPICO, 100M. AF_06/2014</t>
  </si>
  <si>
    <t>TRANSPORTE HORIZONTAL, BLOCOS CERÂMICOS FURADOS NA HORIZONTAL 9X19X19CM, MANIPULADOR TELESCÓPICO, 100M. AF_06/2014</t>
  </si>
  <si>
    <t>ESCAVACAO MEC.VALA N ESCOR ATE 1,5M C/RETRO MAT 1A COM REDUTOR (PEDRAS/INST PREDIAIS/OUTROS REDUT PRODUT OU CAVAS FUNDACAO) - EXCL. ESGOTAENTO</t>
  </si>
  <si>
    <t>TUBO CA-1 CONCR ARMADO P/GALERIAS AGUAS PLUV DIAM=0,80M FORNEC MAT COM AREIA CIMENTO 1:4 - FORNECIMENTO E ASSENTAMENTO</t>
  </si>
  <si>
    <t>DEMOLICAO DE ESTRUTURA METALICA SEM REMOCAO</t>
  </si>
  <si>
    <t>INSTALAÇÃO DE GAMBIARRA PARA SINALIZAÇÃO, PADRÃO 20 M, INCLUINDO DA, BOCAL E BALDE A CADA 2 M</t>
  </si>
  <si>
    <t>ÂMPAUN</t>
  </si>
  <si>
    <t>LOCAÇÃO DE REDES DE ÁGUA OU DE ESGOTO</t>
  </si>
  <si>
    <t>LOCAÇÃO DE ADUTORAS, COLETORES TRONCO E INTERCEPTORES - ATÉ DN 500</t>
  </si>
  <si>
    <t>LOCACAO DA OBRA, COM USO DE EQUIPAMENTOS TOPOGRAFICOS, INCLUSIVE NIVELADOR</t>
  </si>
  <si>
    <t>CADASTRO DE LIGAÇÕES PREDIAIS, INCLUSIVE DESENHISTA</t>
  </si>
  <si>
    <t>CADASTRO DE ADUTORAS. COLETORES E INTERCEPTORES - ATÉ DN 500 MM, INCLSIVE DESENHISTA</t>
  </si>
  <si>
    <t>CADASTRO DE REDES, INCLUSIVE DESENHISTA</t>
  </si>
  <si>
    <t>HA</t>
  </si>
  <si>
    <t>FERRAMENTAS (ENCARGOS COMPLEMENTARES)</t>
  </si>
  <si>
    <t>EPI (ENCARGOS COMPLEMENTARES)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</si>
  <si>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</si>
  <si>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</si>
  <si>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</si>
  <si>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</si>
  <si>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</si>
  <si>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</si>
  <si>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</si>
  <si>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</si>
  <si>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</si>
  <si>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</si>
  <si>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</si>
  <si>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</si>
  <si>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</si>
  <si>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</si>
  <si>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</si>
  <si>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</si>
  <si>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</si>
  <si>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</si>
  <si>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</si>
  <si>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</si>
  <si>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</si>
  <si>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</si>
  <si>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</si>
  <si>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</si>
  <si>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</si>
  <si>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</si>
  <si>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</si>
  <si>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</si>
  <si>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</si>
  <si>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</si>
  <si>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</si>
  <si>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</si>
  <si>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</si>
  <si>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</si>
  <si>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</si>
  <si>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</si>
  <si>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</si>
  <si>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</si>
  <si>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</si>
  <si>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</si>
  <si>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</si>
  <si>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</si>
  <si>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</si>
  <si>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</si>
  <si>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</si>
  <si>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</si>
  <si>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</si>
  <si>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</si>
  <si>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</si>
  <si>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</si>
  <si>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</si>
  <si>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</si>
  <si>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</si>
  <si>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</si>
  <si>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</si>
  <si>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</si>
  <si>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</si>
  <si>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</si>
  <si>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</si>
  <si>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</si>
  <si>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</si>
  <si>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</si>
  <si>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</si>
  <si>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</si>
  <si>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</si>
  <si>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</si>
  <si>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</si>
  <si>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</si>
  <si>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</si>
  <si>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</si>
  <si>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</si>
  <si>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</si>
  <si>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</si>
  <si>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</si>
  <si>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SONDADOR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</si>
  <si>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</si>
  <si>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</si>
  <si>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</si>
  <si>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</si>
  <si>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</si>
  <si>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</si>
  <si>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</si>
  <si>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</si>
  <si>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</si>
  <si>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</si>
  <si>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</si>
  <si>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</si>
  <si>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</si>
  <si>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</si>
  <si>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</si>
  <si>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</si>
  <si>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</si>
  <si>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</si>
  <si>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</si>
  <si>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</si>
  <si>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</si>
  <si>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</si>
  <si>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</si>
  <si>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</si>
  <si>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</si>
  <si>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</si>
  <si>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MPA006</t>
  </si>
  <si>
    <t>Floresta Mat. De Constução - Rio do Campo - CNPJ: 04.714.427.0001-02 - 3564-1111</t>
  </si>
  <si>
    <t>Floresta Mat. De Constução - Rio do Campo - CNPJ: 04.714.427.0001-02 - 3564-1112</t>
  </si>
  <si>
    <t>Floresta Mat. De Constução - Rio do Campo - CNPJ: 04.714.427.0001-02 - 3564-1113</t>
  </si>
  <si>
    <t>Floresta Mat. De Constução - Rio do Campo - CNPJ: 04.714.427.0001-02 - 3564-1114</t>
  </si>
  <si>
    <t>Floresta Mat. De Constução - Rio do Campo - CNPJ: 04.714.427.0001-02 - 3564-1115</t>
  </si>
  <si>
    <t>Floresta Mat. De Constução - Rio do Campo - CNPJ: 04.714.427.0001-02 - 3564-1116</t>
  </si>
  <si>
    <t>Floresta Mat. De Constução - Rio do Campo - CNPJ: 04.714.427.0001-02 - 3564-1117</t>
  </si>
  <si>
    <t>MPA024</t>
  </si>
  <si>
    <t>Tachão bi-refletivo</t>
  </si>
  <si>
    <t>SSAT sinalização - Rio do Sul - CNPJ: 05.111.060/0001-03 - 3521-3245</t>
  </si>
  <si>
    <t>Sinasc Sinalização - São José - 48 2106-3000 - CNPJ: 07.150.434/0001-17</t>
  </si>
  <si>
    <t>JMS Sinalização - Joinville - 3466-7988 - CNPJ: 07.578.279/0001-34</t>
  </si>
  <si>
    <t>MPA025</t>
  </si>
  <si>
    <t>Lajota de Ardósia Frisada 24x24 esp 7 a 9cm</t>
  </si>
  <si>
    <t xml:space="preserve">Pedreira Itaúna - Trombudo Central - CNPJ: 79.282.935/0001-68 - 3544-0183 </t>
  </si>
  <si>
    <t>Mineração Trevo - Trombudo Central - CNPJ: 08.182.952/0001-85 - 3544-0166</t>
  </si>
  <si>
    <t>Mineração Central Carinense - Trombudo Central  - CNPJ: 03.771.958/0001-74</t>
  </si>
  <si>
    <t>MPA026</t>
  </si>
  <si>
    <t>Meio Fio de Ardósia 6x6x30x100</t>
  </si>
  <si>
    <t>MPA027</t>
  </si>
  <si>
    <t>Pedrisco de Ardósia</t>
  </si>
  <si>
    <t>Minerado Castelinho - Trombudo Central - CNPJ: 01.408.503/0001-63 - 3544-0405</t>
  </si>
  <si>
    <t>Alto Vale Mineração - Trombudo Central - CNPJ: 78.872.793/0001-26 - 8807-1051</t>
  </si>
  <si>
    <t>MPA028</t>
  </si>
  <si>
    <t>Lajotas de concreto comum/alerta/podotátil 45x45cm, esp 2,5</t>
  </si>
  <si>
    <t>Andrea Artefatos de Cimento - Rio do Sul -  (47) 99020561 - CNPJ 112907820001-62</t>
  </si>
  <si>
    <t>Bom Bloco Blumenau -  (47) 3342-20 - CNPJ: 005536540001-42</t>
  </si>
  <si>
    <t>Total</t>
  </si>
  <si>
    <t>Dreno PEAD long. profundo p/ corte em solo-DPS 09</t>
  </si>
  <si>
    <t>Dreno PEAD long. profundo p/ corte em solo-DPS 10</t>
  </si>
  <si>
    <t>Dreno PEAD long. profundo p/ corte em solo-DPS 11</t>
  </si>
  <si>
    <t>Dreno PEAD long. profundo p/ corte em solo-DPS 12</t>
  </si>
  <si>
    <t>Dreno PEAD long. profundo p/ corte em solo-DPS 13</t>
  </si>
  <si>
    <t>Dreno PEAD long. profundo p/ corte em solo-DPS 14</t>
  </si>
  <si>
    <t>Dreno PEAD long. prof.p/corte em solo-DPS 09 AC/BC</t>
  </si>
  <si>
    <t>Dreno PEAD long. prof.p/corte em solo-DPS 10 AC/BC</t>
  </si>
  <si>
    <t>Dreno PEAD long. prof.p/corte em solo-DPS 11 AC/BC</t>
  </si>
  <si>
    <t>Dreno PEAD long. prof.p/corte em solo-DPS 12 AC/BC</t>
  </si>
  <si>
    <t>Dreno PEAD long. prof.p/corte em solo-DPS 13 AC/BC</t>
  </si>
  <si>
    <t>Dreno PEAD long. prof.p/corte em solo-DPS 14 AC/BC</t>
  </si>
  <si>
    <t>Caixa coletora de sarjeta - CCS 03</t>
  </si>
  <si>
    <t>!EM PROCESSO DE DESATIVACAO! BATENTE/ PORTAL/ADUELA/ MARCO MACICO, E= *3* CM, L= *7* CM, *60 CM A 120* CM X *210* CM, EM IMBUIA/ CEDRO ARANA/ CEDRO ROSA OU EQUIVALENTE DA REGIAO</t>
  </si>
  <si>
    <t>!EM PROCESSO DE DESATIVACAO! CERAMICA ESMALTADA COMERCIAL OU 2A QUALID P/ PISO PEI-4</t>
  </si>
  <si>
    <t>!EM PROCESSO DE DESATIVACAO! ELEVADOR DE OBRA COM TORRE DE *2,00 X 2,00* M, ALTURA DE 15 M, CARGA M AXIMA IGUAL A 1500 KG, CABINE SEMI-FECHADA PARA MATERIAL, COM GUINCHO DE CORRENTE E ENGRENAGEM E MOTOR ELETRIC</t>
  </si>
  <si>
    <t>!EM PROCESSO DE DESATIVACAO! ESTACA PRE-MOLDADA MACICA DE CONCRETO VIBRADO, PARA CARGA DE 20 T, SECAO QUADRADA (INCLUI CRAVACAO E EMENDAS, NAO INCLUI MOBILIZACAO, DESMOBILIZACAO NEM SERVICO DE SONDAGEM)</t>
  </si>
  <si>
    <t>!EM PROCESSO DE DESATIVACAO! GRANITO AMENDOA POLIDO PARA BANCADA ESP = 2 CM</t>
  </si>
  <si>
    <t>!EM PROCESSO DE DESATIVACAO! LAMPADA INCANDESCENTE TRANSPARENTE 40 W, BASE E27 (127/220 V)</t>
  </si>
  <si>
    <t>!EM PROCESSO DE DESATIVACAO! PARAFUSO ROSCA SOBERBA ACO ZINC CABECA CHATA FENDA SIMPLES 7 X 65 MM</t>
  </si>
  <si>
    <t>!EM PROCESSO DE DESATIVACAO! PO P/ TRATAM ESPECIAL (SIST IMPERM) CIMENTO ESPECIAL PEGA RAPIDA</t>
  </si>
  <si>
    <t>!EM PROCESSO DE DESATIVACAO! SABONETEIRA LOUCA BRANCA 15 X 15CM</t>
  </si>
  <si>
    <t>!EM PROCESSO DE DESATIVACAO! TERMINAL A PRESSAO P/ CABO A BARRA, CABO 150 A 180MM2</t>
  </si>
  <si>
    <t>!EM PROCESSO DE DESATIVACAO! USINA DE ASFALTO A FRIO, TIPO ALMEIDA MOD. PMF- 35D OU SIMILAR- CAPACIDADE 60 A 80 T/H - ELETRICA - POTENCIA 30 HP</t>
  </si>
  <si>
    <t>ABRACADEIRA, GALVANIZADA/ZINCADA, ROSCA SEM FIM, PARAFUSO INOX, LARGURA FITA *12,6 A *14 MM, D = 4" A 4 3/4"</t>
  </si>
  <si>
    <t>ADAPTADOR PVC SOLDAVEL CURTO COM BOLSA E ROSCA, 75 MM X 2 1/2", PARA AGUA FRIA</t>
  </si>
  <si>
    <t>ADAPTADOR, PVC PBA, BOLSA/ROSCA, JE, DN 100 / DE 110 MM</t>
  </si>
  <si>
    <t>ALCA PREFORMADA DE DISTRIBUICAO, EM ACO GALVANIZADO, PARA CONDUTORES DE ALUMINIO AWG 2 (CAA 6/1 OU CA 7 FIOS)</t>
  </si>
  <si>
    <t>ANEL DE CONCRETO ARMADO, D = 0,60 M, H = 0,40 M</t>
  </si>
  <si>
    <t>ANEL DE CONCRETO ARMADO, D = 1,00 M, H = 0,40 M</t>
  </si>
  <si>
    <t>ANEL DE CONCRETO ARMADO, D = 1,00 M, H = 0,50 M</t>
  </si>
  <si>
    <t>ARAME FARPADO GALVANIZADO 14 BWG, CLASSE 250</t>
  </si>
  <si>
    <t>ARGILA OU BARRO PARA ATERRO/REATERRO (RETIRADO NA JAZIDA, SEM TRANSPORTE)</t>
  </si>
  <si>
    <t>AUXILIAR DE SERRALHEIRO</t>
  </si>
  <si>
    <t>BARRA DE APOIO RETA, EM ACO INOX POLIDO, COMPRIMENTO 60CM, DIAMETRO MINIMO 3 CM</t>
  </si>
  <si>
    <t>BATENTE/ PORTAL/ADUELA/ MARCO MACICO, E= *3* CM, L= *15* CM, *60 CM A 120* CM X *210* CM, EM CEDRINHO/ ANGELIM COMERCIAL/ EUCALIPTO/ CURUPIXA/ PEROBA/ CUMARU OU EQUIVALENTE DA REGIAO</t>
  </si>
  <si>
    <t>BLOCO CONCRETO ESTRUTURAL 14 X 19 X 39 CM, FBK 6 MPA (NBR 6136)</t>
  </si>
  <si>
    <t>BLOCO ESTRUTURAL CERAMICO 19 X 19 X 29 CM, 6,0 MPA (NBR 15270) Página: PREÇOS DE INSUMOS Pesquisa:</t>
  </si>
  <si>
    <t>BOMBA CENTRIFUGA MONOESTAGIO COM MOTOR ELETRICO MONOFASICO, POTENCIA 15 HP, DIAMETRO DO ROTOR *173* MM, HM/Q = *30* MCA / *90* M3/H A *45* MCA / *55* M3/H *COLETADO CAIXA*</t>
  </si>
  <si>
    <t>BOMBA SUBMERSA PARA POCOS TUBULARES PROFUNDOS DIAMETRO DE 6 POLEGADAS, ELETRICA, TRIFASICA, POTENCIA 32 HP, 9 ESTAGIOS, BOCAL DE DESCARGA DIAMETRO DE 4 POLEGADAS, HM/Q = 114,0 M / 13,9 M3/H A 57,0 M / 25,0 M3/H</t>
  </si>
  <si>
    <t>BOMBA SUBMERSIVEL P/ DRENAGEM/ESGOTAMENTO, ELETRICA TRIFASICA ACIMA DE 5 CV DESCARGA 4" HM = 25M, Q= 162M3/H = 2700L/MIN. OU EQUIV</t>
  </si>
  <si>
    <t>BOMBA SUBMERSIVEL P/ DRENAGEM/ESGOTAMENTO, ELETRICA TRIFASICA ACIMA 2 ATE 5CV DESCARGA 3", HM = 24M, Q= 60M3/H = 1000L/MIN. OU EQUIV</t>
  </si>
  <si>
    <t>BOMBA SUBMERSIVEL, ELETRICA, TRIFASICA, POTENCIA 6 HP, DIAMETRO DO ROTOR 127 MM, BOCAL DE SAIDA DIAMETRO DE 3 POLEGADAS, HM/Q = 7 M / 66,90 M3/H A 26 M / 2,88 M3/H</t>
  </si>
  <si>
    <t>BUCHA DE REDUCAO DE PVC, SOLDAVEL, LONGA, COM 60 X 25 MM, PARA AGUA FRIA PREDIAL</t>
  </si>
  <si>
    <t>CABO DE COBRE EXTRA FLEXIVEL, ISOLACAO EM PVC, 95MM2 (P/ MAQUINA DE SOLDA)</t>
  </si>
  <si>
    <t>CABO DE COBRE ISOLAMENTO ANTI-CHAMA 450/750V 1,5MM2, TP PIRASTIC PIRELLI OU EQUIV</t>
  </si>
  <si>
    <t>CABO DE COBRE UNIPOLAR 16 MM2, BLINDADO, ISOLACAO 6/10 KV EPR, COBERTURA EM PVC</t>
  </si>
  <si>
    <t>CAIXA DE PASSAGEM N 4 PADRAO TELEBRAS DIM 60 X 60 X 12CM EM CHAPA DE ACO GALV</t>
  </si>
  <si>
    <t>CAIXA SIFONADA PVC, 100 X 100 X 40 MM, COM GRELHA REDONDA BRANCA</t>
  </si>
  <si>
    <t>CAMINHAO TOCO, PESO BRUTO TOTAL 13000 KG, CARGA UTIL MAXIMA 7925 KG, DISTANCIA ENTRE EIXOS 4,80 M, POTENCIA 189 CV (INCLUI CABINE E CHASSI, NAO INCLUI CARROCERIA)</t>
  </si>
  <si>
    <t>CANALETA CONCRETO ESTRUTURAL 14 X 19 X 29 CM, FBK 4,5 MPA (NBR 6136)</t>
  </si>
  <si>
    <t>CAP PVC SOLD P/ AGUA FRIA PREDIAL 110 MM</t>
  </si>
  <si>
    <t>CARROCERIA FIXA ABERTA DE MADEIRA PARA TRANSPORTE GERAL DE CARGA SECA DIMENSOES APROXIMADAS 2,5 X 7,00 X 0,50 M (INCLUI MONTAGEM, NAO INCLUI CAMINHAO)</t>
  </si>
  <si>
    <t>CHAPA CIMENTICIA LISA, PRENSADA, DE FIBROCIMENTO, E = 6 MM, DE 1,2 X 3,0 M (SEM AMIANTO)</t>
  </si>
  <si>
    <t>CHAPA DE MADEIRA COMPENSADA RESINADA PARA FORMA DE CONCRETO, DE *2,2 X 1,1* M, E = 14 MM</t>
  </si>
  <si>
    <t>CHAVE COMUTADORA REFORCADA TIPO FACA C/ BASE DE MARMORE 3 X 30A/250V (3 POLOS)</t>
  </si>
  <si>
    <t>CHAVE SECCIONADORA TRIPOLAR 600A, 600V C/ FUSIVEIS NH 600A EM CAIXA BLINDADO EM ACO</t>
  </si>
  <si>
    <t>COLAR TOMADA PVC C/ TRAVAS SAIDA ROSCA DE 85 MM X 1/2" P/ LIGACAO PREDIAL</t>
  </si>
  <si>
    <t>CONDULETE DE ALUMINIO TIPO T, PARA ELETRODUTO ROSCAVEL DE 3/4", COM TAMPA CEGA</t>
  </si>
  <si>
    <t>CONJUNTO CONDULETE PVC TIPO "C" C/ 2 INTERRUPTORES SIMPLES + TAMPA"</t>
  </si>
  <si>
    <t>CONTATOR TRIPOLAR, CORRENTE DE 32 A, TENSAO NOMINAL DE *500* V, CATEGORIA AC-2 E AC-3</t>
  </si>
  <si>
    <t>COTOVELO/JOELHO 90 GRAUS, EM POLIPROPILENO, PN 16, PARA TUBOS PEAD, 32 X 32 MM - LIGACAO PREDIAL DE AGUA</t>
  </si>
  <si>
    <t>CURVA PVC PBA, JE, PB, 90 GRAUS, DN 100 / DE 110 MM, PARA REDE AGUA (NBR 10351)</t>
  </si>
  <si>
    <t>CURVA PVC 90G P/ ELETRODUTO ROSCAVEL 1" Página:PREÇOS DE INSUMOS Pesquisa:</t>
  </si>
  <si>
    <t>CURVA PVC, SERIE R, 87.30 GRAUS, CURTA, 75 MM, PARA ESGOTO PREDIAL (PARA PE-DE- COLUNA)</t>
  </si>
  <si>
    <t>DISJUNTOR TERMOMAGNETICO TRIPOLAR 3 X 400 A / ICC - 25 KA</t>
  </si>
  <si>
    <t>DIVISORIA (N2) PAINEL/VIDRO - PAINEL MSO/COMEIA E=35MM - MONTANTE/RODAPE DUPLO ALUMINIO ANOD NAT - COLOCADA</t>
  </si>
  <si>
    <t>ELEMENTO VAZADO CERAMICO 7 X 20 X 20 CM</t>
  </si>
  <si>
    <t>ELETRODUTO METALICO FLEXIVEL REV EXT PVC PRETO 60MM TIPO COPEX OU EQUIV</t>
  </si>
  <si>
    <t>ESCAVADEIRA HIDRAULICA SOBRE ESTEIRAS, CACAMBA 0,62M3, PESO OPERACIONAL 12,61T, POTENCIA LIQUIDA 95HP</t>
  </si>
  <si>
    <t>ETANOL</t>
  </si>
  <si>
    <t>FECHADURA EMBUTIR TP GORGES (CHAVE GRANDE) P/PORTA INTERNA, COMPLETA - ACAB PADRAO MEDIO</t>
  </si>
  <si>
    <t>FERROLHO/FECHO/TARJETA OU TRINCO PINO REDONDO 6" SOBREPOR FERRO ZINC/GALV OU POLIDO</t>
  </si>
  <si>
    <t>FERROLHO/FECHO/TARJETA OU TRINCO PINO REDONDO 8" SOBREPOR FERRO ZINC/GALV OU POLIDO "</t>
  </si>
  <si>
    <t>FIO P/ INSTAL. ELETRONICA (SOM) POLARIZADO BICOLOR 2 X 0,75MM2</t>
  </si>
  <si>
    <t>FLANGE PVC, ROSCAVEL, SEXTAVADO, SEM FUROS, 1 1/4"</t>
  </si>
  <si>
    <t>FUSIVEL NH 125 A TAMANHO 00, CAPACIDADE DE INTERRUPCAO DE 120 KA, TENSAO NOMIMNAL DE 500 V</t>
  </si>
  <si>
    <t>GEOTEXTIL NAO TECIDO AGULHADO DE FILAMENTOS CONTINUOS 100% POLIESTER RT 16 TIPO BIDIM OU EQUIV</t>
  </si>
  <si>
    <t>GRANALHA DE ACO, ESFERICA (SHOT), PARA JATEAMENTO, PENEIRA 1,19 A 1,00 MM (SAE S390)</t>
  </si>
  <si>
    <t>GUINCHO ELETRICO DE COLUNA, CAPACIDADE 400 KG, COM MOTO FREIO, MOTOR TRIFASICO DE 1,25 CV</t>
  </si>
  <si>
    <t>HASTE DE ATERRAMENTO EM ACO GALVANIZADO TIPO CANTONEIRA COM 2,00 M DE COMPRIMENTO, 25 X 25 MM E CHAPA DE 3/16"</t>
  </si>
  <si>
    <t>INTERRUPTOR INTERMEDIARIO (TECLA DUPLA) EMBUTIR 10A/250V C/ PLACA, TIPO SILENTOQUE PIAL OU EQUIV</t>
  </si>
  <si>
    <t>JANELA DE CORRER EM ALUMÍNIO, SÉRIE 25, SEM BANDEIRA, COM 4 FOLHAS PARA VIDRO, (DUAS FIXAS E DUAS MÓVEIS) 1,60 X 1,10 M (INCLUSO GUARNIÇÃO E VIDRO LISO INCOLOR)</t>
  </si>
  <si>
    <t>JOELHO CPVC, SOLDAVEL, 90 GRAUS, 22 MM, PARA AGUA QUENTE *COLETADO CAIXA*</t>
  </si>
  <si>
    <t>JOELHO PVC C/ROSCA 90G P/AGUA FRIA PREDIAL 1/2"</t>
  </si>
  <si>
    <t>JOELHO PVC, 45 GRAUS, ROSCAVEL, 1 1/2", AGUA FRIA PREDIAL</t>
  </si>
  <si>
    <t>JUNCAO FOFO 45 GR C/FLANGES PN-10/16 DN 200X150</t>
  </si>
  <si>
    <t>KIT-EMENDA C1 1 1/4" P/ DUTOS TIPO KANAFLEX</t>
  </si>
  <si>
    <t>LAJE TRELICADA P/ PISO , H=16CM , P/ APOIO SIMPLES , SOBRECARGA DE 200 KG/M2 , VAO LIVRE MAXIMO DE 4,75M</t>
  </si>
  <si>
    <t>LUVA DE REDUCAO, PVC, SOLDAVEL, 50 X 25 MM, PARA AGUA FRIA PREDIAL</t>
  </si>
  <si>
    <t>LUVA PVC SOLDAVEL, 60 MM, PARA AGUA FRIA PREDIAL</t>
  </si>
  <si>
    <t>LUVA SIMPLES, PVC, SOLDAVEL, DN 100 MM, SERIE NORMAL, PARA ESGOTO PREDIAL</t>
  </si>
  <si>
    <t>MANGUEIRA DE INCENDIO, TIPO 1, DE 1 1/2", COMPRIMENTO = 25 M, TECIDO EM FIO DE POLIESTER E TUBO INTERNO EM BORRACHA SINTETICA, COM UNIOES ENGATE RAPIDO</t>
  </si>
  <si>
    <t>MANTA TERMOPLASTICA, PEAD, GEOMEMBRANA TEXTURIZADA EM AMBAS AS FACES, E = 1,50 MM (NBR 15352)</t>
  </si>
  <si>
    <t>MASSA PLASTICA ADESIVA PARA MARMORE/GRANITO</t>
  </si>
  <si>
    <t>MICRO-TRATOR CORTADOR DE GRAMA COM LARGURA DO CORTE DE 107 CM, COM 2 LAMINAS E DESCARTE LATERAL</t>
  </si>
  <si>
    <t>MONTADOR</t>
  </si>
  <si>
    <t>MOTOBOMBA CENTRIFUGA ELETRICA TRIFASICA POTENCIA ENTRE 5CV E 10CV PARA DRENAGEM, SAIDA 3", HM = * 20 M* (LOCACAO)</t>
  </si>
  <si>
    <t>MUFLA TERMINAL PRIMARIA UNIPOLAR USO INTERNO PARA CABO 35/70MM2 ISOLACAO 8,7/15KV EM EPR - BORRACHA DE SILICONE</t>
  </si>
  <si>
    <t>OLEO LUBRIFICANTE PARA MOTORES DE EQUIPAMENTOS PESADOS (CAMINHOES, TRATORES, RETROS E ETC)</t>
  </si>
  <si>
    <t>PAINEL DE LA DE VIDRO SEM REVESTIMENTO PSI 20, E = 50 MM, DE 1200 X 600 MM</t>
  </si>
  <si>
    <t>PARAFUSO M16 EM ACO GALVANIZADO, COMPRIMENTO = 450 MM, DIAMETRO = 16 MM, ROSCA MAQUINA, CABECA QUADRADA</t>
  </si>
  <si>
    <t>PASTILHA CERAMICA/PORCELANA, REVEST INT/EXT E PISCINA, CORES BRANCA OU FRIAS, *2,5 X 2,5* CM</t>
  </si>
  <si>
    <t>PECA DE MADEIRA ROLICA SEM TRATAMENTO (EUCALIPTO OU REGIONAL EQUIVALENTE) D = 12 A 15 CM, P/ESCORAMENTOS, H = 6 M</t>
  </si>
  <si>
    <t>PINO DE ACO COM FURO, HASTE = 27 MM (ACAO DIRETA)</t>
  </si>
  <si>
    <t>PLUG OU BUJAO FERRO GALV 1"</t>
  </si>
  <si>
    <t>PORCA ZINCADA, SEXTAVADA, DIAMETRO 5/8"</t>
  </si>
  <si>
    <t>POSTE DE CONCRETO DUPLO T ,TIPO B, 500 KG, H = 9 M (NBR 8451)</t>
  </si>
  <si>
    <t>QUADRO DE DISTRIBUICAO DE SOBREPOR C/ BARRAMENTO TRIFASICO P/ 24 DISJUNTORES UNIPOLARES, EM CHAPA DE ACO GALV</t>
  </si>
  <si>
    <t>REDUCAO EXCENTRICA PVC NBR 10569 P/REDE COLET ESG PB JE 400 X 300MM</t>
  </si>
  <si>
    <t>REGISTRO GAVETA BRUTO EM LATAO FORJADO, BITOLA 2 " (REF 1509)</t>
  </si>
  <si>
    <t>RETROESCAVADEIRA SOBRE RODAS COM CARREGADEIRA, TRACAO 4 X 4, POTENCIA LIQUIDA 88 HP, PESO OPERACIONAL MINIMO DE 6674 KG, CAPACIDADE DA CARREGADEIRA DE 1,00 M3 E DA RETROESCAVADEIRA MINIMA DE 0,26 M3, PROFUNDID</t>
  </si>
  <si>
    <t>ROLO COMPACTADOR PE DE CARNEIRO VIBRATORIO REBOCAVEL, PESO 5T, FORCA IMPACTO 15,4T TIPO DYNAPAC CH-44 OU EQUIV</t>
  </si>
  <si>
    <t>SILICA ATIVA PARA ADICAO EM CONCRETO E ARGAMASSA</t>
  </si>
  <si>
    <t>SUMIDOURO CONCRETO PRE MOLDADO, COMPLETO, PARA 50 CONTRIBUINTES</t>
  </si>
  <si>
    <t>TAMPAO COMPLETO PARA TIL, EM PVC, DN 200 MM, PARA REDE COLETORA DE ESGOTO</t>
  </si>
  <si>
    <t>TANQUE LOUCA BRANCA COM COLUNA *30* L</t>
  </si>
  <si>
    <t>TE DE SERVICO INTEGRADO, EM POLIPROPILENO (PP), PARA TUBOS EM PEAD/PVC, 60 X 32 MM - LIGACAO PREDIAL DE AGUA</t>
  </si>
  <si>
    <t>TE PVC, ROSCAVEL, 90 GRAUS, 1/2", AGUA FRIA PREDIAL</t>
  </si>
  <si>
    <t>TE SOLDAVEL, PVC, 90 GRAUS, 40 MM, PARA AGUA FRIA PREDIAL (NBR 5648)</t>
  </si>
  <si>
    <t>TELHA DE ACO ZINCADO TRAPEZOIDAL AUTOPORTANTE, A = 120 MM, E = 0,95 MM, SEM PINTURA</t>
  </si>
  <si>
    <t>TELHA ESTRUTURAL DE FIBROCIMENTO, CANALETE 49 OU KALHETA, 1 ABA, C = 6,00 M (SEM AMIANTO)</t>
  </si>
  <si>
    <t>TERMINAL METALICO A PRESSAO PARA 1 CABO DE 50 A 70 MM2, COM 2 FUROS PARA FIXACAO</t>
  </si>
  <si>
    <t>TINTA GRAFITE ESMALTE PROTETORA DE SUPERFICIE METALICA</t>
  </si>
  <si>
    <t>TORNEIRA DE BOIA REAL 1" C/ BALAO PLASTICO</t>
  </si>
  <si>
    <t>TRATOR DE ESTEIRAS, POTENCIA NO VOLANTE DE 200 HP, PESO OPERACIONAL DE 20,1 T, COM RODA MOTRIZ ELEVADA E LAMINA COM CAPACIDADE DE 3,89 M3</t>
  </si>
  <si>
    <t>TUBO ACO GALVANIZADO COM COSTURA, CLASSE LEVE, DN 50 MM ( 2"), E = 3,00 MM, *4,40* KG/M (NBR 5580)</t>
  </si>
  <si>
    <t>TUBO CONCRETO ARMADO, CLASSE EA-2, PB JE, DN 1000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</si>
  <si>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</si>
  <si>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</si>
  <si>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</si>
  <si>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</si>
  <si>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</si>
  <si>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</si>
  <si>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</si>
  <si>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</si>
  <si>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</si>
  <si>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</si>
  <si>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PA-3, PB, DN 1100 MM, PARA AGUAS PLUVIAIS (NBR 8890)</t>
  </si>
  <si>
    <t>TUBO CONCRETO ARMADO, CLASSE PA-3, PB, DN 1500 MM, PARA AGUAS PLUVIAIS (NBR 8890)</t>
  </si>
  <si>
    <t>TUBO DE CONCRETO SIMPLES, CLASSE- PS1, PB, DN 300 MM, PARA AGUAS PLUVIAIS (NBR 8890)</t>
  </si>
  <si>
    <t>TUBO PVC SERIE NORMAL, DN 150 MM, PARA ESGOTO PREDIAL (NBR 5688)</t>
  </si>
  <si>
    <t>TUBO PVC, PBV, SERIE R, DN 75 MM, PARA ESGOTO OU AGUAS PLUVIAIS PREDIAL (NBR 5688)</t>
  </si>
  <si>
    <t>VALVULA DE DESCARGA METALICA, BASE 1 1/4 " E ACABAMENTO METALICO CROMADO</t>
  </si>
  <si>
    <t>VIBRADOR DE IMERSAO C/ MOTOR ELETRICO 2HP MONOFASICO QUALQUER DIAM C/ MANGOTE</t>
  </si>
  <si>
    <t>VIDRO TEMPERADO VERDE E = 10 MM, SEM COLOCACAO</t>
  </si>
  <si>
    <t>WASH PRIMER PARA TINTA AUTOMOTIVAPágina: PREÇOS DE INSUMOS Pesquisa:</t>
  </si>
  <si>
    <t>MODULO TIPO - REDE DE AGUA &gt; FORN. E ASSENT. DE TUBOS DE PVC DEFOFO:COMPREENDE LOCACAO DA OBRA, CADASTRAMENTO DE INTERFERENCIAS, ESCAVACAODE VALA, EXCETO ROCHA, PROFUNDIDADE ATE 1,50 METROS.INCLUI - CARGA, TRANSPORTE E DECARGA DO MATERIAL ESCAVADO NO BOTA-FORA - LIMPEZA PREVIA DOS TUBOS, CONEXOES, DESCIDA ATE A VALA E A SENTAMENTO. - MONTAGEM,NIVELAMENTO E REATERRO DE VALAS C COMPACTACAO MANUAL</t>
  </si>
  <si>
    <t>DISTRIBUIDOR DE AGREGADOS REBOCAVEL, CAPACIDADE 1,9 M³, LARGURA DE TRBALHO 3,66 M - CHP DIURNO. AF_11/2015</t>
  </si>
  <si>
    <t>DISTRIBUIDOR DE AGREGADOS REBOCAVEL, CAPACIDADE 1,9 M³, LARGURA DE TRBALHO 3,66 M - CHI DIURNO. AF_11/2015</t>
  </si>
  <si>
    <t>ROLO COMPACTADOR VIBRATÓRIO, TANDEM, CILINDRO LISO DE AÇO, AUTO-PROP., 40HP - 4,4T, IMPACTO DINÂMICO 3,1T, VU 5 ANOS - DEPRECIAÇÃO ES</t>
  </si>
  <si>
    <t>LANCA ELEVATORIA TELESCOPICA DE ACIONAMENTO HIDRAULICO, CAPACIDADE DE CARGA 30.000 KG, COM CESTO, MONTADA SOBRE CAMINHAO TRUCADO - CUSTO M MATERIAIS NA OPERACAO</t>
  </si>
  <si>
    <t>ESPARGIDOR DE ASFALTO PRESSURIZADO, TANQUE 6 M3 COM ISOLAÇÃO TÉRMICAQUECIDO COM 2 MAÇARICOS, COM BARRA ESPARGIDORA 3,60 M, MONTADO SOBRECAMINHÃO TOCO, PBT 14.300 KG, POTÊNCIA 185 CV - IMPOSTOS E SEGUROF_08/2015</t>
  </si>
  <si>
    <t>SERRA CIRCULAR DE BANCADA COM MOTOR ELÉTRICO POTÊNCIA DE 5HP, COM COA PARA DISCO 10" - MATERIAIS NA OPERAÇÃO. AF_08/2015</t>
  </si>
  <si>
    <t>DISTRIBUIDOR DE AGREGADOS REBOCAVEL, CAPACIDADE 1,9 M³, LARGURA DE TRBALHO 3,66 M - DEPRECIAÇÃO. AF_11/2015</t>
  </si>
  <si>
    <t>DISTRIBUIDOR DE AGREGADOS REBOCAVEL, CAPACIDADE 1,9 M³, LARGURA DE TRBALHO 3,66 M - JUROS. AF_11/2015</t>
  </si>
  <si>
    <t>RECOLOCAÇÃO DE TELHA DE FIBROCIMENTO ESTRUTURAL LARGURA ÚTIL 49CM O4CM, CONSIDERANDO O REAPROVEITAMENTO DO MATERIAL A EXCEÇÃO DO CNTO DE ARRUELAS DE VEDAÇÃO</t>
  </si>
  <si>
    <t>ESTRUTURA METALICA EM ACO ESTRUTURAL PERFIL I 12 X 5 1/4 KG</t>
  </si>
  <si>
    <t>CR</t>
  </si>
  <si>
    <t>ESTRUTURA METALICA EM ACO ESTRUTURAL PERFIL I 6 X 3 3/8 KG</t>
  </si>
  <si>
    <t>KIT DE PORTA DE MADEIRA PARA PINTURA, SEMI-OCA (LEVE OU MÉDIA), PADR� MÉDIO, 90X210CM, ESPESSURA DE 3,5CM, ITENS INCLUSOS: DOBRADIÇAS, MOAGEM E INSTALAÇÃO DO BATENTE, FECHADURA COM EXECUÇÃO DO FURO FMENTO E INSTALAÇÃO. AF_08/2015</t>
  </si>
  <si>
    <t>KIT DE PORTA DE MADEIRA PARA PINTURA, SEMI-OCA (LEVE OU MÉDIA), PADR� MÉDIO, 60X210CM, ESPESSURA DE 3,5CM, ITENS INCLUSOS: DOBRADIÇAS, MOAGEM E INSTALAÇÃO DO BATENTE, SEM FECHADURA FORNECIMENTO E INSTAO. AF_08/2015</t>
  </si>
  <si>
    <t>KIT DE PORTA DE MADEIRA PARA PINTURA, SEMI-OCA (LEVE OU MÉDIA), PADR� MÉDIO, 70X210CM, ESPESSURA DE 3,5CM, ITENS INCLUSOS: DOBRADIÇAS, MOAGEM E INSTALAÇÃO DO BATENTE, SEM FECHADURA FORNECIMENTO E INSTAO. AF_08/2015</t>
  </si>
  <si>
    <t>PORTA DE MADEIRA PARA VERNIZ, SEMI-OCA (LEVE OU MÉDIA), 60X210CM, ESPSSURA DE 3,5CM, INCLUSO DOBRADIÇAS FORNECIMENTO E INSTALAÇÃO. AF_2015</t>
  </si>
  <si>
    <t>PORTA DE MADEIRA PARA VERNIZ, SEMI-OCA (LEVE OU MÉDIA), 70X210CM, ESPSSURA DE 3,5CM, INCLUSO DOBRADIÇAS FORNECIMENTO E INSTALAÇÃO. AF_2015</t>
  </si>
  <si>
    <t>PORTA DE MADEIRA PARA VERNIZ, SEMI-OCA (LEVE OU MÉDIA), 80X210CM, ESPSSURA DE 3,5CM, INCLUSO DOBRADIÇAS FORNECIMENTO E INSTALAÇÃO. AF_2015</t>
  </si>
  <si>
    <t>KIT DE PORTA DE MADEIRA PARA VERNIZ, SEMI-OCA (LEVE OU MÉDIA), PADRÃMÉDIO, 60X210CM, ESPESSURA DE 3,5CM, ITENS INCLUSOS: DOBRADIÇAS, MONGEM E INSTALAÇÃO DO BATENTE, SEM FECHADURA FORNECIMENTO E INSTA. AF_08/2015</t>
  </si>
  <si>
    <t>KIT DE PORTA DE MADEIRA PARA VERNIZ, SEMI-OCA (LEVE OU MÉDIA), PADRÃMÉDIO, 70X210CM, ESPESSURA DE 3,5CM, ITENS INCLUSOS: DOBRADIÇAS, MONGEM E INSTALAÇÃO DO BATENTE, SEM FECHADURA FORNECIMENTO E INSTA. AF_08/2015</t>
  </si>
  <si>
    <t>TIRANTE PROTENDIDO P/ ANCORAGEM EM SOLO C/ 6 FIOS ACO DURO 8MM, INUSIVE PROTEÇÃO ANTICORR0SIVA.</t>
  </si>
  <si>
    <t>LM</t>
  </si>
  <si>
    <t>CONCRETO USINADO NÃO BOMBEÁVEL FCK=15MPA, INCLUSIVE LANCAMENTO E ADEAMENTO</t>
  </si>
  <si>
    <t>SM3</t>
  </si>
  <si>
    <t>TRANSFORMADOR DISTRIBUICAO 75KVA TRIFASICO 60HZ CLASSE 15KV IMERSO E ÓLEO MINERAL FORNECIMENTO E INSTALACAO</t>
  </si>
  <si>
    <t>TRANSFORMADOR DISTRIBUICAO 112,5KVA TRIFASICO 60HZ CLASSE 15KV IMERS EM ÓLEO MINERAL FORNECIMENTO E INSTALACAO</t>
  </si>
  <si>
    <t>TRANSFORMADOR DISTRIBUICAO 150KVA TRIFASICO 60HZ CLASSE 15KV IMERSO M ÓLEO MINERAL FORNECIMENTO E INSTALACAO</t>
  </si>
  <si>
    <t>TRANSFORMADOR DISTRIBUICAO 225KVA TRIFASICO 60HZ CLASSE 15KV IMERSO M ÓLEO MINERAL FORNECIMENTO E INSTALACAO</t>
  </si>
  <si>
    <t>TRANSFORMADOR DISTRIBUICAO 300KVA TRIFASICO 60HZ CLASSE 15KV IMERSO M ÓLEO MINERAL FORNECIMENTO E INSTALACAO</t>
  </si>
  <si>
    <t>TRANSFORMADOR DISTRIBUICAO 500KVA TRIFASICO 60HZ CLASSE 15KV IMERSO M ÓLEO MINERAL FORNECIMENTO E INSTALACAO</t>
  </si>
  <si>
    <t>TRANSFORMADOR DISTRIBUICAO 30KVA TRIFASICO 60HZ CLASSE 15KV IMERSO E ÓLEO MINERAL FORNECIMENTO E INSTALACAO</t>
  </si>
  <si>
    <t>TRANSFORMADOR DISTRIBUICAO 45KVA TRIFASICO 60HZ CLASSE 15KV IMERSO E ÓLEO MINERAL FORNECIMENTO E INSTALACAO</t>
  </si>
  <si>
    <t>TRANSFORMADOR DISTRIBUICAO 750KVA TRIFASICO 60HZ CLASSE 15KV IMERSO M ÓLEO MINERAL FORNECIMENTO E INSTALACAO</t>
  </si>
  <si>
    <t>TRANSFORMADOR DISTRIBUICAO 1000KVA TRIFASICO 60HZ CLASSE 15KV IMERSOEM ÓLEO MINERAL FORNECIMENTO E INSTALACAO</t>
  </si>
  <si>
    <t>FIO TELEFONICO FI 0,6MM, 2 CONDUTORES (USO INTERNO)- FORNECIMENTO E NSTALACAO</t>
  </si>
  <si>
    <t>(COMPOSIÇÃO REPRESENTATIVA) DO SERVIÇO DE INSTALAÇÃO DE TUBOS DE SOLDÁVEL, ÁGUA FRIA, DN 20 MM (INSTALADO EM RAMAL, SUB-RAMAL OU RAMADE DISTRIBUIÇÃO), INCLUSIVE CONEXÕES, CORTES E FIXAÇÕES, PARA PR� AF_10/2015_P</t>
  </si>
  <si>
    <t>VC,M</t>
  </si>
  <si>
    <t>(COMPOSIÇÃO REPRESENTATIVA) DO SERVIÇO DE INSTALAÇÃO DE TUBOS DE SOLDÁVEL, ÁGUA FRIA, DN 25 MM (INSTALADO EM RAMAL, SUB-RAMAL, RAMAL DISTRIBUIÇÃO OU PRUMADA), INCLUSIVE CONEXÕES, CORTES E FIXAÇÕES, PRÉDIOS. AF_10/2015_P</t>
  </si>
  <si>
    <t>(COMPOSIÇÃO REPRESENTATIVA) DO SERVIÇO DE INSTALAÇÃO TUBOS DE PVCDÁVEL, ÁGUA FRIA, DN 32 MM (INSTALADO EM RAMAL, SUB-RAMAL, RAMAL DE STRIBUIÇÃO OU PRUMADA), INCLUSIVE CONEXÕES, CORTES E FIXAÇÕES, PAÉDIOS. AF_10/2015_P</t>
  </si>
  <si>
    <t>SOLM</t>
  </si>
  <si>
    <t>(COMPOSIÇÃO REPRESENTATIVA) DO SERVIÇO DE INSTALAÇÃO DE TUBOS DE SOLDÁVEL, ÁGUA FRIA, DN 40 MM (INSTALADO EM PRUMADA), INCLUSIVE CONEES, CORTES E FIXAÇÕES, PARA PRÉDIOS. AF_10/2015_P</t>
  </si>
  <si>
    <t>(COMPOSIÇÃO REPRESENTATIVA) DO SERVIÇO DE INSTALAÇÃO DE TUBOS DE SOLDÁVEL, ÁGUA FRIA, DN 50 MM (INSTALADO EM PRUMADA), INCLUSIVE CONEES, CORTES E FIXAÇÕES, PARA PRÉDIOS. AF_10/2015_P</t>
  </si>
  <si>
    <t>(COMPOSIÇÃO REPRESENTATIVA) DO SERVIÇO DE INSTALAÇÃO DE TUBOS DE SÉRIE R, ÁGUA PLUVIAL, DN 75 MM (INSTALADO EM RAMAL DE ENCAMINHAMENT OU CONDUTORES VERTICAIS), INCLUSIVE CONEXÕES, CORTE E FIXAÇÕES, PAPRÉDIOS. AF_10/2015_P</t>
  </si>
  <si>
    <t>(COMPOSIÇÃO REPRESENTATIVA) DO SERVIÇO DE INSTALAÇÃO DE TUBOS DE SÉRIE R, ÁGUA PLUVIAL, DN 100 MM (INSTALADO EM RAMAL DE ENCAMINHAMEN, OU CONDUTORES VERTICAIS), INCLUSIVE CONEXÕES, CORTES E FIXAÇÕES, A PRÉDIOS. AF_10/2015_P</t>
  </si>
  <si>
    <t>(COMPOSIÇÃO REPRESENTATIVA) DO SERVIÇO DE INSTALAÇÃO DE TUBOS DE SÉRIE R, ÁGUA PLUVIAL, DN 150 MM (INSTALADO EM CONDUTORES VERTICAIS)INCLUSIVE CONEXÕES, CORTES E FIXAÇÕES, PARA PRÉDIOS. AF_10/2015_P</t>
  </si>
  <si>
    <t>(COMPOSIÇÃO REPRESENTATIVA) DO SERVIÇO DE INSTALAÇÃO DE TUBO DE PÉRIE NORMAL, ESGOTO PREDIAL, DN 40 MM (INSTALADO EM RAMAL DE DESCARGAOU RAMAL DE ESGOTO SANITÁRIO), INCLUSIVE CONEXÕES, CORTES E FIXAÇÕPARA PRÉDIOS. AF_10/2015_P</t>
  </si>
  <si>
    <t>(COMPOSIÇÃO REPRESENTATIVA) DO SERVIÇO DE INSTALAÇÃO DE TUBO DE PÉRIE NORMAL, ESGOTO PREDIAL, DN 50 MM (INSTALADO EM RAMAL DE DESCARGAOU RAMAL DE ESGOTO SANITÁRIO), INCLUSIVE CONEXÕES, CORTES E FIXAÇÕARA, PRÉDIOS. AF_10/2015_P</t>
  </si>
  <si>
    <t>(COMPOSIÇÃO REPRESENTATIVA) DO SERVIÇO DE INST. TUBO PVC, SÉRIE N,OTO PREDIAL, DN 75 MM, (INST. EM RAMAL DE DESCARGA, RAMAL DE ESG. SANITÁRIO, PRUMADA DE ESG. SANITÁRIO OU VENTILAÇÃO), INCL. CONEXÕES, S E FIXAÇÕES, P/ PRÉDIOS. AF_10/2015_P</t>
  </si>
  <si>
    <t>ESGM</t>
  </si>
  <si>
    <t>(COMPOSIÇÃO REPRESENTATIVA) DO SERVIÇO DE INST. TUBO PVC, SÉRIE N,OTO PREDIAL, 100 MM (INST. RAMAL DESCARGA, RAMAL DE ESG. SANIT., PRUMADA ESG. SANIT., VENTILAÇÃO OU SUB-COLETOR AÉREO), INCL. CONEXÕES ETES, FIXAÇÕES, P/ PRÉDIOS. AF_10/2015_P</t>
  </si>
  <si>
    <t>TÊ COM BUCHA DE LATÃO NA BOLSA CENTRAL, PVC, SOLDÁVEL, DN 20MM X 1/ INSTALADO EM RAMAL OU SUB-RAMAL DE ÁGUA FORNECIMENTO E INSTALAÇ�AF_12/2014_P</t>
  </si>
  <si>
    <t>TÊ COM BUCHA DE LATÃO NA BOLSA CENTRAL, PVC, SOLDÁVEL, DN 25MM X 1/ INSTALADO EM RAMAL OU SUB-RAMAL DE ÁGUA FORNECIMENTO E INSTALAÇ�AF_12/2014_P</t>
  </si>
  <si>
    <t>TÊ COM BUCHA DE LATÃO NA BOLSA CENTRAL, PVC, SOLDÁVEL, DN 32MM X 3/ INSTALADO EM RAMAL OU SUB-RAMAL DE ÁGUA FORNECIMENTO E INSTALAÇ�AF_12/2014_P</t>
  </si>
  <si>
    <t>ADAPTADOR CURTO COM BOLSA E ROSCA PARA REGISTRO, PVC, SOLDÁVEL, DN 25M X 3/4 , INSTALADO EM RAMAL DE DISTRIBUIÇÃO DE ÁGUA FORNECIMEINSTALAÇÃO. AF_12/2014_P</t>
  </si>
  <si>
    <t>LUVA, PVC, SOLDÁVEL, DN 25MM, INSTALADO EM PRUMADA DE ÁGUA FORNECNTO E INSTALAÇÃO. AF_12/2014_P</t>
  </si>
  <si>
    <t>ADAPTADOR CURTO COM BOLSA E ROSCA PARA REGISTRO, PVC, SOLDÁVEL, DN 32M X 1, INSTALADO EM PRUMADA DE ÁGUA FORNECIMENTO E INSTALAÇÃO. AF2/2014_P</t>
  </si>
  <si>
    <t>ADAPTADOR CURTO COM BOLSA E ROSCA PARA REGISTRO, PVC, SOLDÁVEL, DN 50M X 1.1/4, INSTALADO EM PRUMADA DE ÁGUA FORNECIMENTO E INSTALAÇÃAF_12/2014_P</t>
  </si>
  <si>
    <t>ADAPTADOR CURTO COM BOLSA E ROSCA PARA REGISTRO, PVC, SOLDÁVEL, DN 50M X 1.1/2, INSTALADO EM PRUMADA DE ÁGUA FORNECIMENTO E INSTALAÇÃAF_12/2014_P</t>
  </si>
  <si>
    <t>UNIÃO, PVC, SOLDÁVEL, DN 60MM, INSTALADO EM PRUMADA DE ÁGUA FORNENTO E INSTALAÇÃO. AF_12/2014_P</t>
  </si>
  <si>
    <t>LUVA, PVC, SOLDÁVEL, DN 75MM, INSTALADO EM PRUMADA DE ÁGUA FORNECNTO E INSTALAÇÃO. AF_12/2014_P</t>
  </si>
  <si>
    <t>KIT DE TÊ MISTURADOR EM CPVC ¾ COM DUPLO COMANDO PARA CHUVEIRO, INCLSIVE CONEXÕES, INSTALADO EM RAMAL DE ÁGUA FORNECIMENTO E INSTALAÇ AF_12/2014</t>
  </si>
  <si>
    <t>ROM</t>
  </si>
  <si>
    <t>FIXAÇÃO DE TUBOS HORIZONTAIS DE PPR DIÂMETROS MENORES OU IGUAIS A 4M COM ABRAÇADEIRA METÁLICA RÍGIDA TIPO D 1/2" , FIXADA EM PERFEM LAJE. AF_05/2015</t>
  </si>
  <si>
    <t>FIXAÇÃO DE TUBOS HORIZONTAIS DE PVC, CPVC OU COBRE DIÂMETROS MAIOREUE 75 MM COM ABRAÇADEIRA METÁLICA RÍGIDA TIPO D 3" , FIXADA ELADO EM LAJE. AF_05/2015</t>
  </si>
  <si>
    <t>FIXAÇÃO DE TUBOS VERTICAIS DE PPR DIÂMETROS MENORES OU IGUAIS A 40 COM ABRAÇADEIRA METÁLICA RÍGIDA TIPO D 1/2" , FIXADA EM PERFIL ALVENARIA. AF_05/2015</t>
  </si>
  <si>
    <t>(COMPOSIÇÃO REPRESENTATIVA) DE ALVENARIA DE BLOCOS DE CONCRETO ESTRURAL 14X19X39 CM, (ESPESSURA 14 CM), FBK = 4,5 MPA, UTILIZANDO PALHETA, PARA EDIFICAÇÃO HABITACIONAL. AF_10/2015</t>
  </si>
  <si>
    <t>UM2</t>
  </si>
  <si>
    <t>COMPOSIÇÃO REPRESENTATIVA DE SERVIÇOS DE ALVENARIA DE BLOCOS DE CONTO ESTRUTURAL 14X19X29 CM, (ESPESSURA 14 CM), FBK = 4,5 MPA, UTILIZANDO PALHETA, PARA EDIFICAÇÃO HABITACIONAL. AF_10/2015</t>
  </si>
  <si>
    <t>REM2</t>
  </si>
  <si>
    <t>BARREIRA PRE-MOLDADA EXTERNA CONCRETO ARMADO 0,25X0,40X1,14M FCK=25MPA ACO CA-50 INCL VIGOTA HORIZONTAL MONTANTE A CADA 1,00M FERROS DE LACAO E MATERIAIS.</t>
  </si>
  <si>
    <t>PISO CIMENTADO E=1,5CM C/ARGAMASSA 1:3 CIMENTO AREIA ALISADO COLHER SOBRE BASE EXISTENTE E ARGAMASSA EM PREPARO MECANIZADO</t>
  </si>
  <si>
    <t>PISO CIMENTADO TRACO 1:3 (CIMENTO/AREIA) ACABAMENTO LISO ESPESSURA 2,0 CM PREPARO MANUAL DA ARGAMASSA INCLUSO ADITIVO IMPERMEABILIZANTE</t>
  </si>
  <si>
    <t>CONTRAPISO AUTONIVELANTE, APLICADO SOBRE LAJE, NÃO ADERIDO, ESPESSURA3CM. AF_06/2014</t>
  </si>
  <si>
    <t>CONTRAPISO AUTONIVELANTE, APLICADO SOBRE LAJE, NÃO ADERIDO, ESPESSURA4CM. AF_06/2014</t>
  </si>
  <si>
    <t>CONTRAPISO AUTONIVELANTE, APLICADO SOBRE LAJE, NÃO ADERIDO, ESPESSURA5CM. AF_06/2014</t>
  </si>
  <si>
    <t>CONTRAPISO AUTONIVELANTE, APLICADO SOBRE LAJE, ADERIDO, ESPESSURA 2CM. AF_06/2014</t>
  </si>
  <si>
    <t>CONTRAPISO AUTONIVELANTE, APLICADO SOBRE LAJE, ADERIDO, ESPESSURA 3CM. AF_06/2014</t>
  </si>
  <si>
    <t>CONTRAPISO AUTONIVELANTE, APLICADO SOBRE LAJE, ADERIDO, ESPESSURA 4CM. AF_06/2014</t>
  </si>
  <si>
    <t>PISO EM PEDRA PORTUGUESA BRANCA, ASSENTADA SOBRE ARGAMASSA SECA TRACO 1:6 (CIMENTO E AREIA) E REJUNTADA COM ARGAMASSA SECA TRACO 1:2 (CIMENTO E AREIA)</t>
  </si>
  <si>
    <t>REVOLVIMENTO E DESTORROAMENTO MANUAL DE SUPERFÍCIE GRAMADA COM PROFUNIDADE ATÉ 20CM</t>
  </si>
  <si>
    <t>Tranporte de material de 1º cat. DMT 1,9km</t>
  </si>
  <si>
    <t>Transporte do volume de escavação do item 1.3 empolado em 25% DMT 1,9km</t>
  </si>
  <si>
    <t>Transporte do volume de escavação do item 2.1.1 empolado em 25% DMT 1,9km</t>
  </si>
  <si>
    <t>PERFIL "I" DE ACO LAMINADO, "I" 203 X 34,3</t>
  </si>
  <si>
    <t>!EM PROCESSO DE DESATIVACAO! BUCHA E ARRUELA EM ALUMINIO FUNDIDO, PARA ELETRODUTO, 100 MM (4'') COM ROSCA</t>
  </si>
  <si>
    <t>!EM PROCESSO DE DESATIVACAO! BUCHA E ARRUELA EM ALUMINIO FUNDIDO, PARA ELETRODUTO, 20 MM (3/4'') COM ROSCA</t>
  </si>
  <si>
    <t>!EM PROCESSO DE DESATIVACAO! BUCHA E ARRUELA EM ALUMINIO FUNDIDO, PARA ELETRODUTO, 32 MM (1 1/4'') COM ROSCA</t>
  </si>
  <si>
    <t>!EM PROCESSO DE DESATIVACAO! BUCHA E ARRUELA EM ALUMINIO FUNDIDO, PARA ELETRODUTO, 40 MM (1 1/2'') COM ROSCA</t>
  </si>
  <si>
    <t>!EM PROCESSO DE DESATIVACAO! !BETONEIRA 320 L, DIESEL, POTENCIA DE 5,5 HP, SEM CARREGADOR MECANICO (LOCACAO)</t>
  </si>
  <si>
    <t>!EM PROCESSO DE DESATIVACAO! BLOCO SEXTAVADO P/PAVIMENTACAO, EM CONCRETO COM 35 MPA (TIPO BLOKRET), DE 30 X 30 CM, E = 8,0 CM (NBR 9781:2013)</t>
  </si>
  <si>
    <t>!EM PROCESSO DE DESATIVACAO! BOMBA SUBMERSIVEL P/ DRENAGEM, 1CV TRIFASICA, SAIDA 2", C/ 1,5M DE CABO ELETR., AMT=8MCA Q=21,6M©ø/H A AMT=14MCA Q=7M©ø/H Página: PREÇOS DE INSUMOS Pesquisa:</t>
  </si>
  <si>
    <t>!EM PROCESSO DE DESATIVACAO! BUCHA E ARRUELA EM ALUMINIO FUNDIDO, PARA ELETRODUTO, 15 MM (1/2'') COM ROSCA</t>
  </si>
  <si>
    <t>!EM PROCESSO DE DESATIVACAO! BUCHA E ARRUELA EM ALUMINIO FUNDIDO, PARA ELETRODUTO, 25 MM (1'') COM ROSCA</t>
  </si>
  <si>
    <t>!EM PROCESSO DE DESATIVACAO! BUCHA E ARRUELA EM ALUMINIO FUNDIDO, PARA ELETRODUTO, 50 MM (2'') COM ROSCA</t>
  </si>
  <si>
    <t>!EM PROCESSO DE DESATIVACAO! BUCHA E ARRUELA EM ALUMINIO FUNDIDO, PARA ELETRODUTO, 60 MM (2 1/2'') COM ROSCA</t>
  </si>
  <si>
    <t>!EM PROCESSO DE DESATIVACAO! BUCHA E ARRUELA EM ALUMINIO FUNDIDO, PARA ELETRODUTO, 75 MM (3'') COM ROSCA</t>
  </si>
  <si>
    <t>!EM PROCESSO DE DESATIVACAO! BUCHA REDUCAO ALUMINIO FUNDIDO P/ ELETRODUTO 1 1/2'' X 1''</t>
  </si>
  <si>
    <t>!EM PROCESSO DE DESATIVACAO! BUCHA REDUCAO ALUMINIO FUNDIDO P/ ELETRODUTO 1'' X 3/4''</t>
  </si>
  <si>
    <t>!EM PROCESSO DE DESATIVACAO! BUCHA REDUCAO ALUMINIO FUNDIDO P/ ELETRODUTO 2'' X 1 1/2''</t>
  </si>
  <si>
    <t>!EM PROCESSO DE DESATIVACAO! BUCHA REDUCAO ALUMINIO FUNDIDO P/ ELETRODUTO 2'' X 3/4''</t>
  </si>
  <si>
    <t>!EM PROCESSO DE DESATIVACAO! COLA ADESIVA P/ MANTA BUTILICA</t>
  </si>
  <si>
    <t>!EM PROCESSO DE DESATIVACAO! CONJUNTO EMBUTIR 3 INTERRUPTORES SIMPLES 10A/250V C/ PLACA, TP SILENTOQUE PIAL OU EQUIV Página:PREÇOS DE INSUMOSPesquisa:</t>
  </si>
  <si>
    <t>!EM PROCESSO DE DESATIVACAO! ESCAVADEIRA HIDRAULICA SOBRE ESTEIRA, COM GARRA GIRATORIA DE MANDIBULAS, PESO OPERACIONAL ENTRE 22,00 E 25,50 TON, POTENCIA LIQUIDA ENTRE 150 E 160 HP</t>
  </si>
  <si>
    <t>!EM PROCESSO DE DESATIVACAO! ESCAVADEIRA HIDRAULICA SOBRE ESTEIRAS, CAPACIDADE DA CAÃAMBA ENTRE 1,20 E 1,50 M3, PESO OPERACIONAL ENTRE 20,00 E 22,00 TON, POTENCIA LIQUIDA ENTRE 150 E 155 HP, EQUIPADA COM CLAMS</t>
  </si>
  <si>
    <t>!EM PROCESSO DE DESATIVACAO! ESTACA PRE-MOLDADA MACICA DE CONCRETO VIBRADO, PARA CARGA DE *120* T, SECAO QUADRADA (INCLUI CRAVACAO E EMENDAS, NAO INCLUI Página: PREÇOS DE INSUMOS Pesquisa:</t>
  </si>
  <si>
    <t>!EM PROCESSO DE DESATIVACAO! ESTACA PRE-MOLDADA VAZADA DE CONCRETO CENTRIFUGADO, PARA CARGA DE 170 A 230 T, SECAO CIRCULAR (INCLUI CRAVACAO E EMENDAS, NAO INCLUI MOBILIZACAO, DESMOBILIZACAO NEM SERVICO DE SONDA</t>
  </si>
  <si>
    <t>!EM PROCESSO DE DESATIVACAO! FUNDO ANTICORROSIVO TIPO ZARCAO OU EQUIV Página: PREÇOS DE INSUMOSPesquisa:</t>
  </si>
  <si>
    <t>!EM PROCESSO DE DESATIVACAO! GRUPO GERADOR ACIMA DE * 5 ATE 20KVA*, DIESEL, REBOCAVEL, ACIONAMENTO MANUAL (LOCACAO)</t>
  </si>
  <si>
    <t>!EM PROCESSO DE DESATIVACAO! IMPERMEABILIZANTE FLEXÃVEL A BASE DE ELASTÃMERO IGOLFLEX PRETO SIKA OU EQUIVALENTE</t>
  </si>
  <si>
    <t>!EM PROCESSO DE DESATIVACAO! JANELA ALUMINIO CORRER SERIE 25 VENEZIANA S/ BANDEIRA 160 X 110CM Página: PREÇOS DE INSUMOS Pesquisa:</t>
  </si>
  <si>
    <t>!EM PROCESSO DE DESATIVACAO! JANELA MADEIRA REGIONAL 1A ABRIR TP ALMOFADA C/ GUARNICAO</t>
  </si>
  <si>
    <t>!EM PROCESSO DE DESATIVACAO! JANELA MADEIRA REGIONAL 1A ABRIR TP ALMOFADA C/ GUARNICAO 240 X 150CM</t>
  </si>
  <si>
    <t>!EM PROCESSO DE DESATIVACAO! JANELA MADEIRA REGIONAL 1A CORRER / FOLHA P/ VIDRO C/ GUANICAO BANDEIRA P/ VIDRO</t>
  </si>
  <si>
    <t>!EM PROCESSO DE DESATIVACAO! JANELA MADEIRA REGIONAL 1A CORRER / FOLHA P/ VIDRO C/ GUARNICAO / BANDEIRA VENEZIANA</t>
  </si>
  <si>
    <t>!EM PROCESSO DE DESATIVACAO! JANELA MADEIRA REGIONAL 1A TP PIVOTANTE S/ VENEZIANA C/ GUARNICAO</t>
  </si>
  <si>
    <t>!EM PROCESSO DE DESATIVACAO! JANELA MADEIRA REGIONAL 2A ABRIR TP VENEZIANA / VIDRO</t>
  </si>
  <si>
    <t>!EM PROCESSO DE DESATIVACAO! JANELA MADEIRA REGIONAL 3A CORRER / FOLHA P/ VIDRO C/ VENEZIANA ABRIR/ GUARNICAO S/ BANDEIRA</t>
  </si>
  <si>
    <t>!EM PROCESSO DE DESATIVACAO! LAMPADA FLUORESCENTE 85W</t>
  </si>
  <si>
    <t>!EM PROCESSO DE DESATIVACAO! MASSA P/ VEDACAO DE TELHA DE AMIANTOPágina:PREÇOS DE INSUMOS Pesquisa:</t>
  </si>
  <si>
    <t>!EM PROCESSO DE DESATIVACAO! PECA DE MADEIRA NATIVA/REGIONAL 7,5 X 10CM NÃO APARELHADA (P/ESCORAMENTO)</t>
  </si>
  <si>
    <t>!EM PROCESSO DE DESATIVACAO! PERFIL "I" DE ACO LAMINADO, "W" 250 X 44,8</t>
  </si>
  <si>
    <t>!EM PROCESSO DE DESATIVACAO! PERFIL "U" CHAPA ACO DOBRADA, E = 3,04 MM , H = 20 CM, ABAS = 5 CM (4,47 KG/M)</t>
  </si>
  <si>
    <t>!EM PROCESSO DE DESATIVACAO! PERFIL ACO ESTRUTURAL "I", 12 " X 5 1/4 " , ESPESSURA = 11,68 MM (60,71 KG/M)</t>
  </si>
  <si>
    <t>!EM PROCESSO DE DESATIVACAO! PERFIL ACO ESTRUTURAL "I", 8 " X 4 " (QUALQUER ESPESSURA) Página:PREÇOS DE INSUMOS Pesquisa:</t>
  </si>
  <si>
    <t>!EM PROCESSO DE DESATIVACAO! PERFIL ACO ESTRUTURAL "I", 8 " X 4 " , ESPESSURA = 8,86 MM (30,50 KG/M)</t>
  </si>
  <si>
    <t>!EM PROCESSO DE DESATIVACAO! PERFIL ACO ESTRUTURAL "U", 15 " X 3,3/8 " (QUALQUER ESPESSURA)</t>
  </si>
  <si>
    <t>!EM PROCESSO DE DESATIVACAO! REATOR PARTIDA RAPIDA P/ 1 LAMPADA FLUORESCENTE 40W/220V</t>
  </si>
  <si>
    <t>!EM PROCESSO DE DESATIVACAO! ROLO COMPACTADOR VIBRATORIO DE UM CILINDRO LISO DE ACO PARA SOLOS, DYNAPAC, MODELO CA-150A, POTENCIA 80HP - PESO MAXIMO Página: PREÇOS DE INSUMOS Pesquisa:</t>
  </si>
  <si>
    <t>!EM PROCESSO DE DESATIVACAO! SOLDA ESTANHO/COBRE PARA CONEXOES DE COBRE, FIO 2,5 MM, CARRETEL 500 GR (SEM CHUMBO)</t>
  </si>
  <si>
    <t>!EM PROCESSO DE DESATIVACAO! TELHA CERAMICA TIPO CANAL, DE 1A. QUALIDADE, COM 50 CM (COBERTURA DE *26* TELHAS POR M2) - MILHEIRO</t>
  </si>
  <si>
    <t>!EM PROCESSO DE DESATIVACAO! TERMINAL A PRESSAO P/ CABO A BARRA, CABO 95 A120MM2Página:PREÇOS DE INSUMOS Pesquisa:</t>
  </si>
  <si>
    <t>!EM PROCESSO DE DESATIVACAO! TORNEIRA CROMADA LONGA 1/2" OU 3/4" REF 1158 P/ PIA COZ - PADRAO MEDIO</t>
  </si>
  <si>
    <t>!EM PROCESSO DE DESATIVACAO!MARCO/ARO/BATENTE SIMPLES/ GRADE CANTO 7 X 3CM P/ PORTA 0,60 A 1,20 X 2,10M MADEIRA REGIONAL 1A Página: PREÇOS DE INSUMOS Pesquisa:</t>
  </si>
  <si>
    <t>ABRACADEIRA DE NYLON PARA AMARRACAO DE CABOS, COMPRIMENTO DE 200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</si>
  <si>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</si>
  <si>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</si>
  <si>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</si>
  <si>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</si>
  <si>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</si>
  <si>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</si>
  <si>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</si>
  <si>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</si>
  <si>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</si>
  <si>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</si>
  <si>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</si>
  <si>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</si>
  <si>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</si>
  <si>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</si>
  <si>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</si>
  <si>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</si>
  <si>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</si>
  <si>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</si>
  <si>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</si>
  <si>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</si>
  <si>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1 1/2"</t>
  </si>
  <si>
    <t>ABRACADEIRA EM ACO PARA AMARRACAO DE ELETRODUTOS, TIPO ECONOMICA, COM 1 1/4"</t>
  </si>
  <si>
    <t>ABRACADEIRA EM ACO PARA AMARRACAO DE ELETRODUTOS, TIPO ECONOMICA, COM 1/2"</t>
  </si>
  <si>
    <t>ABRACADEIRA EM ACO PARA AMARRACAO DE ELETRODUTOS, TIPO ECONOMICA, COM 1"</t>
  </si>
  <si>
    <t>ABRACADEIRA EM ACO PARA AMARRACAO DE ELETRODUTOS, TIPO ECONOMICA, COM 2 1/2"</t>
  </si>
  <si>
    <t>ABRACADEIRA EM ACO PARA AMARRACAO DE ELETRODUTOS, TIPO ECONOMICA, COM 2"</t>
  </si>
  <si>
    <t>ABRACADEIRA EM ACO PARA AMARRACAO DE ELETRODUTOS, TIPO ECONOMICA, COM 3 1/2"</t>
  </si>
  <si>
    <t>ABRACADEIRA EM ACO PARA AMARRACAO DE ELETRODUTOS, TIPO ECONOMICA, COM 3/4"</t>
  </si>
  <si>
    <t>ABRACADEIRA EM ACO PARA AMARRACAO DE ELETRODUTOS, TIPO ECONOMICA, COM 3"</t>
  </si>
  <si>
    <t>ABRACADEIRA EM ACO PARA AMARRACAO DE ELETRODUTOS, TIPO ECONOMICA, COM 4"</t>
  </si>
  <si>
    <t>ABRACADEIRA EM ACO PARA AMARRACAO DE ELETRODUTOS, TIPO ECONOMICA, COM 5" Página: PREÇOS DE INSUMOS Pesquisa:</t>
  </si>
  <si>
    <t>ABRACADEIRA EM ACO PARA AMARRACAO DE ELETRODUTOS, TIPO ECONOMICA, COM 6"</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</si>
  <si>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</si>
  <si>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</si>
  <si>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</si>
  <si>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</si>
  <si>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</si>
  <si>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</si>
  <si>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</si>
  <si>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</si>
  <si>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</si>
  <si>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</si>
  <si>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</si>
  <si>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EM ACO PARA AMARRACAO DE ELETRODUTOS, TIPO UNIAO HORIZONTAL, COM 1 1/2"</t>
  </si>
  <si>
    <t>ABRACADEIRA EM ACO PARA AMARRACAO DE ELETRODUTOS, TIPO UNIAO HORIZONTAL, COM 1 1/4"</t>
  </si>
  <si>
    <t>ABRACADEIRA EM ACO PARA AMARRACAO DE ELETRODUTOS, TIPO UNIAO HORIZONTAL, COM 1/2"</t>
  </si>
  <si>
    <t>ABRACADEIRA EM ACO PARA AMARRACAO DE ELETRODUTOS, TIPO UNIAO HORIZONTAL, COM 1"</t>
  </si>
  <si>
    <t>ABRACADEIRA EM ACO PARA AMARRACAO DE ELETRODUTOS, TIPO UNIAO HORIZONTAL, COM 10"</t>
  </si>
  <si>
    <t>ABRACADEIRA EM ACO PARA AMARRACAO DE ELETRODUTOS, TIPO UNIAO HORIZONTAL, COM 12"</t>
  </si>
  <si>
    <t>ABRACADEIRA EM ACO PARA AMARRACAO DE ELETRODUTOS, TIPO UNIAO HORIZONTAL, COM 2 1/2"</t>
  </si>
  <si>
    <t>ABRACADEIRA EM ACO PARA AMARRACAO DE ELETRODUTOS, TIPO UNIAO HORIZONTAL, COM 2"</t>
  </si>
  <si>
    <t>ABRACADEIRA EM ACO PARA AMARRACAO DE ELETRODUTOS, TIPO UNIAO HORIZONTAL, COM 3 1/2"</t>
  </si>
  <si>
    <t>ABRACADEIRA EM ACO PARA AMARRACAO DE ELETRODUTOS, TIPO UNIAO HORIZONTAL, COM 3/4"</t>
  </si>
  <si>
    <t>ABRACADEIRA EM ACO PARA AMARRACAO DE ELETRODUTOS, TIPO UNIAO HORIZONTAL, COM 3"</t>
  </si>
  <si>
    <t>ABRACADEIRA EM ACO PARA AMARRACAO DE ELETRODUTOS, TIPO UNIAO HORIZONTAL, COM 4"</t>
  </si>
  <si>
    <t>ABRACADEIRA EM ACO PARA AMARRACAO DE ELETRODUTOS, TIPO UNIAO HORIZONTAL, COM 5"</t>
  </si>
  <si>
    <t>ABRACADEIRA EM ACO PARA AMARRACAO DE ELETRODUTOS, TIPO UNIAO HORIZONTAL, COM 6"</t>
  </si>
  <si>
    <t>ABRACADEIRA EM ACO PARA AMARRACAO DE ELETRODUTOS, TIPO UNIAO HORIZONTAL, COM 8"</t>
  </si>
  <si>
    <t>ACO CA 60, 6,0 MM, DOBRADO E CORTADO</t>
  </si>
  <si>
    <t>ACO CA-25, 10,0 MM, VERGALHAOPágina: PREÇOS DE INSUMOSPesquisa:</t>
  </si>
  <si>
    <t>ACO CA-50, 10,0 MM, DOBRADO E CORTADO</t>
  </si>
  <si>
    <t>ACO CA-50, 12,5 MM, DOBRADO E CORTADO</t>
  </si>
  <si>
    <t>ACO CA-50, 16 MM, DOBRADO E CORTADO</t>
  </si>
  <si>
    <t>ACO CA-50, 20 MM, DOBRADO E CORTADO</t>
  </si>
  <si>
    <t>ACO CA-50, 6,3 MM, DOBRADO E CORTADO</t>
  </si>
  <si>
    <t>ACO CA-60, 4,2 MM, DOBRADO E CORTADO</t>
  </si>
  <si>
    <t>ACO CA-60, 5,0 MM, DOBRADO E CORTADO</t>
  </si>
  <si>
    <t>ACO CA-60, 7,0 MM, DOBRADO E CORTADO</t>
  </si>
  <si>
    <t>ADAPTADOR PVC ROSCAVEL, COM FLANGES E ANEL DE VEDACAO, 1/2", PARA CAIXA D' AGUA</t>
  </si>
  <si>
    <t>ADAPTADOR PVC SOLDAVEL, COM FLANGE E ANEL DE VEDACAO, 25 MM X 3/4", PARA CAIXA D'AGUA Página:PREÇOS DE INSUMOS Pesquisa:</t>
  </si>
  <si>
    <t>ADAPTADOR, EM LATAO, ENGATE RAPIDO1 1/2" X ROSCA INTERNA 5 FIOS 2 1/2", PARA INSTALACAO PREDIAL DE COMBATE A INCENDIO</t>
  </si>
  <si>
    <t>ADESIVO PARA ARGAMASSAS E CHAPISCOS Página: PREÇOS DE INSUMOSPesquisa:</t>
  </si>
  <si>
    <t>ALCA PREFORMADA DE DISTRIBUICAO, EM ACO GALVANIZADO, PARA CABO DE ALUMINIO DIAMETRO 16 MM</t>
  </si>
  <si>
    <t>ANDAIME METALICO TUBULAR DE ENCAIXE, TIPO DE TORRE, COM LARGURA DE 1 ATE 1,5 MPágina: PREÇOS DE INSUMOS Pesquisa: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</si>
  <si>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</si>
  <si>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</si>
  <si>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</si>
  <si>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</si>
  <si>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</si>
  <si>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0,60 M, H = 0,50 M</t>
  </si>
  <si>
    <t>ANEL DE CONCRETO ARMADO, D = 3,00 M, H = 0,50 MPágina: PREÇOS DE INSUMOS Pesquisa:</t>
  </si>
  <si>
    <t>APRUMADOR METALICO DE PILAR, COM ALTURA E ANGULO REGULAVEIS, EXTENSAO DE *1,50* A *2,80* M (LOCACAO) *COLETADO CAIXA*</t>
  </si>
  <si>
    <t>ARAME GALVANIZADO 8 BWG, D = 4,19MM (0,101 KG/M)</t>
  </si>
  <si>
    <t>ARAME GALVANIZADO 6 BWG, 5,16 MM (0,157 KG/M) Página: PREÇOS DE INSUMOS Pesquisa:</t>
  </si>
  <si>
    <t>ARGAMASSA COLANTE AC-II</t>
  </si>
  <si>
    <t>ARMACAO VERTICAL COM HASTE E CONTRA-PINO, EM CHAPA DE ACO GALVANIZADO 3/16", COM 3 ESTRIBOS E 3 ISOLADORES</t>
  </si>
  <si>
    <t>ARQUITETO PAISAGISTA Página: PREÇOS DE INSUMOS Pesquisa:</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</si>
  <si>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</si>
  <si>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</si>
  <si>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</si>
  <si>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</si>
  <si>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</si>
  <si>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</si>
  <si>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</si>
  <si>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</si>
  <si>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</si>
  <si>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</si>
  <si>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AUXILIAR TECNICO / ASSISTENTE DE ENGENHARIA</t>
  </si>
  <si>
    <t>BACIA SANITARIA (VASO) CONVENCIONAL PARA PCD SEM FURO FRONTAL, DE LOUCAPágina: PREÇOS DE INSUMOS Pesquisa:</t>
  </si>
  <si>
    <t>BACIA SANITARIA TURCA DE LOUCA BRANCA</t>
  </si>
  <si>
    <t>BALDE PLASTICO CAPACIDADE *10* L</t>
  </si>
  <si>
    <t>BARRA DE ANCORAGEM DE 0,80 M DE EXTENSAO, COM ROSCA DE 5/8", INCLUINDO PORCA E FLANGE (LOCACAO) *COLETADO CAIXA*</t>
  </si>
  <si>
    <t>BARRA DE FERRO RETANGULAR, BARRA CHATA, 1 1/2 X 1/2" (L X E), 3,79 KG/M Página: PREÇOS DE INSUMOSPesquisa:</t>
  </si>
  <si>
    <t>BARRA DE FERRO RETANGULAR, BARRA CHATA, 2 X 1/2" (L X E),</t>
  </si>
  <si>
    <t>BASE PARA MASTRO DE PARA-RAIOS DIAMETRO NOMINAL 1 1/2"</t>
  </si>
  <si>
    <t>BASE PARA MASTRO DE PARA-RAIOS DIAMETRO NOMINAL 2"</t>
  </si>
  <si>
    <t>BATENTE/ PORTAL/ ADUELA/ MARCO MACICO, E= *3* CM, L= *13* CM, EM CEDRINHO/ ANGELIM COMERCIAL/ EUCALIPTO/ CURUPIXA/ PEROBA/ CUMARU OU EQUIVALENTE DA REGIAO</t>
  </si>
  <si>
    <t>BETONEIRA, CAPACIDADE NOMINAL 600 L, CAPACIDADE DE MISTURA 440 L, MOTOR A DIESEL POTENCIA 10HP, COM CARREGADOR Página:PREÇOS DE INSUMOS Pesquisa:</t>
  </si>
  <si>
    <t>BLOCO DE GESSO COMPACTO, BRANCO, E = 10 CM, *67 X 50* CM</t>
  </si>
  <si>
    <t>BLOCO DE GESSO VAZADO BRANCO, E = *7* CM, *67 X 50*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</si>
  <si>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</si>
  <si>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</si>
  <si>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</si>
  <si>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</si>
  <si>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</si>
  <si>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</si>
  <si>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</si>
  <si>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</si>
  <si>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</si>
  <si>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</si>
  <si>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</si>
  <si>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</si>
  <si>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MONOESTAGIO COM MOTOR ELETRICO MONOFASICO, POTENCIA 15 HP, DIAMETRO DO ROTOR *173* MM, HM/Q = *30* MCA / *90* M3/H A *45* MCA / *55* M3/H</t>
  </si>
  <si>
    <t>BOMBA CENTRIFUGA MOTOR ELETRICO MONOFASICO 0,50 CV DIAMETRO DE SUCCAO X ELEVACAO 3/4" X 3/4", MONOESTAGIO, DIAMETRO DOS ROTORES 114 MM, HM/Q: 2 M / 2,99 M3/H A 24 M / 0,71 M3/HPágina: PREÇOS DE INSUMOS Pesquisa:</t>
  </si>
  <si>
    <t>BOMBA DE PROJECAO DE CONCRETO SECO, POTENCIA 10 CV, VAZAO 3 M3/H</t>
  </si>
  <si>
    <t>BOMBA DE PROJECAO DE CONCRETO SECO, POTENCIA 10 CV, VAZAO 6 M3/H</t>
  </si>
  <si>
    <t>BOMBA INJETORA DE NATA DE CIMENTO COM MISTURADOR INTEGRADO, VAZAO 60 L/ MIN, PRESSAO MAXIMA DE 100 BAR</t>
  </si>
  <si>
    <t>BOMBA SUBMERSA PARA POCOS TUBULARES PROFUNDOS DIAMETRO DE 4 POLEGADAS, ELETRICA, TRIFASICA, POTENCIA 1,97 HP, 20 ESTAGIOS, BOCAL DE DESCARGA DIAMETRO DE UMA POLEGADA E MEIA, HM/Q = 18 M / 5,40 M3/H A 164 M / 0,</t>
  </si>
  <si>
    <t>BOMBA SUBMERSIVEL, ELETRICA, TRIFASICA, POTENCIA 0,99 HP, DIAMETRO ROTOR 98 MM SEMIABERTO, BOCAL DE SAIDA DIAMETRO 2 POLEGADAS, HM/Q = 2 M / 28,90 M3/H A 14 M / 7 Página: PREÇOS DE INSUMOSPesquisa:</t>
  </si>
  <si>
    <t>BOMBA TRIPLEX, PARA INJECAO DE CALDA DE CIMENTO, VAZAO MAXIMA DE *100* LITROS/MINUTO, PRESSAO MAXIMA DE *70* BAR, POTENCIA DE 15 CV</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</si>
  <si>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</si>
  <si>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</si>
  <si>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</si>
  <si>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</si>
  <si>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</si>
  <si>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</si>
  <si>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</si>
  <si>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</si>
  <si>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3/4"</t>
  </si>
  <si>
    <t>BUCHA DE REDUCAO DE FERRO GALVANIZADO, COM ROSCA BSP, DE 1 1/4" X 1"</t>
  </si>
  <si>
    <t>BUCHA DE REDUCAO DE FERRO GALVANIZADO, COM ROSCA BSP, DE 1 1/4" X 3/4"</t>
  </si>
  <si>
    <t>BUCHA DE REDUCAO DE FERRO GALVANIZADO, COM ROSCA BSP, DE 1/2" X 1/2"</t>
  </si>
  <si>
    <t>BUCHA DE REDUCAO DE FERRO GALVANIZADO, COM ROSCA BSP, DE 1/2" X 1/4"</t>
  </si>
  <si>
    <t>BUCHA DE REDUCAO DE FERRO GALVANIZADO, COM ROSCA BSP, DE 1/2" X 3/8"</t>
  </si>
  <si>
    <t>BUCHA DE REDUCAO DE FERRO GALVANIZADO, COM ROSCA BSP, DE 1/4" X 1/2"</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</si>
  <si>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</si>
  <si>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</si>
  <si>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</si>
  <si>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</si>
  <si>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</si>
  <si>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</si>
  <si>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</si>
  <si>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1/4"Página: PREÇOS DE INSUMOSPesquisa:</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</si>
  <si>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</si>
  <si>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</si>
  <si>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</si>
  <si>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</si>
  <si>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</si>
  <si>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</si>
  <si>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</si>
  <si>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</si>
  <si>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</si>
  <si>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</si>
  <si>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</si>
  <si>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</si>
  <si>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</si>
  <si>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</si>
  <si>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</si>
  <si>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</si>
  <si>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EM ALUMINIO, COM ROSCA, DE 1 1/2" X 1 1/4", PARA ELETRODUTO</t>
  </si>
  <si>
    <t>BUCHA DE REDUCAO EM ALUMINIO, COM ROSCA, DE 1 1/2" X 1", PARA ELETRODUTO Página:PREÇOS DE INSUMOSPesquisa:</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</si>
  <si>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</si>
  <si>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</si>
  <si>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</si>
  <si>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</si>
  <si>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</si>
  <si>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</si>
  <si>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</si>
  <si>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</si>
  <si>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</si>
  <si>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</si>
  <si>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</si>
  <si>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</si>
  <si>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</si>
  <si>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</si>
  <si>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</si>
  <si>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</si>
  <si>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</si>
  <si>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</si>
  <si>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</si>
  <si>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</si>
  <si>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</si>
  <si>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</si>
  <si>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</si>
  <si>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</si>
  <si>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</si>
  <si>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</si>
  <si>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</si>
  <si>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</si>
  <si>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</si>
  <si>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</si>
  <si>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</si>
  <si>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</si>
  <si>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2" X 1 " Página:PREÇOS DE INSUMOSPesquisa:</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</si>
  <si>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</si>
  <si>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</si>
  <si>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</si>
  <si>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</si>
  <si>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</si>
  <si>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</si>
  <si>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</si>
  <si>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</si>
  <si>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</si>
  <si>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</si>
  <si>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4 AWG</t>
  </si>
  <si>
    <t>CABO DE COBRE ISOLAMENTO ANTI-CHAMA 0,6/1KV 150MM2 (1 CONDUTOR) TP SINTENAX PIRELLI OU EQUIV Página: PREÇOS DE INSUMOS Pesquisa:</t>
  </si>
  <si>
    <t>CABO DE COBRE ISOLAMENTO ANTI-CHAMA 20/35KV 70MM2 TP EPROTENAX FX3 PIRELLI OU EQUIV</t>
  </si>
  <si>
    <t>CABO DE COBRE ISOLAMENTO ANTI-CHAMA 450/750V 2,5MM2, FLEXIVEL, TP FORESPLAST ALCOA OU EQUIV Página: PREÇOS DE INSUMOS Pesquisa:</t>
  </si>
  <si>
    <t>CABO DE COBRE NU 95 MM2 MEIO-DURO</t>
  </si>
  <si>
    <t>CABO DE COBRE UNIPOLAR 70 MM2, BLINDADO, ISOLACAO 12/20 KV EPR, COBERTURA EM PVC Página:PREÇOS DE INSUMOSPesquisa:</t>
  </si>
  <si>
    <t>CABO TELEFONICO CI 50, 75 PARES, USO INTERNO</t>
  </si>
  <si>
    <t>CADEIRA SUSPENSA MANUAL / BALANCIM INDIVIDUAL (NBR 14751)</t>
  </si>
  <si>
    <t>CAIXA D'AGUA DE FIBRA DE VIDRO, PARA 500 LITROS, COM TAMPA Página: PREÇOS DE INSUMOSPesquisa:</t>
  </si>
  <si>
    <t>CAIXA DE PASSAGEM OCTOGONAL 4" X 4" FUNDO MOVEL, EM CHAPA GALVANIZADA"</t>
  </si>
  <si>
    <t>CAIXA GORDURA DUPLA, CONCRETO PRE MOLDADO, CIRCULAR, COM TAMPA, D = 60* CMPágina: PREÇOS DE INSUMOS Pesquisa:</t>
  </si>
  <si>
    <t>CAIXA TP "J" OU EQUIV CONCESSIONARIA LOCAL"</t>
  </si>
  <si>
    <t>CALHA MOLDURA AMERICANA DE CHAPA DE ACO GALVANIZADA NUM 26, CORTE 33 CM</t>
  </si>
  <si>
    <t>CALHA PARA AGUA FURTADA DE CHAPA DE ACO GALVANIZADA NUM 26, CORTE 40 CM</t>
  </si>
  <si>
    <t>CALHA PARA AGUA FURTADA DE CHAPA DE ACO GALVANIZADA NUM 26, CORTE 50 CM Página:PREÇOS DE INSUMOS Pesquisa:</t>
  </si>
  <si>
    <t>CALHA PLATIBANDA DE CHAPA DE ACO GALVANIZADA NUM 26, CORTE 45 CM</t>
  </si>
  <si>
    <t>CALHA QUADRADA DE CHAPA DE ACO GALVANIZADA NUM 26, CORTE 33 CM</t>
  </si>
  <si>
    <t>CALHA QUADRADA DE CHAPA DE ACO GALVANIZADA NUM 28, CORTE 25 CM</t>
  </si>
  <si>
    <t>CAMINHAO TOCO, PESO BRUTO TOTAL 16000 KG, CARGA UTIL MAXIMA 11030 KG, DISTANCIA ENTRE EIXOS 3,56M, POTENCIA 186 CV (INCLUI CABINE E CHASSI, NAO INCLUI CARROCERIA)</t>
  </si>
  <si>
    <t>CAMINHAO TRUCADO, PESO BRUTO TOTAL 23000 KG, CARGA UTIL MAXIMA 15940 KG, Página:PREÇOS DE INSUMOS Pesquisa:</t>
  </si>
  <si>
    <t>CANTONEIRA ACO ABAS IGUAIS (QUALQUER BITOLA), E = 3/16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</si>
  <si>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</si>
  <si>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</si>
  <si>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</si>
  <si>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</si>
  <si>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</si>
  <si>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1/2"Página: PREÇOS DE INSUMOSPesquisa:</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</si>
  <si>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</si>
  <si>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</si>
  <si>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</si>
  <si>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</si>
  <si>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</si>
  <si>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4", AGUA FRIA PREDIAL</t>
  </si>
  <si>
    <t>CARPETE DE NYLON EM MANTA PARA TRAFEGO COMERCIAL PESADO, E = 9 A 10 MM (INSTALADO)</t>
  </si>
  <si>
    <t>CARPETE DE POLIESTER EM MANTA PARA TRAFEGO COMERCIAL PESADO, E = 4 A 5 MM (INSTALADO)</t>
  </si>
  <si>
    <t>CARRINHO COM 2 PNEUS PARA TRANSPORTAR TUBO CONCRETO, ALTURA ATE 1,0 M E DIAMETRO ATE 1000MM, COM ESTRUTURA EM PERFIL OU TUBO METALICO Página: PREÇOS DE INSUMOSPesquisa:</t>
  </si>
  <si>
    <t>CAVALO MECANICO TRACAO 4X2, PESO BRUTO TOTAL 16000 KG, CAPACIDADE MAXIMA DE TRACAO 80000 KG, POTENCIA 260 CV (INCLUI CABINE E CHASSI, NAO INCLUI SEMIRREBOQUE)</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</si>
  <si>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</si>
  <si>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</si>
  <si>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</si>
  <si>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</si>
  <si>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</si>
  <si>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</si>
  <si>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 Página:PREÇOS DE INSUMOS Pesquisa:</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</si>
  <si>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</si>
  <si>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</si>
  <si>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</si>
  <si>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</si>
  <si>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</si>
  <si>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</si>
  <si>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BITOLA 3/16, E =4,75 MM (37,29 KG/M2) *COLETADO CAIXA*</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</si>
  <si>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</si>
  <si>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</si>
  <si>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</si>
  <si>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</si>
  <si>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</si>
  <si>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</si>
  <si>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</si>
  <si>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</si>
  <si>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</si>
  <si>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</si>
  <si>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</si>
  <si>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</si>
  <si>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</si>
  <si>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MADEIRA COMPENSADA NAVAL (COM COLA FENOLICA), E = 15 MM, DE *1,60 X 2,20* M</t>
  </si>
  <si>
    <t>CHAPA DE MADEIRA COMPENSADA NAVAL (COM COLA FENOLICA), E = 25 MM, DE *1,60 X 2,20* Página:PREÇOS DE INSUMOSPesquisa:</t>
  </si>
  <si>
    <t>CHAPA GALV PLANA 19GSG 1,158MM 9,307KG/M2</t>
  </si>
  <si>
    <t>CHAPA PARA EMENDA DE VIGA, EM ACO GROSSO, QUALIDADE ESTRUTURAL, BITOLA 3/16 , E=4,75 MM, 4 FUROS, LARGURA 45 MM, COMPRIMENTO 500 MM *COLETADO CAIXA*</t>
  </si>
  <si>
    <t>CHAPA/BOBINA ALUMINIO, E = 0,8 MM, L = 500 MM - 1,08 KG/M (LIGA 1200 - H14) Página:PREÇOS DE INSUMOS Pesquisa:</t>
  </si>
  <si>
    <t>CHAVE SECCIONADORA FUSIVEL TRIPOLAR, MANOBRA C/ CARGA, 160A/500V P/ FUSIVEIS NH TAMANHO 00 CORRENTE NOMINAL ATE 160A, TIPO 3 NP 4080 DA SIEMENS OU EQUIV</t>
  </si>
  <si>
    <t>CHAVE SECCIONADORA TRIPOLAR P/ MEDIA TENSAO 400A/15KV, C/ COMANDO MANUAL SIMULTANEO NAS 3 FASES ATRAVES DE PUNHO Página:PREÇOS DE INSUMOSPesquisa:</t>
  </si>
  <si>
    <t>CHUVEIRO PLASTICO BRANCO SIMPLES 5 '' PARA ACOPLAR EM HASTE 1/2 ", AGUA FRIA</t>
  </si>
  <si>
    <t>COLAR TOMADA PVC C/ TRAVAS SAIDA ROSCA DE 110 MM X 1/2" P/ LIGACAO PREDIAL</t>
  </si>
  <si>
    <t>COLAR TOMADA PVC C/ TRAVAS SAIDA ROSCA DE 60 MM X 3/4" P/ LIGACAO PREDIAL Página: PREÇOS DE INSUMOSPesquisa:</t>
  </si>
  <si>
    <t>COMPRESSOR DE AR REBOCAVEL VAZAO 860 PCM, PRESSAO EFETIVA DE TRABALHO 102 PSI, MOTOR DIESEL, POTENCIA 250 CV</t>
  </si>
  <si>
    <t>CONCERTINA CLIPADA (DUPLA) EM ACO GALVANIZADO DE ALTA RESISTENCIA, COM ESPIRAL DE 300 MM, D = 2,76 MMPágina: PREÇOS DE INSUMOS Pesquisa:</t>
  </si>
  <si>
    <t>CONCRETO AUTOADENSAVEL (CAA) CLASSE DE RESISTENCIA C20, ESPALHAMENTO SF2, EXCLUI SERVICO DE BOMBEAMENTO (NBR 15823)</t>
  </si>
  <si>
    <t>CONCRETO USINADO BOMBEAVEL, CLASSE DE RESISTENCIA C20, COM BRITA 0 E 1, SLUMP = 190 +/- 20 MM, INCLUI SERVICO DE BOMBEAMENTO (NBR 8953)</t>
  </si>
  <si>
    <t>CONCRETO USINADO BOMBEAVEL, CLASSE DE RESISTENCIA C35, COM BRITA 0 E 1, SLUMP = 100 +/- 20 MM, INCLUI SERVICO DE BOMBEAMENTO (NBR 8953)</t>
  </si>
  <si>
    <t>CONCRETO USINADO BOMBEAVEL, CLASSE DE RESISTENCIA C50, COM BRITA 0 E 1, SLUMP =Página:PREÇOS DE INSUMOS Pesquisa:</t>
  </si>
  <si>
    <t>CONDULETE DE ALUMINIO TIPO T, PARA ELETRODUTO ROSCAVEL DE 1 1/4", COM TAMPA CEGA</t>
  </si>
  <si>
    <t>CONDULETE DE ALUMINIO TIPO T, PARA ELETRODUTO ROSCAVEL DE 4", COM TAMPA CEGA Página: PREÇOS DE INSUMOS Pesquisa: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</si>
  <si>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</si>
  <si>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</si>
  <si>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</si>
  <si>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</si>
  <si>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DE ALUMINIO TIPO PRENSA CABO, BITOLA 1 1/4", PARA CABOS DE DIAMETRO DE 31 A 34 MM</t>
  </si>
  <si>
    <t>CONECTOR DE ALUMINIO TIPO PRENSA CABO, BITOLA 1/2", PARA CABOS DE DIAMETRO DE 12,5 A 15 MMPágina: PREÇOS DE INSUMOSPesquisa:</t>
  </si>
  <si>
    <t>CONJUNTO DE LIGACAO (TUBO + CANOPLA) PVC RIGIDO C/ TUBO 1.1/2" X 20CM P/ BACIA SANITARIA"</t>
  </si>
  <si>
    <t>CONJUNTO DE LIGACAO PARA BACIA SANITARIA AJUSTAVEL, EM PLASTICO BRANCO, COM TUBO, CANOPLA E ESPUDEPágina:PREÇOS DE INSUMOSPesquisa:</t>
  </si>
  <si>
    <t>CONTATOR TRIPOLAR, CORRENTE DE 630 A, TENSAO NOMINAL DE *500* V, CATEGORIA AC-2 E AC-3</t>
  </si>
  <si>
    <t>CONTATOR TRIPOLAR, CORRENTE DE 75 A, TENSAO NOMINAL DE *500* V, CATEGORIA AC-2 E AC-3Página:PREÇOS DE INSUMOSPesquisa:</t>
  </si>
  <si>
    <t>CORDA DE POLIAMIDA 12 MM TIPO BOMBEIRO, PARA TRABALHO EM ALTURA</t>
  </si>
  <si>
    <t>100M</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</si>
  <si>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</si>
  <si>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</si>
  <si>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</si>
  <si>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</si>
  <si>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</si>
  <si>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</si>
  <si>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</si>
  <si>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</si>
  <si>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</si>
  <si>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</si>
  <si>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</si>
  <si>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</si>
  <si>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</si>
  <si>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</si>
  <si>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</si>
  <si>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</si>
  <si>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</si>
  <si>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</si>
  <si>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</si>
  <si>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</si>
  <si>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</si>
  <si>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</si>
  <si>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</si>
  <si>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</si>
  <si>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</si>
  <si>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</si>
  <si>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</si>
  <si>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</si>
  <si>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</si>
  <si>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</si>
  <si>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1/2" X 1"Página: PREÇOS DE INSUMOSPesquisa:</t>
  </si>
  <si>
    <t>COTOVELO 90 GRAUS DE FERRO GALVANIZADO, COM ROSCA BSP, DE 1 1/2" X 3/4"</t>
  </si>
  <si>
    <t>COTOVELO 90 GRAUS DE FERRO GALVANIZADO, COM ROSCA BSP, DE 1 1/4"</t>
  </si>
  <si>
    <t>COTOVELO 90 GRAUS DE FERRO GALVANIZADO, COM ROSCA BSP, DE 1 1/4" X 1"</t>
  </si>
  <si>
    <t>COTOVELO 90 GRAUS DE FERRO GALVANIZADO, COM ROSCA BSP, DE 1/2"</t>
  </si>
  <si>
    <t>COTOVELO 90 GRAUS DE FERRO GALVANIZADO, COM ROSCA BSP, DE 1"</t>
  </si>
  <si>
    <t>COTOVELO 90 GRAUS DE FERRO GALVANIZADO, COM ROSCA BSP, DE 1" X 1/2"</t>
  </si>
  <si>
    <t>COTOVELO 90 GRAUS DE FERRO GALVANIZADO, COM ROSCA BSP, DE 1" X 3/4"</t>
  </si>
  <si>
    <t>COTOVELO 90 GRAUS DE FERRO GALVANIZADO, COM ROSCA BSP, DE 2 1/2"</t>
  </si>
  <si>
    <t>COTOVELO 90 GRAUS DE FERRO GALVANIZADO, COM ROSCA BSP, DE 2 1/2" X 2"</t>
  </si>
  <si>
    <t>COTOVELO 90 GRAUS DE FERRO GALVANIZADO, COM ROSCA BSP, DE 2"</t>
  </si>
  <si>
    <t>COTOVELO 90 GRAUS DE FERRO GALVANIZADO, COM ROSCA BSP, DE 2" X 1 1/2"</t>
  </si>
  <si>
    <t>COTOVELO 90 GRAUS DE FERRO GALVANIZADO, COM ROSCA BSP, DE 3/4"</t>
  </si>
  <si>
    <t>COTOVELO 90 GRAUS DE FERRO GALVANIZADO, COM ROSCA BSP, DE 3/4" X 1/2"</t>
  </si>
  <si>
    <t>COTOVELO 90 GRAUS DE FERRO GALVANIZADO, COM ROSCA BSP, DE 3"</t>
  </si>
  <si>
    <t>COTOVELO 90 GRAUS DE FERRO GALVANIZADO, COM ROSCA BSP, DE 4"</t>
  </si>
  <si>
    <t>COTOVELO 90 GRAUS DE FERRO GALVANIZADO, COM ROSCA BSP, DE 5"</t>
  </si>
  <si>
    <t>COTOVELO 90 GRAUS DE FERRO GALVANIZADO, COM ROSCA BSP, DE 6"</t>
  </si>
  <si>
    <t>CRIVO FOFO FLANGE PN-10 DN 300</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</si>
  <si>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</si>
  <si>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</si>
  <si>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</si>
  <si>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</si>
  <si>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1/2"Página: PREÇOS DE INSUMOS Pesquisa:</t>
  </si>
  <si>
    <t>CRUZETA DE FERRO GALVANIZADO, COM ROSCA BSP, DE 2"</t>
  </si>
  <si>
    <t>CRUZETA DE FERRO GALVANIZADO, COM ROSCA BSP, DE 3/4"</t>
  </si>
  <si>
    <t>CRUZETA DE FERRO GALVANIZADO, COM ROSCA BSP, DE 3"</t>
  </si>
  <si>
    <t>CRUZETA PARA ESCORA METALICA (LOCACAO) *COLETADO CAIXA*</t>
  </si>
  <si>
    <t>CUMEEIRA NORMAL PARA TELHA ONDULADA DE FIBROCIMENTO, E = 6 MM, ABA 300 MM, COMPRIMENTO 1100 MM (SEM AMIANTO)</t>
  </si>
  <si>
    <t>CUMEEIRA SHED PARA TELHA ONDULADA DE FIBROCIMENTO, E = 6 MM, ABA 280 MM, COMPRIMENTO 1100 MM (SEM AMIANTO)</t>
  </si>
  <si>
    <t>CURVA DE PVC 45 GRAUS, SOLDAVEL, 75 MM, PARA AGUA FRIA PREDIAL (NBR 5648)</t>
  </si>
  <si>
    <t>CURVA DE PVC 90 GRAUS, SOLDAVEL, 85 MM, PARA AGUA FRIA PREDIAL (NBR 5648) Página: PREÇOS DE INSUMOS Pesquisa:</t>
  </si>
  <si>
    <t>CURVA DE TRANSPOSICAO BRONZE/LATAO (REF 736) SEM ANEL DE SOLDA, BOLSA X BOLSA, 15 MM</t>
  </si>
  <si>
    <t>CURVA DE TRANSPOSICAO BRONZE/LATAO (REF 736) SEM ANEL DE SOLDA, BOLSA X BOLSA, 22 MM</t>
  </si>
  <si>
    <t>CURVA DE TRANSPOSICAO BRONZE/LATAO (REF 736) SEM ANEL DE SOLDA, BOLSA X BOLSA, 28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</si>
  <si>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</si>
  <si>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</si>
  <si>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</si>
  <si>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</si>
  <si>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</si>
  <si>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</si>
  <si>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</si>
  <si>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</si>
  <si>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</si>
  <si>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</si>
  <si>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</si>
  <si>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</si>
  <si>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</si>
  <si>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</si>
  <si>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 Página:PREÇOS DE INSUMOS Pesquisa:</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</si>
  <si>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</si>
  <si>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</si>
  <si>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</si>
  <si>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</si>
  <si>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</si>
  <si>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</si>
  <si>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</si>
  <si>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</si>
  <si>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</si>
  <si>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</si>
  <si>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</si>
  <si>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</si>
  <si>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</si>
  <si>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</si>
  <si>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</si>
  <si>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</si>
  <si>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</si>
  <si>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</si>
  <si>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</si>
  <si>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</si>
  <si>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</si>
  <si>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</si>
  <si>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</si>
  <si>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</si>
  <si>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</si>
  <si>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</si>
  <si>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</si>
  <si>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</si>
  <si>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</si>
  <si>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</si>
  <si>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</si>
  <si>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</si>
  <si>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</si>
  <si>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</si>
  <si>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</si>
  <si>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5"</t>
  </si>
  <si>
    <t>CURVA 90 GRAUS DE FERRO GALVANIZADO, COM ROSCA BSP MACHO, DE 6"</t>
  </si>
  <si>
    <t>CURVA 90G FERRO GALV ELETROLITICO 1" P/ ELETRODUTOPágina: PREÇOS DE INSUMOSPesquisa:</t>
  </si>
  <si>
    <t>CURVA 90G FERRO GALV ELETROLITICO 2" P/ ELETRODUTO</t>
  </si>
  <si>
    <t>DESMOLDANTE PARA FORMAS METALICAS A BASE DE OLEO VEGETAL</t>
  </si>
  <si>
    <t>DISJUNTOR TIPO DIN/IEC, BIPOLAR DE 6 ATE 32A Página: PREÇOS DE INSUMOS Pesquisa:</t>
  </si>
  <si>
    <t>DISJUNTOR TIPO DIN/IEC, MONOPOLAR DE 6 ATE 32A</t>
  </si>
  <si>
    <t>DOBRADICA EM ACO/FERRO, 3" X 2 Â½", E= 1,2 A 1,8 MM, SEM ANEL, CROMADO OU ZINCADO, TAMPA BOLA, COM PARAFUSOS Página: PREÇOS DE INSUMOSPesquisa:</t>
  </si>
  <si>
    <t>DOBRADICA EM ACO/FERRO, 3" X 2 Â½", E= 1,9 A 2 MM, SEM ANEL, CROMADO OU ZINCADO, TAMPA BOLA, COM PARAFUSOS</t>
  </si>
  <si>
    <t>ELETRODUTO FERRO GALV OU ZINCADO ELETROLIT PESADO PAREDE 2,25MM - 4" NBR 13057 Página:PREÇOS DE INSUMOS Pesquisa:</t>
  </si>
  <si>
    <t>ELETRODUTO FERRO GALV OU ZINCADO ELETROLIT SEMI-PESADO PAREDE 1,20MM - 1.1/4" NBR 13057</t>
  </si>
  <si>
    <t>ELEVADOR DE CARGA A CABO, CABINE SEMI FECHADA *2,0* X *1,5* X *2,0* M, CAPACIDADE DE CARGA 1000 KG, TORRE *2,38* X *2,21* X 15 M, GUINCHO DE EMBREAGEM, FREIO DE SEGURANCA, LIMITADOR DE VELOCIDADE E CANCELA (LO</t>
  </si>
  <si>
    <t>ELEVADOR DE CREMALHEIRA CABINE, SIMPLES FECHADA 1,5 X 2,5 X 2,35 M (UMA POR TORRE), CAPACIDADE DE CARGA *1200* KG (15 PESSOAS), TORRE 24 M (16 MODULOS), FREIOS DE SEGURANCA, LIMITADOR DE VELOCIDADE E DE CARGA</t>
  </si>
  <si>
    <t>EMPILHADEIRA SOBRE PNEUS COM TORRE DE TRES ESTAGIOS, 4,80M DE ELEVACAO, C/ DESLOCADOR LATERAL DOS GARFOS, MOTOR GLP 2.2L, CAPACIDADE NOMINAL DE CARGAPágina: PREÇOS DE INSUMOSPesquisa:</t>
  </si>
  <si>
    <t>EMPILHADEIRA SOBRE PNEUS COM TORRE DE TRES ESTAGIOS, 4,80M DE ELEVACAO, C/ DESLOCADOR LATERAL DOS GARFOS, MOTOR GLP 4.3L, CAPACIDADE NOMINAL DE CARGA DE 4T</t>
  </si>
  <si>
    <t>ENGATE / RABICHO FLEXIVEL INOX 1/2 " X 30 CM</t>
  </si>
  <si>
    <t>ENGATE / RABICHO FLEXIVEL INOX 1/2 " X 40 CM</t>
  </si>
  <si>
    <t>ENGATE/RABICHO FLEXIVEL PLASTICO (PVC OU ABS) BRANCO 1/2 " X 30 CM</t>
  </si>
  <si>
    <t>ESCAVADEIRA HIDRAULICA SOBRE ESTEIRAS COM CACAMBA DE 1,20 M3, PESO OPERACIONAL 21 T, POTENCIA BRUTA 155 HP</t>
  </si>
  <si>
    <t>ESCAVADEIRA HIDRAULICA SOBRE ESTEIRAS, CACAMBA 0,80 A 1,30 M3, PESO OPERACIONAL 22,18 T, POTENCIA LIQUIDA 170 HP Página: PREÇOS DE INSUMOS Pesquisa:</t>
  </si>
  <si>
    <t>ESCORA METALICA TELESCOPICA, COM ALTURA REGULAVEL DE *1,80* a *3,20* M, COM CAPACIDADE DE CARGA DE NO MINIMO 1000 KGF (10 KN), INCLUSO TRIPE E FORCADO (LOCACAO)</t>
  </si>
  <si>
    <t>ESPELHO / PLACA DE 3 POSTOS 4" X 2", PARA INSTALACAO DE TOMADAS E INTERRUPTORES *COLETADO CAIXA*</t>
  </si>
  <si>
    <t>ESPELHO / PLACA DE 6 POSTOS 4" X 4", PARA INSTALACAO DE TOMADAS E INTERRUPTORES *COLETADO CAIXA*</t>
  </si>
  <si>
    <t>ESTRIBO COM PARAFUSO EM CHAPA DE FERRO FUNDIDO DE 2" X 3/16" X 35 CM, SECAO "U", PARA MADEIRAMENTO DE TELHADO</t>
  </si>
  <si>
    <t>EXAMES (ENCARGOS COMPLEMENTARES) *COLETADO CAIXA* Página: PREÇOS DE INSUMOSPesquisa:</t>
  </si>
  <si>
    <t>FAIXA / FILETE / LISTELO EM CERAMICA, DECORADA, *8 X 30* CM</t>
  </si>
  <si>
    <t>FAIXA / FILETE / LISTELO EM CERAMICA, LISO OU CORDAO, BRANCO, *2 X 30* CM</t>
  </si>
  <si>
    <t>FECHADURA EMBUTIR TP GORGES (CHAVE GRANDE) P/PORTA INTERNA, COMPLETA - LINHA POPULAR</t>
  </si>
  <si>
    <t>FECHADURA LA FONTE 1515-ST2-55MM TIPO GORGES P/ PORTA INTERNA (SOMENTE A MAQUINA, SEM ESPELHO E SEM MACANETA) Página:PREÇOS DE INSUMOS Pesquisa:</t>
  </si>
  <si>
    <t>FIO P/ TELEFONE DE COBRE BITOLA 1,6MM ISOLACAO EM PVC, POLIPROPILENO, 2 CONDUTORES</t>
  </si>
  <si>
    <t>FIO RIGIDO, ISOLACAO EM PVC 450/750V 0,5MM2 Página:PREÇOS DE INSUMOSPesquisa:</t>
  </si>
  <si>
    <t>FITA DE PAPEL MICROPERFURADO, 50 X 150 MM, PARA TRATAMENTO DE JUNTAS DE CHAPA DE GESSO PARA DRYWALL</t>
  </si>
  <si>
    <t>FITA DE PAPEL REFORCADA COM LAMINA DE METAL PARA REFORCO DE CANTOS DE CHAPA DE GESSO PARA DRYWALL</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</si>
  <si>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</si>
  <si>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</si>
  <si>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</si>
  <si>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</si>
  <si>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 Página: PREÇOS DE INSUMOSPesquisa:</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</si>
  <si>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</si>
  <si>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</si>
  <si>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</si>
  <si>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</si>
  <si>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</si>
  <si>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FORMA PLASTICA PARA LAJE NERVURADA, DIMENSOES *60* X *60* X *16* CM (LOCACAO) *COLETADO CAIXA*</t>
  </si>
  <si>
    <t>FUSIVEL NH 50 A TAMANHO 00, CAPACIDADE DE INTERRUPCAO DE 120 KA, TENSAO NOMIMNAL DE 500 V Página: PREÇOS DE INSUMOS Pesquisa:</t>
  </si>
  <si>
    <t>FUSIVEL NH 63 A TAMANHO 00, CAPACIDADE DE INTERRUPCAO DE 120 KA, TENSAO NOMIMNAL DE 500 V</t>
  </si>
  <si>
    <t>GABIAO MANTA (COLCHAO) MALHA HEXAGONAL 6 X 8 CM(ZN/AL + PVC), FIO 2,0 MM, DIMENSOES 5,0 X 2,0 X 0,17 M *COLETADO CAIXA*</t>
  </si>
  <si>
    <t>GABIAO MANTA (COLCHAO) MALHA HEXAGONAL 6 X 8 CM(ZN/AL + PVC), FIO 2,0 MM, DIMENSOES 5,0 X 2,0 X 0,23 M *COLETADO CAIXA*</t>
  </si>
  <si>
    <t>GABIAO MANTA (COLCHAO) MALHA HEXAGONAL 6 X 8 CM(ZN/AL + PVC), FIO 2,0 MM, DIMENSOES 5,0 X 2,0 X 0,30 M *COLETADO CAIXA*</t>
  </si>
  <si>
    <t>GABIAO TIPO CAIXA PARA SOLO REFORCADO, MALHA HEXAGONAL 8 X 10 CM (ZN/ AL + PVC), FIO 2,7 MM, DIMENSOES 2,0 X 1,0 X 0,5 M, COM CAUDA DE 4,0 M *COLETADO CAIXA*</t>
  </si>
  <si>
    <t>GABIAO TIPO CAIXA PARA SOLO REFORCADO, MALHA HEXAGONAL 8 X 10 CM (ZN/ AL + PVC), FIO 2,7 MM, DIMENSOES 2,0 X 1,0 X 1,0 M, COM CAUDA DE 4,0 M *COLETADO CAIXA*</t>
  </si>
  <si>
    <t>GABIAO TIPO CAIXA TRAPEZOIDAL, MALHA HEXAGONAL 10 X 12 CM (ZN/AL + PVC) FIO 2,7 MM, FACE COM 65 GRAUS, DIMENSOES 2,0 x 1,5 x 1,0 M *COLETADO CAIXA*</t>
  </si>
  <si>
    <t>GABIAO TIPO CAIXA, MALHA HEXAGONAL 8 X 10 CM (ZN/AL), FIO DE 2,7 MM, DIMENSOES 2,0 X 1,0 X 1,0 M *COLETADO CAIXA*</t>
  </si>
  <si>
    <t>GABIAO TIPO CAIXA, MALHA HEXAGONAL 8 X 10 CM (ZN/AL), FIO DE 2,7 MM, DIMENSOES 5,0 X 1,0 X 0,5 M *COLETADO CAIXA*</t>
  </si>
  <si>
    <t>GABIAO TIPO CAIXA, MALHA HEXAGONAL 8 X 10 CM (ZN/AL), FIO DE 2,7 MM, DIMENSOES 5,0 X 1,0 X 1,0 M *COLETADO CAIXA*</t>
  </si>
  <si>
    <t>GEOTEXTIL NAO TECIDO AGULHADO DE FILAMENTOS CONTINUOS 100% POLIESTER RT 10 TIPO BIDIM OU EQUIV Página: PREÇOS DE INSUMOSPesquisa:</t>
  </si>
  <si>
    <t>GLOBO ESFERICO DE VIDRO LISO TAMANHO MEDIO</t>
  </si>
  <si>
    <t>GRANILHA/ GRANA/ PEDRISCO OU AGREGADO EM MARMORE/ GRANITO/ QUARTZO E Página:PREÇOS DE INSUMOS Pesquisa:</t>
  </si>
  <si>
    <t>GRUA ASCENCIONAL, LANCA DE 30 M, CAPACIDADE DE 1,0 T A 30 M, ALTURA ATE 39 M</t>
  </si>
  <si>
    <t>GRUPO GERADOR ACIMA DE * 125 ATE 180* KVA, MOTOR DIESEL, REBOCAVEL, ACIONAMENTO MANUAL (LOCACAO)</t>
  </si>
  <si>
    <t>GRUPO GERADOR ACIMA DE * 20 A 80* KVA, MOTOR DIESEL, REBOCAVEL, ACIONAMENTO MANUAL (LOCACAO)</t>
  </si>
  <si>
    <t>GRUPO GERADOR DE *260* KVA, DIESEL REBOCAVEL, ACIONAMENTO MANUAL (LOCACAO)</t>
  </si>
  <si>
    <t>GRUPO GERADOR DE *400* KVA, DIESEL REBOCAVEL, ACIONAMENTO MANUAL (LOCACAO)</t>
  </si>
  <si>
    <t>GRUPO GERADOR DE *550* KVA, DIESEL REBOCAVEL, ACIONAMENTO MANUAL (LOCACAO)</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</si>
  <si>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</si>
  <si>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</si>
  <si>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</si>
  <si>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</si>
  <si>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</si>
  <si>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</si>
  <si>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</si>
  <si>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</si>
  <si>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REBOCAVEL, POTENCIA *66* KVA, MOTOR A DIESEL Página: PREÇOS DE INSUMOSPesquisa:</t>
  </si>
  <si>
    <t>GUARNICAO/MOLDURA DE ACABAMENTO PARA ESQUADRIA DE ALUMINIO ANODIZADO NATURAL, PARA 1 FACE *COLETADO CAIXA*</t>
  </si>
  <si>
    <t>GUINDAUTO HIDRAULICO, CAPACIDADE MAXIMA DE CARGA 14340 KG, MOMENTO MAXIMO DE CARGA 42,3 TM, ALCANCE MAXIMO HORIZONTAL 16,80 M, PARA MONTAGEM SOBRE CHASSI DE CAMINHAO PBT MINIMO 23000 KG (INCLUI MONTAGEM, NAO IN</t>
  </si>
  <si>
    <t>HASTE DE ATERRAMENTO EM ACO COM 3,00 M DE COMPRIMENTO E DN = 3/4", REVESTIDA Página: PREÇOS DE INSUMOS Pesquisa:</t>
  </si>
  <si>
    <t>HIDROJATEADORA PARA DESOBSTRUCAO DE REDES E GALERIAS, TANQUE 7000 L, BOMBA TRIPLEX 140 KGF/CM2 260 L/MIN ALIMENTADA POR MOTOR INDEPENDENTE A DIESEL POTENCIA 125 CV (INCLUI MONTAGEM, NAO INCLUI CAMINHAO)</t>
  </si>
  <si>
    <t>IMUNIZANTE PARA MADEIRA, INCOLOR Página:PREÇOS DE INSUMOSPesquisa:</t>
  </si>
  <si>
    <t>INTERRUPTOR PARALELO 10A, 250V (APENAS MODULO) *COLETADO CAIXA*</t>
  </si>
  <si>
    <t>INTERRUPTOR SIMPLES 10A, 250V (APENAS MODULO) *COLETADO CAIXA*</t>
  </si>
  <si>
    <t>JANELA ALUMINIO DE CORRER 1,00 X 1,50 M (AXL) COM 2 FOLHAS DE VIDRO INCLUSO GUARNICAO</t>
  </si>
  <si>
    <t>JANELA CHAPA DOBRADA ACO GALVANIZADO A FOGO, DE CORRER, 4 FLS, SEM DIVISAO HORIZONTAL P/ VIDRO, DE 150 X 120 CM (3/4" X 1/8") Página:PREÇOS DE INSUMOS Pesquisa:</t>
  </si>
  <si>
    <t>JANELA MADEIRA REGIONAL 1A CORRER / FOLHA P/ VIDRO C/ GUARNICAO S/ BANDEIRA</t>
  </si>
  <si>
    <t>JOELHO PVC C/ROSCA 90G P/ AGUA FRIA PREDIAL 3/4"Página: PREÇOS DE INSUMOS Pesquisa:</t>
  </si>
  <si>
    <t>JOELHO PVC SOLD 90G P/AGUA FRIA PREDIAL 20 MM</t>
  </si>
  <si>
    <t>JOELHO PVC, 60 GRAUS, DIAMETRO ENTRE 80 E 100 MM, PARA DRENAGEM PLUVIAL PREDIAL Página:PREÇOS DE INSUMOS Pesquisa:</t>
  </si>
  <si>
    <t>JUNCAO DE FERRO GALVANIZADO, COM ROSCA BSP, DE 1 1/2"</t>
  </si>
  <si>
    <t>JUNCAO DE FERRO GALVANIZADO, COM ROSCA BSP, DE 1 1/4"</t>
  </si>
  <si>
    <t>JUNCAO DE FERRO GALVANIZADO, COM ROSCA BSP, DE 1/2"</t>
  </si>
  <si>
    <t>JUNCAO DE FERRO GALVANIZADO, COM ROSCA BSP, DE 1"</t>
  </si>
  <si>
    <t>JUNCAO DE FERRO GALVANIZADO, COM ROSCA BSP, DE 2 1/2"</t>
  </si>
  <si>
    <t>JUNCAO DE FERRO GALVANIZADO, COM ROSCA BSP, DE 2"</t>
  </si>
  <si>
    <t>JUNCAO DE FERRO GALVANIZADO, COM ROSCA BSP, DE 3/4"</t>
  </si>
  <si>
    <t>JUNCAO DE FERRO GALVANIZADO, COM ROSCA BSP, DE 3"</t>
  </si>
  <si>
    <t>JUNCAO DE FERRO GALVANIZADO, COM ROSCA BSP, DE 4"</t>
  </si>
  <si>
    <t>JUNCAO FOFO 45 GR C/FLANGES PN-10 DN 400X300</t>
  </si>
  <si>
    <t>JUNCAO FOFO 45 GR C/FLANGES PN-10/16/25 DN 80X 80Página:PREÇOS DE INSUMOS Pesquisa:</t>
  </si>
  <si>
    <t>JUNCAO SIMPLES REDUCAO PVC LEVE C/ BOLSA P/ ANEL 150 X 100MM Página:PREÇOS DE INSUMOSPesquisa: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</si>
  <si>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</si>
  <si>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</si>
  <si>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</si>
  <si>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</si>
  <si>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</si>
  <si>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</si>
  <si>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</si>
  <si>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</si>
  <si>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</si>
  <si>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</si>
  <si>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</si>
  <si>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</si>
  <si>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</si>
  <si>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</si>
  <si>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KIT-EMENDA C1 3" P/ DUTOS TIPO KANAFLEX</t>
  </si>
  <si>
    <t>KIT-EMENDA C1 5" P/ DUTOS TP KANAFLEXPágina: PREÇOS DE INSUMOSPesquisa:</t>
  </si>
  <si>
    <t>LAMPADA DE LUZ MISTA 160 W, BASE E27 (220 V) Página: PREÇOS DE INSUMOSPesquisa:</t>
  </si>
  <si>
    <t>LAMPADA DE LUZ MISTA 250 W, BASE E27 (220 V)</t>
  </si>
  <si>
    <t>LAMPADA DE LUZ MISTA 500 W, BASE E40 (220 V)</t>
  </si>
  <si>
    <t>LAMPADA FLUORESCENTE COMPACTA 2U BRANCA 15 W, BASE E27 (110/220 V)</t>
  </si>
  <si>
    <t>LAMPADA FLUORESCENTE COMPACTA 3U BRANCA 20 W, BASE E27 (127/220 V)</t>
  </si>
  <si>
    <t>LAMPADA FLUORESCENTE ESPIRAL BRANCA 45 W, BASE E27 (127/220 V)</t>
  </si>
  <si>
    <t>LAMPADA FLUORESCENTE ESPIRAL BRANCA 65 W, BASE E27 (127/220 V)</t>
  </si>
  <si>
    <t>LAMPADA FLUORESCENTE TUBULAR T10 DE 40 W, BIVOLT</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</si>
  <si>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</si>
  <si>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</si>
  <si>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</si>
  <si>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</si>
  <si>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</si>
  <si>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</si>
  <si>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</si>
  <si>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</si>
  <si>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</si>
  <si>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</si>
  <si>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</si>
  <si>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</si>
  <si>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</si>
  <si>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</si>
  <si>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 EM FOLHA PARA FERRO, NUMERO 150</t>
  </si>
  <si>
    <t>LIXADEIRA ELETRICA ANGULAR PARA CONCRETO, POTENCIA 1.400 W, PRATO DIAMANTADO DE 5'' Página: PREÇOS DE INSUMOS Pesquisa:</t>
  </si>
  <si>
    <t>LUMINARIA ABERTA P/ ILUMINACAO PUBLICA, TIPO X-68 PETERCO OU EQUIV, C/ LAMPADA MISTA 160W</t>
  </si>
  <si>
    <t>LUVA DE COBRE (REF 600) SEM ANEL DE SOLDA, BOLSA X BOLSA, 104 MM</t>
  </si>
  <si>
    <t>LUVA DE COBRE (REF 600) SEM ANEL DE SOLDA, BOLSA X BOLSA, 15 MM Página:PREÇOS DE INSUMOS Pesquisa:</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</si>
  <si>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</si>
  <si>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</si>
  <si>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</si>
  <si>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</si>
  <si>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</si>
  <si>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</si>
  <si>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</si>
  <si>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</si>
  <si>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</si>
  <si>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</si>
  <si>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</si>
  <si>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</si>
  <si>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</si>
  <si>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</si>
  <si>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</si>
  <si>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</si>
  <si>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</si>
  <si>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</si>
  <si>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</si>
  <si>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</si>
  <si>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</si>
  <si>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</si>
  <si>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3/4"Página:PREÇOS DE INSUMOS Pesquisa:</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</si>
  <si>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</si>
  <si>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</si>
  <si>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</si>
  <si>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</si>
  <si>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</si>
  <si>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</si>
  <si>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</si>
  <si>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</si>
  <si>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</si>
  <si>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</si>
  <si>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</si>
  <si>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</si>
  <si>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</si>
  <si>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</si>
  <si>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</si>
  <si>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</si>
  <si>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</si>
  <si>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</si>
  <si>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</si>
  <si>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</si>
  <si>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</si>
  <si>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</si>
  <si>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</si>
  <si>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</si>
  <si>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</si>
  <si>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</si>
  <si>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</si>
  <si>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</si>
  <si>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 Página: PREÇOS DE INSUMOS Pesquisa:</t>
  </si>
  <si>
    <t>LUVA SOLDAVEL COM BUCHA DE LATAO, PVC, 32 MM X 1" Página:PREÇOS DE INSUMOS Pesquisa:</t>
  </si>
  <si>
    <t>MACANETA TIPO BOLA - ACAB SUPERIOR (LINHA LUXO)</t>
  </si>
  <si>
    <t>MANGUEIRA DE INCENDIO, TIPO 2, DE 2 1/2", COMPRIMENTO = 25 M, TECIDO EM FIO DE POLIESTER E TUBO INTERNO EM BORRACHA SINTETICA, COM UNIOES ENGATE RAPIDO Página:PREÇOS DE INSUMOS Pesquisa:</t>
  </si>
  <si>
    <t>MANTA IMPERMEABILIZANTE A BASE DE ASFALTO MODIFICADO C/ POLIMEROS DE APP TIPO TORODIM 5MM VIAPOL OU EQUIV</t>
  </si>
  <si>
    <t>MANTA LIQUIDA DE BASE ASFALTICA MODIFICADA COM A ADICAO DE ELASTOMEROS DILUIDOS EM SOLVENTE ORGANICO, APLICACAO A FRIO</t>
  </si>
  <si>
    <t>MAQUINA JATO DE AREIA, PNEUMATICA, DE 270 KG (LOCACAO)Página: PREÇOS DE INSUMOSPesquisa:</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</si>
  <si>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</si>
  <si>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t>
  </si>
  <si>
    <t>MARTELO PERFURADOR PNEUMATICO MANUAL, HASTE 25 X 75 MM, 21 KG</t>
  </si>
  <si>
    <t>MASSA DE REJUNTE EM PO PARA DRYWALL, A BASE DE GESSO, SECAGEM RAPIDA, PARA TRATAMENTO DE JUNTAS DE CHAPA DE GESSO (COM ADICAO DE AGUA)</t>
  </si>
  <si>
    <t>MASSA DE REJUNTE PRONTA PARA TRATAMENTO DE JUNTAS DE CHAPA DE GESSO PARA DRYWALL, SEM ADICAO DE AGUA</t>
  </si>
  <si>
    <t>MASTRO SIMPLES GALVANIZADO DIAMETRO NOMINAL 1 1/2", COMPRIMENTO 3 M</t>
  </si>
  <si>
    <t>MASTRO SIMPLES GALVANIZADO DIAMETRO NOMINAL 2", COMPRIMENTO 3 M</t>
  </si>
  <si>
    <t>MECANICO DE EQUIPAMENTOS PESADOSPágina:PREÇOS DE INSUMOS Pesquisa:</t>
  </si>
  <si>
    <t>MEIO BLOCO VEDACAO CONCRETO 9 X 19 X 19 CM (CLASSE D - NBR 6136)</t>
  </si>
  <si>
    <t>MINUTERIA ELETRONICA COLETIVA COM POTENCIA MAXIMA RESISTIVA PARA LAMPADAS Página:PREÇOS DE INSUMOSPesquisa:</t>
  </si>
  <si>
    <t>MISTURADOR DUPLO HORIZONTAL DE ALTA TURBULENCIA, CAPACIDADE / VOLUME 2 X 500 LITROS, MOTORES ELETRICOS MINIMO 5 CV CADA, PARA NATA CIMENTO, ARGAMASSA E OUTROS</t>
  </si>
  <si>
    <t>MOTOBOMBA AUTOESCORVANTE MOTOR A GASOLINA, POTENCIA 6,0HP, BOCAIS 3" X 3", HM/Q = 5 MCA / 24 M3/H A 52,5 MCA / 5,0 M3/H</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</si>
  <si>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</si>
  <si>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</si>
  <si>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</si>
  <si>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</si>
  <si>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 PISO MENSAL (ENCARGO SOCIAL MENSALISTA) Página:PREÇOS DE INSUMOS Pesquisa:</t>
  </si>
  <si>
    <t>MOTORISTA DE CAMINHAO BASCULANTE</t>
  </si>
  <si>
    <t>MUFLA TERMINAL PRIMARIA UNIPOLAR USO INTERNO PARA CABO 25/70MM2 ISOL 6/10KV EM EPR- BORRACHA DE SILICONE</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</si>
  <si>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</si>
  <si>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</si>
  <si>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</si>
  <si>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</si>
  <si>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</si>
  <si>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</si>
  <si>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</si>
  <si>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</si>
  <si>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</si>
  <si>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</si>
  <si>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 Página: PREÇOS DE INSUMOS Pesquisa:</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</si>
  <si>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</si>
  <si>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</si>
  <si>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</si>
  <si>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</si>
  <si>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</si>
  <si>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</si>
  <si>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</si>
  <si>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</si>
  <si>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</si>
  <si>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1 1/2"</t>
  </si>
  <si>
    <t>NIPLE DE REDUCAO DE FERRO GALVANIZADO, COM ROSCA BSP, DE 2 1/2" X 1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</si>
  <si>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</si>
  <si>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</si>
  <si>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</si>
  <si>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</si>
  <si>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</si>
  <si>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1 1/2"</t>
  </si>
  <si>
    <t>NIPLE DE REDUCAO DE FERRO GALVANIZADO, COM ROSCA BSP, DE 3" X 2 1/2"</t>
  </si>
  <si>
    <t>NIPLE DE REDUCAO DE FERRO GALVANIZADO, COM ROSCA BSP, DE 3" X 2"</t>
  </si>
  <si>
    <t>OPERADOR DE ACABADORA</t>
  </si>
  <si>
    <t>OPERADOR DE TRATOR</t>
  </si>
  <si>
    <t>PA CARREGADEIRA SOBRE PNEUS * 105 HP * CAP. 1,72M3 * PESO OPERACIONAL* 9 T * TIPOPágina:PREÇOS DE INSUMOS Pesquisa:</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</si>
  <si>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</si>
  <si>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</si>
  <si>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</si>
  <si>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</si>
  <si>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FRANCES METRICO ZINCADO 12 X 140MM, INCL PORCA SEXT E ARRUELA DE PRESSAO/MEDIAPágina: PREÇOS DE INSUMOSPesquisa:</t>
  </si>
  <si>
    <t>PARAFUSO ROSCA SOBERBA ZINCADO CABECA CHATA FENDA SIMPLES 3,5 X 25 MM (1 ")</t>
  </si>
  <si>
    <t>PARAFUSO ZINCADO ROSCA SOBERBA, CABECA SEXTAVADA, 5/16 " X 85 MM, PARA FIXACAO DE TELHA EM MADEIRA Página: PREÇOS DE INSUMOSPesquisa:</t>
  </si>
  <si>
    <t>PARAFUSO ZINCADO, SEXTAVADO, AUTOBROCANTE, FLANGEADO, 4,2 X 19 *COLETADO CAIXA*</t>
  </si>
  <si>
    <t>PARAFUSO, AUTO ATARRACHANTE, CABECA CHATA, FENDA SIMPLES, 1/4 (6,35 MM) X 25 MM *COLETADO CAIXA*</t>
  </si>
  <si>
    <t>PARAFUSO, COMUM, ASTM A307, SEXTAVADO, DIAMETRO 1/2" (12,7 MM) X 25,4 MM (1") *COLETADO CAIXA*</t>
  </si>
  <si>
    <t>PARAFUSO, COMUM, ASTM A307, SEXTAVADO, DIAMETRO 1/4" (6,3 MM) X 25,4 MM (1") *COLETADO CAIXA*</t>
  </si>
  <si>
    <t>PASTA PARA SOLDA DE TUBOS E CONEXOES DE COBRE</t>
  </si>
  <si>
    <t>250G</t>
  </si>
  <si>
    <t>PASTILHEIRO</t>
  </si>
  <si>
    <t>PECA DE MADEIRA DE LEI *7,5 X 7,5* CM, NÃO APARELHADA, (P/TELHADO, ESTRUTURAS PERMANENTES)Página: PREÇOS DE INSUMOSPesquisa:</t>
  </si>
  <si>
    <t>PECA DE MADEIRA 2A QUALIDADE 2,5 X 15CM (1X6") NAO APARELHADA</t>
  </si>
  <si>
    <t>PEDRA BRITADA N. 1 (9,5 a 19 MM) POSTO PEDREIRA/FORNECEDOR, SEM FRETE Página:PREÇOS DE INSUMOS Pesquisa:</t>
  </si>
  <si>
    <t>PEITORIL PRE-MOLDADO EM GRANILITE, MARMORITE OU GRANITINA, L = *15* CM</t>
  </si>
  <si>
    <t>PERFIL U SIMPLES DE ACO GALVANIZADO, 75 X *40*, E = 2,65 MM *COLETADO CAIXA*</t>
  </si>
  <si>
    <t>PERFIL UE ENRIJECIDO DE ACO GALVANIZADO, 200 X 75 X 25, E = 3,75 MM *COLETADO CAIXA*</t>
  </si>
  <si>
    <t>PERFIL "I" DE ACO LAMINADO, "I" 102 X 12,7</t>
  </si>
  <si>
    <t>PERFIL "I" DE ACO LAMINADO, "I" 152 X 22</t>
  </si>
  <si>
    <t>PERFIL "I" DE ACO LAMINADO, "W" 150 X 22,5</t>
  </si>
  <si>
    <t>PERFIL "I" DE ACO LAMINADO, "W" 250 X 44,8</t>
  </si>
  <si>
    <t>PERFIL "I" DE ACO LAMINADO, "W" 410 X 67</t>
  </si>
  <si>
    <t>PERFIL "I" DE ACO LAMINADO, W 250 X 38,50</t>
  </si>
  <si>
    <t>PERFIL "U" DE ACO LAMINADO, "U" 102 X 9,3</t>
  </si>
  <si>
    <t>PERFIL "U" DE ACO LAMINADO, "U" 152 X 15,6</t>
  </si>
  <si>
    <t>PERFIL "U" UDC (U DOBRADO DE CHAPA) DE ACO LAMINADO, GALVANIZADO, ASTM A36, 127 X 50, E= 3 MM *COLETADO CAIXA*</t>
  </si>
  <si>
    <t>PERFIL CARTOLA DE ACO GALVANIZADO, *20 X 30 X 10* MM, E = 0,8 MM *COLETADO CAIXA*</t>
  </si>
  <si>
    <t>PERFIL DE BORRACHA EPDM MACICO *12 X 15* MM PARA ESQUADRIAS</t>
  </si>
  <si>
    <t>PERFIL UE ENRIJECIDO DE ACO GALVANIZADO, 150 X 60 X 20, E = 3,00 MM *COLETADO CAIXA*</t>
  </si>
  <si>
    <t>PERFILADO PERFURADO DUPLO 38 X 76 MM *COLETADO CAIXA* Página: PREÇOS DE INSUMOSPesquisa:</t>
  </si>
  <si>
    <t>PERFURATRIZ HIDRAULICA COM TRADO CURTO ACOPLADO, PROFUNDIDADE MAXIMA DE 20 M, DIAMETRO MAXIMO DE 1500 MM, POTENCIA INSTALADA DE 137 HP, MESA ROTATIVA COM TORQUE MAXIMO DE 30 KNM (INCLUI MONTAGEM, NAO INCLUI CAM</t>
  </si>
  <si>
    <t>PERFURATRIZ SOBRE ESTEIRA, TORQUE MAXIMO 600 KGF, PESO MEDIO 1000 KG, POTENCIA 20 HP, DIAMETRO MAXIMO 10"</t>
  </si>
  <si>
    <t>PISO DE CONCRETO - MODELO BLOCO UNIEURO 2 FUROS/PISOGRAMA/CONCREGRAMA, *35 CM X 25* CM, E = *6* CM, COR NATURAL *COLETADO CAIXA*</t>
  </si>
  <si>
    <t>PISO EM CERAMICA ESMALTADA EXTRA, PEI MAIOR OU IGUAL A 4, FORMATO MENOR OU IGUAL A 2025 CM2</t>
  </si>
  <si>
    <t>PISO INTERTRAVADO DE CONCRETO - MODELO BLOCO UNIEURO 2 FUROS/PISOGRAMA/CONCREGRAMA, *35 CM X 25* CM, E = *8* CM, COR NATURALPágina: PREÇOS DE INSUMOS Pesquisa:</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</si>
  <si>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</si>
  <si>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</si>
  <si>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</si>
  <si>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</si>
  <si>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SINALIZACAO DE SEGURANCA CONTRA INCENDIO - ALERTA, TRIANGULAR, BASE DE *30* CM, EM PVC *2* MM ANTI-CHAMAS (SIMBOLOS, CORES E PICTOGRAMAS CONFORME NBR 13434)</t>
  </si>
  <si>
    <t>PLACA NUMERACAO RESIDENCIAL EM CHAPA GALVANIZADA ESMALTADA 12 X 18 CMPágina: PREÇOS DE INSUMOS Pesquisa:</t>
  </si>
  <si>
    <t>PLUG PVC ROSCAVEL, 1/2", AGUA FRIA PREDIAL (NBR 5648)</t>
  </si>
  <si>
    <t>PNEU TIPO DIAGONAL COM CAMARA, 6.0 X 16, 2, 6 LONAS, PARA TRATOR</t>
  </si>
  <si>
    <t>PNEU TIPO DIAGONAL COM CAMARA, 6.00 X 9, 10 LONAS, PARA DISTRIBUIDOR DE AGREGADOS</t>
  </si>
  <si>
    <t>PNEU TIPO DIAGONAL COM CAMARA,13.6 X 38R, 6 L (LONAS), PARA TRATOR</t>
  </si>
  <si>
    <t>PORCA ZINCADA, SEXTAVADA, DIAMETRO 1/2"Página:PREÇOS DE INSUMOS Pesquisa:</t>
  </si>
  <si>
    <t>PORTA DE MADEIRA SEMI-OCA, FOLHA LISA PARA PINTURA *60 X 210 X 3,5* CM</t>
  </si>
  <si>
    <t>PORTA MADEIRA SEMI-OCA ALMOFADADA REGIONAL 2A 80 X 210 X 3,5Página: PREÇOS DE INSUMOS Pesquisa:</t>
  </si>
  <si>
    <t>PORTA VIDRO TEMPERADO INCOLOR, 2 FOLHAS DE CORRER, E = 10 MM (SEM FERRAGENS E SEM COLOCACAO)</t>
  </si>
  <si>
    <t>POSTE DE CONCRETO CIRCULAR, 150 KG, H = 10 M (NBR 8451)</t>
  </si>
  <si>
    <t>POSTE DE CONCRETO DUPLO T, TIPO B, 300 KG, H = 10 M (NBR 8451)Página: PREÇOS DE INSUMOSPesquisa:</t>
  </si>
  <si>
    <t>PREGO DE ACO POLIDO COM CABECA DUPLA 17 X 27 (2 1/2 X 11) *COLETADO CAIXA*</t>
  </si>
  <si>
    <t>PREGO DE ACO POLIDO COM CABECA 19 X 36 (3 1/4 X 9) *COLETADO CAIXA*</t>
  </si>
  <si>
    <t>PREGO DE ACO POLIDO COM CABECA 22 X 48 (4 1/4 X 5) *COLETADO CAIXA*</t>
  </si>
  <si>
    <t>PROJETOR PNEUMATICO DE ARGAMASSA PARA CHAPISCO E REBOCO COM RECIPIENTE ACOPLADO, TIPO CANEQUNHA, COM VOLUME DE 1,50 L, SEM COMPRESSOR</t>
  </si>
  <si>
    <t>PROLONGAMENTO PVC PARA CAIXA SIFONADA 100 MM X 200 MM (NBR 5688)Página: PREÇOS DE INSUMOS Pesquisa:</t>
  </si>
  <si>
    <t>QUADRO DE DISTRIBUICAO DE EMBUTIR SEM BARRAMENTO P/ 3 DISJUNTORES UNIPOLARES, S/ PORTA, EM CHAPA DE ACO GALV</t>
  </si>
  <si>
    <t>QUADRO EM CHAPA DE ACO 18, PARA 3 DISJUNTORES MONOPOLARES, SEM BARRAMENTO, Página:PREÇOS DE INSUMOS Pesquisa:</t>
  </si>
  <si>
    <t>REDUCAO EXCENTRICA PVC NBR 10569 P/REDE COLET ESG PB JE 250 X 200MM</t>
  </si>
  <si>
    <t>REDUCAO EXCENTRICA PVC SERIE R P/ESG PREDIAL DN 75 X 50MM Página: PREÇOS DE INSUMOS Pesquisa:</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</si>
  <si>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</si>
  <si>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</si>
  <si>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</si>
  <si>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</si>
  <si>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GAVETA BRUTO EM LATAO FORJADO, BITOLA 2 1/2 " (REF 1509)</t>
  </si>
  <si>
    <t>REGISTRO GAVETA BRUTO EM LATAO FORJADO, BITOLA 3 " (REF 1509)</t>
  </si>
  <si>
    <t>REGISTRO GAVETA BRUTO EM LATAO FORJADO, BITOLA 4 " (REF 1509)</t>
  </si>
  <si>
    <t>REGISTRO GAVETA COM ACABAMENTO E CANOPLA CROMADOS, SIMPLES, BITOLA 1/2 " (REF 1509) Página:PREÇOS DE INSUMOSPesquisa:</t>
  </si>
  <si>
    <t>REJUNTE BRANCO, CIMENTICIO</t>
  </si>
  <si>
    <t>REJUNTE COLORIDO, CIMENTICIO</t>
  </si>
  <si>
    <t>RESIDUO DE CONSTRUCAO E DEMOLICAO (RCD), CLASSE A CINZA, TIPO RACHAO RECICLADO *COLETADO CAIXA*</t>
  </si>
  <si>
    <t>REVESTIMENTO EM CERAMICA ESMALTADA COMERCIAL, PEI MENOR OU IGUAL A 3, FORMATO MENOR OU IGUAL A 2025 CM2</t>
  </si>
  <si>
    <t>ROCADEIRA DESLOCAVEL, LARGURA DE TRABALHO DE 1,3 M Página:PREÇOS DE INSUMOS Pesquisa:</t>
  </si>
  <si>
    <t>RODO PARA CHAO 40 CM COM CABO</t>
  </si>
  <si>
    <t>ROLO COMPACTADOR DE PNEUS, ESTATICO, PRESSAO VARIAVEL, POTENCIA 99 HP, PESO SEM/COM LASTRO 9,45/21,0 T, LARGURA DE ROLAGEM 2,265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</si>
  <si>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</si>
  <si>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</si>
  <si>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80 HP, PESO OPERACIONAL MAXIMO 8,5 T, LARGURA TRABALHO 1,676 M</t>
  </si>
  <si>
    <t>ROLO COMPACTADOR VIBRATORIO LISO AUTOPROPELIDO 101HP P/ SOLOS, PESO 6,58T,Página: PREÇOS DE INSUMOSPesquisa:</t>
  </si>
  <si>
    <t>ROLO COMPACTADOR VIBRATORIO REBOCAVEL, CILINDRO DE ACO LISO, POTENCIA DE TRACAO DE 65 CV, PESO DE 4,7 T, IMPACTO DINAMICO TOTAL DE 18,3 T, LARGURA DO ROLO 1,67 M</t>
  </si>
  <si>
    <t>RUFO EXTERNO DE CHAPA DE ACO GALVANIZADA NUM 26, CORTE 25 CM</t>
  </si>
  <si>
    <t>RUFO EXTERNO DE CHAPA DE ACO GALVANIZADA NUM 26, CORTE 28 CM</t>
  </si>
  <si>
    <t>RUFO EXTERNO DE CHAPA DE ACO GALVANIZADA NUM 26, CORTE 33 CM</t>
  </si>
  <si>
    <t>RUFO INTERNO DE CHAPA DE ACO GALVANIZADA NUM 26, CORTE 33 CM</t>
  </si>
  <si>
    <t>RUFO INTERNO DE CHAPA DE ACO GALVANIZADA NUM 26, CORTE 50 CM</t>
  </si>
  <si>
    <t>RUFO PARA TELHA ESTRUTURAL DE FIBROCIMENTO 1 ABA (SEM AMIANTO)</t>
  </si>
  <si>
    <t>SAPATA DE PVC ADITIVADO NERVURADO D = 8"</t>
  </si>
  <si>
    <t>SELANTE ELASTICO MONOCOMPONENTE A BASE DE POLIURETANO PARA JUNTAS DIVERSAS Página: PREÇOS DE INSUMOS Pesquisa:</t>
  </si>
  <si>
    <t>SIFAO EM METAL CROMADO PARA PIA AMERICANA, 1.1/2 X 1.1/2 "</t>
  </si>
  <si>
    <t>SIFAO EM METAL CROMADO PARA PIA AMERICANA, 1.1/2 X 2 "</t>
  </si>
  <si>
    <t>SIFAO EM METAL CROMADO PARA PIA OU LAVATORIO, 1 X 1.1/2 "</t>
  </si>
  <si>
    <t>SIFAO EM METAL CROMADO PARA TANQUE, 1.1/4 X 1.1/2 "</t>
  </si>
  <si>
    <t>SILICONE ACETICO USO GERAL INCOLOR 280 G</t>
  </si>
  <si>
    <t>SINALIZADOR NOTURNO SIMPLES PARA PARA-RAIOS, SEM RELE FOTOELETRICO</t>
  </si>
  <si>
    <t>SOLDA EM VARETA FOSCOPER, D = *2,5* MM X COMPRIMENTO 500 MM</t>
  </si>
  <si>
    <t>SOLEIRA/ PEITORIL EM MARMORE, POLIDO, BRANCO COMUM, L= *15* CM, E= *2* CM, CORTE RETO</t>
  </si>
  <si>
    <t>SOLUCAO LIMPADORA PARA PVC, FRASCO COM 1000 CM3 Página:PREÇOS DE INSUMOS Pesquisa:</t>
  </si>
  <si>
    <t>SUPORTE DE FIXACAO PARA ESPELHO / PLACA 4" X 2", PARA 3 MODULOS, PARA INSTALACAO DE TOMADAS E INTERRUPTORES (SOMENTE SUPORTE) *COLETADO CAIXA*</t>
  </si>
  <si>
    <t>SUPORTE DE FIXACAO PARA ESPELHO / PLACA 4" X 4", PARA 6 MODULOS, PARA INSTALACAO DE TOMADAS E INTERRUPTORES (SOMENTE SUPORTE) *COLETADO CAIXA*</t>
  </si>
  <si>
    <t>SUPORTE ISOLADOR REFORCADO DIAMETRO NOMINAL 5/16", COM ROSCA SOBERBA E BUCHA</t>
  </si>
  <si>
    <t>SUPORTE ISOLADOR SIMPLES DIAMETRO NOMINAL 5/16", COM ROSCA SOBERBA E BUCHA</t>
  </si>
  <si>
    <t>SUPORTE PARA TUBO DIAMETRO NOMINAL 2", COM ROSCA MECANICA</t>
  </si>
  <si>
    <t>TABUA DE MADEIRA PARA PISO, CUMARU/IPE CHAMPANHE OU EQUIVALENTE DA REGIAO, ENCAIXE MACHO/FEMEA, *15 X 2* CMPágina: PREÇOS DE INSUMOS Pesquisa:</t>
  </si>
  <si>
    <t>TAMPAO FOFO SIMPLES COM BASE, CLASSE D400 CARGA MAX 40 T, REDONDO TAMPA 600 MM, REDE PLUVIAL/ESGOTO Página: PREÇOS DE INSUMOS Pesquisa:</t>
  </si>
  <si>
    <t>TAMPAO FOFO SIMPLES COM BASE, CLASSE D400 CARGA MAX 40 T, REDONDO TAMPA 900 MM, REDE PLUVIAL/ESGOTO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</si>
  <si>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</si>
  <si>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</si>
  <si>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</si>
  <si>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</si>
  <si>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</si>
  <si>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</si>
  <si>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</si>
  <si>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</si>
  <si>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 Página: PREÇOS DE INSUMOS Pesquisa:</t>
  </si>
  <si>
    <t>TE DE REDUCAO COM ROSCA, PVC, 90 GRAUS, 1 X 3/4",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</si>
  <si>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</si>
  <si>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</si>
  <si>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</si>
  <si>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</si>
  <si>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</si>
  <si>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</si>
  <si>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</si>
  <si>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</si>
  <si>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</si>
  <si>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</si>
  <si>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</si>
  <si>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</si>
  <si>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</si>
  <si>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</si>
  <si>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</si>
  <si>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</si>
  <si>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</si>
  <si>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</si>
  <si>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</si>
  <si>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</si>
  <si>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SERVICO, PEAD PE 100, DE 200 X 20 MM, PARA ELETROFUSAO Página: PREÇOS DE INSUMOS Pesquisa:</t>
  </si>
  <si>
    <t>TE DUPLA CURVA BRONZE/LATAO (REF 764) SEM ANEL DE SOLDA, ROSCA F X BOLSA X ROSCA F, 1/2" X 15 X 1/2"</t>
  </si>
  <si>
    <t>TE DUPLA CURVA BRONZE/LATAO (REF 764) SEM ANEL DE SOLDA, ROSCA F X BOLSA X ROSCA F, 3/4" X 22 X 3/4"</t>
  </si>
  <si>
    <t>TE FERRO GALVANIZADO 90G 3/4"</t>
  </si>
  <si>
    <t>TE PVC, SOLDAVEL, COM BUCHA DE LATAO NA BOLSA CENTRAL, 90 GRAUS, 32 MM X 3/4", PARA AGUA FRIA PREDIALPágina: PREÇOS DE INSUMOS Pesquisa:</t>
  </si>
  <si>
    <t>TELA ARAME GALV REVESTIDO C/ PVC FIO 14 BWG (2,11MM) MALHA 2" (5 X 5CM) Página:PREÇOS DE INSUMOS Pesquisa: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</si>
  <si>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</si>
  <si>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</si>
  <si>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</si>
  <si>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</si>
  <si>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</si>
  <si>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TELHA CERAMICA TIPO COLONIAL, COMPRIMENTO DE *44* CM, RENDIMENTO DE *26* Página: PREÇOS DE INSUMOS Pesquisa:</t>
  </si>
  <si>
    <t>TELHA CERAMICA TIPO PAULISTA, COMPRIMENTO DE *48* CM, RENDIMENTO DE *26* TELHAS/M2</t>
  </si>
  <si>
    <t>TELHA DE FIBROCIMENTO ONDULADA E = 8 MM, DE 2,44 X 1,10 M (SEM AMIANTO)</t>
  </si>
  <si>
    <t>TELHA ESTRUTURAL DE FIBROCIMENTO 1 ABA, DE 0,52 X 4,50 M (SEM AMIANTO)</t>
  </si>
  <si>
    <t>TELHA ESTRUTURAL DE FIBROCIMENTO 1 ABA, DE 0,52 X 7,20 M (SEM AMIANTO)</t>
  </si>
  <si>
    <t>TELHA ESTRUTURAL DE FIBROCIMENTO, CANALETE 49 OU KALHETA, 1 ABA, C = 3,60 M (SEM AMIANTO) Página:PREÇOS DE INSUMOS Pesquisa:</t>
  </si>
  <si>
    <t>TERMINAL AEREO EM ACO GALVANIZADO DN 5/16", COMPRIMENTO DE 350MM, COM BASE DE FIXACAO HORIZONTAL</t>
  </si>
  <si>
    <t>TERMINAL METALICO A PRESSAO PARA 1 CABO DE 240 MM2, COM 1 FURO DE FIXACAO Página:PREÇOS DE INSUMOS Pesquisa:</t>
  </si>
  <si>
    <t>TERMINAL METALICO A PRESSAO PARA 1 CABO DE 300 MM2, COM 1 FURO DE FIXACAO</t>
  </si>
  <si>
    <t>TIL PARA LIGACAO PREDIAL, EM PVC, JE, BBB, DN 100 X 100 MM, PARA REDE COLETORA ESGOTO (NBR 10569)</t>
  </si>
  <si>
    <t>TINTA ASFALTICA IMPERMEABILIZANTE DILUIDA EM SOLVENTE, PARA MATERIAIS CIMENTICIOS, METAL E MADEIRA</t>
  </si>
  <si>
    <t>TINTA ESMALTE SINTETICO ACETINADO Página: PREÇOS DE INSUMOS Pesquisa:</t>
  </si>
  <si>
    <t>TINTA LATEX ACRILICA STANDARD, COR BRANCA</t>
  </si>
  <si>
    <t>TINTA LATEX PVA STANDARD, COR BRANCA</t>
  </si>
  <si>
    <t>TINTA MINERAL IMPERMEAVEL EM PO, BRANCA</t>
  </si>
  <si>
    <t>TOMADA 2P+T 10A, 250V (APENAS MODULO) *COLETADO CAIXA*</t>
  </si>
  <si>
    <t>TOMADA 2P+T 20A, 250V (APENAS MODULO) *COLETADO CAIXA*</t>
  </si>
  <si>
    <t>TORNEIRA DE BOIA REAL 1.1/4" C/ BALAO PLASTICO Página:PREÇOS DE INSUMOSPesquisa:</t>
  </si>
  <si>
    <t>TORNEIRA DE BOIA VAZAO TOTAL 3/4" C/ BALAO PLASTICO OU METALICO</t>
  </si>
  <si>
    <t>TORRE METALICA COMPLETA PARA UMA CARGA DE 8 TF (80 KN) E PE DIREITO DE 6 M, INCLUINDO MODULOS , DIAGONAIS, SAPATAS E FORCADOS (LOCACAO) *COLETADO CAIXA*</t>
  </si>
  <si>
    <t>TRATOR DE ESTEIRAS, POTENCIA DE 347 HP, PESO OPERACIONAL DE 38,5 T, COM LAMINA COM CAPACIDADE DE 8,70M3 Página:PREÇOS DE INSUMOS Pesquisa:</t>
  </si>
  <si>
    <t>TRATOR DE PNEUS COM POTENCIA DE 122 CV, TRACAO 4 X 4, PESO COM LASTRO DE 4510 KG</t>
  </si>
  <si>
    <t>TUBO ACO GALVANIZADO COM COSTURA, CLASSE LEVE, DN 80 MM ( 3"), E = 3,35 MM, *7,32*Página: PREÇOS DE INSUMOS Pesquisa:</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</si>
  <si>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</si>
  <si>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</si>
  <si>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</si>
  <si>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</si>
  <si>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40 MM, E = 3,35 MM, *3,71* KG//M</t>
  </si>
  <si>
    <t>TUBO CONCRETO ARMADO, CLASSE EA-3, PB JE, DN 800 MM, PARA ESGOTO SANITARIO (NBR 8890) Página:PREÇOS DE INSUMOS Pesquisa:</t>
  </si>
  <si>
    <t>TUBO DE COBRE CLASSE "A", DN = 1 " (28 MM), PARA INSTALACOES DE MEDIA PRESSAO PARA GASES COMBUSTIVEIS E MEDICINAIS</t>
  </si>
  <si>
    <t>TUBO DE COBRE CLASSE "A", DN = 1 1/4 " (35 MM), PARA INSTALACOES DE MEDIA PRESSAO PARA GASES COMBUSTIVEIS E MEDICINAIS Página: PREÇOS DE INSUMOS Pesquisa:</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</si>
  <si>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</si>
  <si>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</si>
  <si>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</si>
  <si>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</si>
  <si>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</si>
  <si>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</si>
  <si>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</si>
  <si>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</si>
  <si>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</si>
  <si>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</si>
  <si>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</si>
  <si>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</si>
  <si>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</si>
  <si>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</si>
  <si>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</si>
  <si>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</si>
  <si>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</si>
  <si>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</si>
  <si>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</si>
  <si>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</si>
  <si>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</si>
  <si>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</si>
  <si>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</si>
  <si>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DN = 1 1/2" (42 MM), CLASSE "A", PARA INSTALACOES DE MEDIA PRESSAO PARA GASES COMBUSTIVEIS E MEDICINAIS</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</si>
  <si>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</si>
  <si>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</si>
  <si>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</si>
  <si>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</si>
  <si>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</si>
  <si>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</si>
  <si>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ARMADO, CLASSE PA-1, PB, DN = 600 MM, PARA AGUAS PLUVIAIS (NBR 8890)</t>
  </si>
  <si>
    <t>TUBO DE CONCRETO SIMPLES, CLASSE ES, PB JE, DN 500 MM, PARA ESGOTO SANITARIO (NBR 8890) Página:PREÇOS DE INSUMOS Pesquisa:</t>
  </si>
  <si>
    <t>TUBO DE POLIETILENO DE ALTA DENSIDADE, PEAD, PE-80, DE = 1000 MM X 38,5 MM PAREDE, ( SDR 26 - PN 05 ) PARA REDE DE AGUA (NBR 15561)</t>
  </si>
  <si>
    <t>TUBO DE POLIETILENO DE ALTA DENSIDADE, PEAD, PE-80, DE = 1200 MM X 37,2 MM PAREDE ( SDR 32,25 - PN 04 ) PARA REDE DE AGUA (NBR 15561)</t>
  </si>
  <si>
    <t>TUBO DE POLIETILENO DE ALTA DENSIDADE, PEAD, PE-80, DE = 1400 MM X 42,9 MM PAREDE, (SDR 32,25 - PN 04 ) PARA REDE DE AGUA (NBR 15561)</t>
  </si>
  <si>
    <t>TUBO DE POLIETILENO DE ALTA DENSIDADE, PEAD, PE-80, DE = 1600 MM X 49,0 MM PAREDE, ( SDR 32,25 - PN 04 ) PARA REDE DE AGUA (NBR 15561)</t>
  </si>
  <si>
    <t>TUBO DE POLIETILENO DE ALTA DENSIDADE, PEAD, PE-80, DE= 200 MM X 18,2 MM PAREDE, ( SDR 11 - PN 12,5 ) PARA REDE DE AGUA (NBR 15561)</t>
  </si>
  <si>
    <t>TUBO DE POLIETILENO DE ALTA DENSIDADE, PEAD, PE-80, DE= 500 MM X 45,5 MM PAREDE, ( SDR 11 - PN 12,5 ) PARA REDE DE AGUA (NBR 15561)Página: PREÇOS DE INSUMOS Pesquisa:</t>
  </si>
  <si>
    <t>TUBO DE POLIETILENO DE ALTA DENSIDADE, PEAD, PE-80, DE= 630 MM X 57,3 MM PAREDE (SDR 11 - PN 12,5 ) PARA REDE DE AGUA (NBR 15561)</t>
  </si>
  <si>
    <t>TUBO PVC TIPO LEVE PBL DN 300MM PARA VENTILAÇÃO / EXAUSTÃO</t>
  </si>
  <si>
    <t>TUBO PVC, PBV, SERIE R, DN 100 MM, PARA ESGOTO OU AGUAS PLUVIAIS PREDIAL (NBRPágina:PREÇOS DE INSUMOS Pesquisa:</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</si>
  <si>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</si>
  <si>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</si>
  <si>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</si>
  <si>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</si>
  <si>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</si>
  <si>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</si>
  <si>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</si>
  <si>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</si>
  <si>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</si>
  <si>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FERRO GALV C/ASSENTO CONICO BRONZE 4"Página:PREÇOS DE INSUMOSPesquisa:</t>
  </si>
  <si>
    <t>UNIAO FERRO GALV C/ASSENTO CONICO FERRO LONGO 2 1/2"</t>
  </si>
  <si>
    <t>VALVULA DE DESCARGA EM METAL CROMADO PARA MICTORIO COM ACIONAMENTO POR PRESSAO E FECHAMENTO AUTOMATICO</t>
  </si>
  <si>
    <t>VALVULA DE ESFERA BRUTA EM BRONZE, BITOLA 1 1/2 " (REF 1552-B)Página:PREÇOS DE INSUMOS Pesquisa: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</si>
  <si>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</si>
  <si>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</si>
  <si>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</si>
  <si>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 Página: PREÇOS DE INSUMOS Pesquisa:</t>
  </si>
  <si>
    <t>VEICULO TIPO MINI FURGAO COM MOTOR *1.3* FLEX, 2 PORTAS</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</si>
  <si>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</si>
  <si>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</si>
  <si>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</si>
  <si>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</si>
  <si>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 Página: PREÇOS DE INSUMOSPesquisa:</t>
  </si>
  <si>
    <t>VIDRO CRISTAL COLORIDO, 10 MM, PINTADO NA COR BRANCA</t>
  </si>
  <si>
    <t>VIDRO CRISTAL COLORIDO, 4 MM, PINTADO NA COR BRANCA</t>
  </si>
  <si>
    <t>VIDRO CRISTAL COLORIDO, 6 MM, PINTADO NA COR BRANCA</t>
  </si>
  <si>
    <t>VIDRO CRISTAL COLORIDO, 8 MM, PINTADO NA COR BRANCA</t>
  </si>
  <si>
    <t>VIGA DE ESCORAMAENTO H20, DE MADEIRA, PESO DE 5,00 A 5,20 KG/M, COM EXTREMIDADES PLASTICAS *COLETADO CAIXA*</t>
  </si>
  <si>
    <t>VIGA SANDUICHE METALICA VAZADA PARA TRAVAMENTO DE PILARES, DIMENSOES: ALTURA DE *8* CM, LARGURA DE *6* CM E EXTENSAO DE 2 M (LOCACAO) *COLETADO CAIXA*</t>
  </si>
  <si>
    <t>AMAVI</t>
  </si>
  <si>
    <t>ASSENTAMENTO DE TUBO DE CONCRETO PARA REDES COLETORAS DE ESGOTO SANIT�RIO, DIÂMETRO DE 300 MM, JUNTA ELÁSTICA, INSTALADO EM LOCAL COM BAIXNÍVEL DE INTERFERÊNCIAS (NÃO INCLUI FORNECIMENTO). AF_12/2015</t>
  </si>
  <si>
    <t>TUBO DE CONCRETO PARA REDES COLETORAS DE ESGOTO SANITÁRIO, DIÂMETRO 400 MM, JUNTA ELÁSTICA, INSTALADO EM LOCAL COM BAIXO NÍVEL DE INTERRÊNCIAS - FORNECIMENTO E ASSENTAMENTO. AF_12/2015</t>
  </si>
  <si>
    <t>ASSENTAMENTO DE TUBO DE CONCRETO PARA REDES COLETORAS DE ESGOTO SANIT�RIO, DIÂMETRO DE 400 MM, JUNTA ELÁSTICA, INSTALADO EM LOCAL COM BAIXNÍVEL DE INTERFERÊNCIAS (NÃO INCLUI FORNECIMENTO). AF_12/2015</t>
  </si>
  <si>
    <t>ASSENTAMENTO DE TUBO DE CONCRETO PARA REDES COLETORAS DE ESGOTO SANIT�RIO, DIÂMETRO DE 500 MM, JUNTA ELÁSTICA, INSTALADO EM LOCAL COM BAIXNÍVEL DE INTERFERÊNCIAS (NÃO INCLUI FORNECIMENTO). AF_12/2015</t>
  </si>
  <si>
    <t>ASSENTAMENTO DE TUBO DE CONCRETO PARA REDES COLETORAS DE ESGOTO SANIT�RIO, DIÂMETRO DE 600 MM, JUNTA ELÁSTICA, INSTALADO EM LOCAL COM BAIXNÍVEL DE INTERFERÊNCIAS (NÃO INCLUI FORNECIMENTO). AF_12/2015</t>
  </si>
  <si>
    <t>ASSENTAMENTO DE TUBO DE CONCRETO PARA REDES COLETORAS DE ESGOTO SANIT�RIO, DIÂMETRO DE 700 MM, JUNTA ELÁSTICA, INSTALADO EM LOCAL COM BAIXNÍVEL DE INTERFERÊNCIAS (NÃO INCLUI FORNECIMENTO). AF_12/2015</t>
  </si>
  <si>
    <t>ASSENTAMENTO DE TUBO DE CONCRETO PARA REDES COLETORAS DE ESGOTO SANIT�RIO, DIÂMETRO DE 800 MM, JUNTA ELÁSTICA, INSTALADO EM LOCAL COM BAIXNÍVEL DE INTERFERÊNCIAS (NÃO INCLUI FORNECIMENTO). AF_12/2015</t>
  </si>
  <si>
    <t>ASSENTAMENTO DE TUBO DE CONCRETO PARA REDES COLETORAS DE ESGOTO SANIT�RIO, DIÂMETRO DE 900 MM, JUNTA ELÁSTICA, INSTALADO EM LOCAL COM BAIXNÍVEL DE INTERFERÊNCIAS (NÃO INCLUI FORNECIMENTO). AF_12/2015</t>
  </si>
  <si>
    <t>ASSENTAMENTO DE TUBO DE CONCRETO PARA REDES COLETORAS DE ESGOTO SANIT�RIO, DIÂMETRO DE 1000 MM, JUNTA ELÁSTICA, INSTALADO EM LOCAL COM BAI NÍVEL DE INTERFERÊNCIAS (NÃO INCLUI FORNECIMENTO). AF_12/2015</t>
  </si>
  <si>
    <t>ASSENTAMENTO DE TUBO DE CONCRETO PARA REDES COLETORAS DE ESGOTO SANIT�RIO, DIÂMETRO DE 300 MM, JUNTA ELÁSTICA, INSTALADO EM LOCAL COM ALTOÍVEL DE INTERFERÊNCIAS (NÃO INCLUI FORNECIMENTO). AF_12/2015</t>
  </si>
  <si>
    <t>TUBO DE CONCRETO PARA REDES COLETORAS DE ESGOTO SANITÁRIO, DIÂMETRO 400 MM, JUNTA ELÁSTICA, INSTALADO EM LOCAL COM ALTO NÍVEL DE INTERFÊNCIAS - FORNECIMENTO E ASSENTAMENTO. AF_12/2015</t>
  </si>
  <si>
    <t>ASSENTAMENTO DE TUBO DE CONCRETO PARA REDES COLETORAS DE ESGOTO SANIT�RIO, DIÂMETRO DE 400 MM, JUNTA ELÁSTICA, INSTALADO EM LOCAL COM ALTOÍVEL DE INTERFERÊNCIAS (NÃO INCLUI FORNECIMENTO). AF_12/2015</t>
  </si>
  <si>
    <t>ASSENTAMENTO DE TUBO DE CONCRETO PARA REDES COLETORAS DE ESGOTO SANIT�RIO, DIÂMETRO DE 500 MM, JUNTA ELÁSTICA, INSTALADO EM LOCAL COM ALTOÍVEL DE INTERFERÊNCIAS (NÃO INCLUI FORNECIMENTO). AF_12/2015</t>
  </si>
  <si>
    <t>ASSENTAMENTO DE TUBO DE CONCRETO PARA REDES COLETORAS DE ESGOTO SANIT�RIO, DIÂMETRO DE 600 MM, JUNTA ELÁSTICA, INSTALADO EM LOCAL COM ALTOÍVEL DE INTERFERÊNCIAS (NÃO INCLUI FORNECIMENTO). AF_12/2015</t>
  </si>
  <si>
    <t>ASSENTAMENTO DE TUBO DE CONCRETO PARA REDES COLETORAS DE ESGOTO SANIT�RIO, DIÂMETRO DE 700 MM, JUNTA ELÁSTICA, INSTALADO EM LOCAL COM ALTOÍVEL DE INTERFERÊNCIAS (NÃO INCLUI FORNECIMENTO). AF_12/2015</t>
  </si>
  <si>
    <t>ASSENTAMENTO DE TUBO DE CONCRETO PARA REDES COLETORAS DE ESGOTO SANIT�RIO, DIÂMETRO DE 800 MM, JUNTA ELÁSTICA, INSTALADO EM LOCAL COM ALTOÍVEL DE INTERFERÊNCIAS (NÃO INCLUI FORNECIMENTO). AF_12/2015</t>
  </si>
  <si>
    <t>ASSENTAMENTO DE TUBO DE CONCRETO PARA REDES COLETORAS DE ESGOTO SANIT�RIO, DIÂMETRO DE 900 MM, JUNTA ELÁSTICA, INSTALADO EM LOCAL COM ALTOÍVEL DE INTERFERÊNCIAS (NÃO INCLUI FORNECIMENTO). AF_12/2015</t>
  </si>
  <si>
    <t>ASSENTAMENTO DE TUBO DE CONCRETO PARA REDES COLETORAS DE ESGOTO SANIT�RIO, DIÂMETRO DE 1000 MM, JUNTA ELÁSTICA, INSTALADO EM LOCAL COM ALTNÍVEL DE INTERFERÊNCIAS (NÃO INCLUI FORNECIMENTO). AF_12/2015</t>
  </si>
  <si>
    <t>TUBO DE CONCRETO PARA REDES COLETORAS DE ÁGUAS PLUVIAIS, DIÂMETRO DE00 MM, JUNTA RÍGIDA, INSTALADO EM LOCAL COM BAIXO NÍVEL DE INTERFER�IAS - FORNECIMENTO E ASSENTAMENTO. AF_12/2015</t>
  </si>
  <si>
    <t>6M</t>
  </si>
  <si>
    <t>7M</t>
  </si>
  <si>
    <t>8M</t>
  </si>
  <si>
    <t>9M</t>
  </si>
  <si>
    <t>TUBO DE CONCRETO PARA REDES COLETORAS DE ÁGUAS PLUVIAIS, DIÂMETRO DE000 MM, JUNTA RÍGIDA, INSTALADO EM LOCAL COM BAIXO NÍVEL DE INTERFERCIAS - FORNECIMENTO E ASSENTAMENTO. AF_12/2015</t>
  </si>
  <si>
    <t>1M</t>
  </si>
  <si>
    <t>TUBO DE CONCRETO PARA REDES COLETORAS DE ÁGUAS PLUVIAIS, DIÂMETRO DE00 MM, JUNTA RÍGIDA, INSTALADO EM LOCAL COM ALTO NÍVEL DE INTERFERÊAS - FORNECIMENTO E ASSENTAMENTO. AF_12/2015</t>
  </si>
  <si>
    <t>TUBO DE CONCRETO PARA REDES COLETORAS DE ÁGUAS PLUVIAIS, DIÂMETRO DE000 MM, JUNTA RÍGIDA, INSTALADO EM LOCAL COM ALTO NÍVEL DE INTERFER�IAS - FORNECIMENTO E ASSENTAMENTO. AF_12/2015</t>
  </si>
  <si>
    <t>ASSENTAMENTO DE TUBO DE CONCRETO PARA REDES COLETORAS DE ÁGUAS PLUVIAS, DIÂMETRO DE 300 MM, JUNTA RÍGIDA, INSTALADO EM LOCAL COM BAIXO N�L DE INTERFERÊNCIAS (NÃO INCLUI FORNECIMENTO). AF_12/2015</t>
  </si>
  <si>
    <t>ASSENTAMENTO DE TUBO DE CONCRETO PARA REDES COLETORAS DE ÁGUAS PLUVIAS, DIÂMETRO DE 400 MM, JUNTA RÍGIDA, INSTALADO EM LOCAL COM BAIXO N�L DE INTERFERÊNCIAS (NÃO INCLUI FORNECIMENTO). AF_12/2015</t>
  </si>
  <si>
    <t>ASSENTAMENTO DE TUBO DE CONCRETO PARA REDES COLETORAS DE ÁGUAS PLUVIAS, DIÂMETRO DE 500 MM, JUNTA RÍGIDA, INSTALADO EM LOCAL COM BAIXO N�L DE INTERFERÊNCIAS (NÃO INCLUI FORNECIMENTO). AF_12/2015</t>
  </si>
  <si>
    <t>ASSENTAMENTO DE TUBO DE CONCRETO PARA REDES COLETORAS DE ÁGUAS PLUVIAS, DIÂMETRO DE 600 MM, JUNTA RÍGIDA, INSTALADO EM LOCAL COM BAIXO N�L DE INTERFERÊNCIAS (NÃO INCLUI FORNECIMENTO). AF_12/2015</t>
  </si>
  <si>
    <t>ASSENTAMENTO DE TUBO DE CONCRETO PARA REDES COLETORAS DE ÁGUAS PLUVIAS, DIÂMETRO DE 700 MM, JUNTA RÍGIDA, INSTALADO EM LOCAL COM BAIXO N�L DE INTERFERÊNCIAS (NÃO INCLUI FORNECIMENTO). AF_12/2015</t>
  </si>
  <si>
    <t>ASSENTAMENTO DE TUBO DE CONCRETO PARA REDES COLETORAS DE ÁGUAS PLUVIAS, DIÂMETRO DE 800 MM, JUNTA RÍGIDA, INSTALADO EM LOCAL COM BAIXO N�L DE INTERFERÊNCIAS (NÃO INCLUI FORNECIMENTO). AF_12/2015</t>
  </si>
  <si>
    <t>ASSENTAMENTO DE TUBO DE CONCRETO PARA REDES COLETORAS DE ÁGUAS PLUVIAS, DIÂMETRO DE 900 MM, JUNTA RÍGIDA, INSTALADO EM LOCAL COM BAIXO N�L DE INTERFERÊNCIAS (NÃO INCLUI FORNECIMENTO). AF_12/2015</t>
  </si>
  <si>
    <t>ASSENTAMENTO DE TUBO DE CONCRETO PARA REDES COLETORAS DE ÁGUAS PLUVIAS, DIÂMETRO DE 1000 MM, JUNTA RÍGIDA, INSTALADO EM LOCAL COM BAIXO NEL DE INTERFERÊNCIAS (NÃO INCLUI FORNECIMENTO). AF_12/2015</t>
  </si>
  <si>
    <t>TUBO DE CONCRETO PARA REDES COLETORAS DE ÁGUAS PLUVIAIS, DIÂMETRO DE200 MM, JUNTA RÍGIDA, INSTALADO EM LOCAL COM BAIXO NÍVEL DE INTERFERCIAS - FORNECIMENTO E ASSENTAMENTO. AF_12/2015</t>
  </si>
  <si>
    <t>ASSENTAMENTO DE TUBO DE CONCRETO PARA REDES COLETORAS DE ÁGUAS PLUVIAS, DIÂMETRO DE 1200 MM, JUNTA RÍGIDA, INSTALADO EM LOCAL COM BAIXO NEL DE INTERFERÊNCIAS (NÃO INCLUI FORNECIMENTO). AF_12/2015</t>
  </si>
  <si>
    <t>TUBO DE CONCRETO PARA REDES COLETORAS DE ÁGUAS PLUVIAIS, DIÂMETRO DE500 MM, JUNTA RÍGIDA, INSTALADO EM LOCAL COM BAIXO NÍVEL DE INTERFERCIAS - FORNECIMENTO E ASSENTAMENTO. AF_12/2015</t>
  </si>
  <si>
    <t>ASSENTAMENTO DE TUBO DE CONCRETO PARA REDES COLETORAS DE ÁGUAS PLUVIAS, DIÂMETRO DE 1500 MM, JUNTA RÍGIDA, INSTALADO EM LOCAL COM BAIXO NEL DE INTERFERÊNCIAS (NÃO INCLUI FORNECIMENTO). AF_12/2015</t>
  </si>
  <si>
    <t>ASSENTAMENTO DE TUBO DE CONCRETO PARA REDES COLETORAS DE ÁGUAS PLUVIAS, DIÂMETRO DE 300 MM, JUNTA RÍGIDA, INSTALADO EM LOCAL COM ALTO NÍ DE INTERFERÊNCIAS (NÃO INCLUI FORNECIMENTO). AF_12/2015</t>
  </si>
  <si>
    <t>ASSENTAMENTO DE TUBO DE CONCRETO PARA REDES COLETORAS DE ÁGUAS PLUVIAS, DIÂMETRO DE 400 MM, JUNTA RÍGIDA, INSTALADO EM LOCAL COM ALTO NÍ DE INTERFERÊNCIAS (NÃO INCLUI FORNECIMENTO). AF_12/2015</t>
  </si>
  <si>
    <t>ASSENTAMENTO DE TUBO DE CONCRETO PARA REDES COLETORAS DE ÁGUAS PLUVIAS, DIÂMETRO DE 500 MM, JUNTA RÍGIDA, INSTALADO EM LOCAL COM ALTO NÍ DE INTERFERÊNCIAS (NÃO INCLUI FORNECIMENTO). AF_12/2015</t>
  </si>
  <si>
    <t>ASSENTAMENTO DE TUBO DE CONCRETO PARA REDES COLETORAS DE ÁGUAS PLUVIAS, DIÂMETRO DE 600 MM, JUNTA RÍGIDA, INSTALADO EM LOCAL COM ALTO NÍ DE INTERFERÊNCIAS (NÃO INCLUI FORNECIMENTO). AF_12/2015</t>
  </si>
  <si>
    <t>ASSENTAMENTO DE TUBO DE CONCRETO PARA REDES COLETORAS DE ÁGUAS PLUVIAS, DIÂMETRO DE 700 MM, JUNTA RÍGIDA, INSTALADO EM LOCAL COM ALTO NÍ DE INTERFERÊNCIAS (NÃO INCLUI FORNECIMENTO). AF_12/2015</t>
  </si>
  <si>
    <t>ASSENTAMENTO DE TUBO DE CONCRETO PARA REDES COLETORAS DE ÁGUAS PLUVIAS, DIÂMETRO DE 800 MM, JUNTA RÍGIDA, INSTALADO EM LOCAL COM ALTO NÍ DE INTERFERÊNCIAS (NÃO INCLUI FORNECIMENTO). AF_12/2015</t>
  </si>
  <si>
    <t>ASSENTAMENTO DE TUBO DE CONCRETO PARA REDES COLETORAS DE ÁGUAS PLUVIAS, DIÂMETRO DE 900 MM, JUNTA RÍGIDA, INSTALADO EM LOCAL COM ALTO NÍ DE INTERFERÊNCIAS (NÃO INCLUI FORNECIMENTO). AF_12/2015</t>
  </si>
  <si>
    <t>ASSENTAMENTO DE TUBO DE CONCRETO PARA REDES COLETORAS DE ÁGUAS PLUVIAS, DIÂMETRO DE 1000 MM, JUNTA RÍGIDA, INSTALADO EM LOCAL COM ALTO N�L DE INTERFERÊNCIAS (NÃO INCLUI FORNECIMENTO). AF_12/2015</t>
  </si>
  <si>
    <t>TUBO DE CONCRETO PARA REDES COLETORAS DE ÁGUAS PLUVIAIS, DIÂMETRO DE200 MM, JUNTA RÍGIDA, INSTALADO EM LOCAL COM ALTO NÍVEL DE INTERFER�IAS - FORNECIMENTO E ASSENTAMENTO. AF_12/2015</t>
  </si>
  <si>
    <t>ASSENTAMENTO DE TUBO DE CONCRETO PARA REDES COLETORAS DE ÁGUAS PLUVIAS, DIÂMETRO DE 1200 MM, JUNTA RÍGIDA, INSTALADO EM LOCAL COM ALTO N�L DE INTERFERÊNCIAS (NÃO INCLUI FORNECIMENTO). AF_12/2015</t>
  </si>
  <si>
    <t>TUBO DE CONCRETO PARA REDES COLETORAS DE ÁGUAS PLUVIAIS, DIÂMETRO DE500 MM, JUNTA RÍGIDA, INSTALADO EM LOCAL COM ALTO NÍVEL DE INTERFER�IAS - FORNECIMENTO E ASSENTAMENTO. AF_12/2015</t>
  </si>
  <si>
    <t>ASSENTAMENTO DE TUBO DE CONCRETO PARA REDES COLETORAS DE ÁGUAS PLUVIAS, DIÂMETRO DE 1500 MM, JUNTA RÍGIDA, INSTALADO EM LOCAL COM ALTO N�L DE INTERFERÊNCIAS (NÃO INCLUI FORNECIMENTO). AF_12/2015</t>
  </si>
  <si>
    <t>FECHAMENTO DE CONSTRUÇÃO TEMPORÁRIA EM CHAPA DE MADEIRA COMPENSADA 0MM, COM REAPROVEITAMENTO DE 2X.</t>
  </si>
  <si>
    <t>=1M2</t>
  </si>
  <si>
    <t>LANCA ELEVATORIA TELESCOPICA DE ACIONAMENTO HIDRAULICO, CAPACIDADE DE CARGA 30.000 KG, COM CESTO, MONTADA SOBRE CAMINHAO TRUCADO - CHP DIUNO</t>
  </si>
  <si>
    <t>CAMINHÃO TOCO, PBT 14.300 KG, CARGA ÚTIL MÁX. 9.710 KG, DIST. ENTREXOS 3,56 M, POTÊNCIA 185 CV, INCLUSIVE CARROCERIA FIXA ABERTA DE MADERA P/ TRANSPORTE GERAL DE CARGA SECA, DIMEN. APROX. 2,50 X 6,50 X 0,50 M - CHP DIURNO. AF_06/2014</t>
  </si>
  <si>
    <t>CORTADORA DE PISO COM MOTOR 4 TEMPOS A GASOLINA, POTÊNCIA DE 13 HP, CM DISCO DE CORTE DIAMANTADO SEGMENTADO PARA CONCRETO, DIÂMETRO DE 350MM, FURO DE 1" (14 X 1") - CHP DIURNO. AF_08/2015</t>
  </si>
  <si>
    <t>COMPACTADOR DE SOLOS DE PERCUSSÃO (SOQUETE) COM MOTOR A GASOLINA 4 TEPOS, POTÊNCIA 4 CV - CHP DIURNO. AF_08/2015</t>
  </si>
  <si>
    <t>CAMINHÃO DE TRANSPORTE DE MATERIAL ASFÁLTICO 30.000 L, COM CAVALO MENICO DE CAPACIDADE MÁXIMA DE TRAÇÃO COMBINADO DE 66.000 KG, POTÊNC60 CV, INCLUSIVE TANQUE DE ASFALTO COM SERPENTINA - CHP DIURNO. AF_08/2015</t>
  </si>
  <si>
    <t>ÂCHP</t>
  </si>
  <si>
    <t>CAMINHÃO PARA EQUIPAMENTO DE LIMPEZA A SUCÇÃO, COM CAMINHÃO TRUCAD PESO BRUTO TOTAL 23000 KG, CARGA ÚTIL MÁXIMA 15935 KG, DISTÂNCIA EE EIXOS 4,80 M, POTÊNCIA 230 CV, INCLUSIVE LIMPADORA A SUCÇÃO, TANQ12000 L - CHP DIURNO. AF_11/2015</t>
  </si>
  <si>
    <t>PENEIRA ROTATIVA COM MOTOR ELÉTRICO TRIFÁSICO DE 2 CV, CILINDRO DE 1 X 0,60 M, COM FUROS DE 3,17 MM - CHP DIURNO. AF_11/2015</t>
  </si>
  <si>
    <t>DOSADOR DE AREIA, CAPACIDADE DE 26 LITROS - CHP DIURNO. AF_11/2015</t>
  </si>
  <si>
    <t>CAMINHONETE COM MOTOR A DIESEL, POTÊNCIA 180 CV, CABINE DUPLA, 4X4 - HP DIURNO. AF_11/2015</t>
  </si>
  <si>
    <t>CAMINHONETE CABINE SIMPLES COM MOTOR 1.6 FLEX, CÂMBIO MANUAL, POTÊNC 101/104 CV, 2 PORTAS - CHP DIURNO. AF_11/2015</t>
  </si>
  <si>
    <t>ACHP</t>
  </si>
  <si>
    <t>CAMINHÃO DE TRANSPORTE DE MATERIAL ASFÁLTICO 20.000 L, COM CAVALO MENICO DE CAPACIDADE MÁXIMA DE TRAÇÃO COMBINADO DE 45.000 KG, POTÊNC30 CV, INCLUSIVE TANQUE DE ASFALTO COM MAÇARICO - CHP DIURNO. AF_12/215</t>
  </si>
  <si>
    <t>APARELHO PARA CORTE E SOLDA OXI-ACETILENO SOBRE RODAS, INCLUSIVE CILINDROS E MAÇARICOS - CHP DIURNO. AF_12/2015</t>
  </si>
  <si>
    <t>MÁQUINA EXTRUSORA DE CONCRETO PARA GUIAS E SARJETAS, MOTOR A DIESEL, OTÊNCIA 14 CV - CHP DIURNO. AF_12/2015</t>
  </si>
  <si>
    <t>MARTELO PERFURADOR PNEUMÁTICO MANUAL, HASTE 25 X 75 MM, 21 KG - CHP DURNO. AF_12/2015</t>
  </si>
  <si>
    <t>DISTRIBUIDOR DE AGREGADO TIPO DOSADOR REBOCAVEL COM 4 PNEUS COM LARRA 3,66 M - CHI DIURNO</t>
  </si>
  <si>
    <t>UCHI</t>
  </si>
  <si>
    <t>GUINDAUTO HIDRÁULICO, CAPACIDADE MÁXIMA DE CARGA 6200 KG, MOMENTO M�MO DE CARGA 11,7 TM, ALCANCE MÁXIMO HORIZONTAL 9,70 M, INCLUSIVE CAMIHÃO TOCO PBT 16.000 KG, POTÊNCIA DE 189 CV - CHI DIURNO. AF_06/2014</t>
  </si>
  <si>
    <t>CORTADORA DE PISO COM MOTOR 4 TEMPOS A GASOLINA, POTÊNCIA DE 13 HP, CM DISCO DE CORTE DIAMANTADO SEGMENTADO PARA CONCRETO, DIÂMETRO DE 350MM, FURO DE 1" (14 X 1") - CHI DIURNO. AF_08/2015</t>
  </si>
  <si>
    <t>CAMINHÃO DE TRANSPORTE DE MATERIAL ASFÁLTICO 30.000 L, COM CAVALO MENICO DE CAPACIDADE MÁXIMA DE TRAÇÃO COMBINADO DE 66.000 KG, POTÊNC60 CV, INCLUSIVE TANQUE DE ASFALTO COM SERPENTINA - CHI DIURNO. AF_08/2015</t>
  </si>
  <si>
    <t>ÂCHI</t>
  </si>
  <si>
    <t>CAMINHÃO PARA EQUIPAMENTO DE LIMPEZA A SUCÇÃO COM CAMINHÃO TRUCADOPESO BRUTO TOTAL 23000 KG, CARGA ÚTIL MÁXIMA 15935 KG, DISTÂNCIA EN EIXOS 4,80 M, POTÊNCIA 230 CV, INCLUSIVE LIMPADORA A SUCÇÃO, TANQU2000 L - CHI DIURNO. AF_11/2015</t>
  </si>
  <si>
    <t>PENEIRA ROTATIVA COM MOTOR ELÉTRICO TRIFÁSICO DE 2 CV, CILINDRO DE 1 X 0,60 M, COM FUROS DE 3,17 MM - CHI DIURNO. AF_11/2015</t>
  </si>
  <si>
    <t>DOSADOR DE AREIA, CAPACIDADE DE 26 LITROS - CHI DIURNO. AF_11/2015</t>
  </si>
  <si>
    <t>CAMINHONETE COM MOTOR A DIESEL, POTÊNCIA 180 CV, CABINE DUPLA, 4X4 - HI DIURNO. AF_11/2015</t>
  </si>
  <si>
    <t>CAMINHONETE CABINE SIMPLES COM MOTOR 1.6 FLEX, CÂMBIO MANUAL, POTÊNC 101/104 CV, 2 PORTAS - CHI DIURNO. AF_11/2015</t>
  </si>
  <si>
    <t>ACHI</t>
  </si>
  <si>
    <t>CAMINHÃO DE TRANSPORTE DE MATERIAL ASFÁLTICO 20.000 L, COM CAVALO MENICO DE CAPACIDADE MÁXIMA DE TRAÇÃO COMBINADO DE 45.000 KG, POTÊNC30 CV, INCLUSIVE TANQUE DE ASFALTO COM MAÇARICO - CHI DIURNO. AF_12/215</t>
  </si>
  <si>
    <t>APARELHO PARA CORTE E SOLDA OXI-ACETILENO SOBRE RODAS, INCLUSIVE CILINDROS E MAÇARICOS - CHI DIURNO. AF_12/2015</t>
  </si>
  <si>
    <t>MÁQUINA EXTRUSORA DE CONCRETO PARA GUIAS E SARJETAS, MOTOR A DIESEL, OTÊNCIA 14 CV - CHI DIURNO. AF_12/2015</t>
  </si>
  <si>
    <t>MARTELO PERFURADOR PNEUMÁTICO MANUAL, HASTE 25 X 75 MM, 21 KG - CHI DURNO. AF_12/2015</t>
  </si>
  <si>
    <t>RETRO-ESCAVADEIRA, 74HP (VU=6 ANOS) - MÃO-DE-OBRA/OPERAÇÃO NOTUR</t>
  </si>
  <si>
    <t>DISTRIBUIDOR DE ASFALTO MONTADO SOBRE CAMINHAO TOCO 162 HP, COM TANQUE ISOLADO 6 M3 COM BARRA ESPARGIDORA DE 3,66 M - CUSTO C/ MAO-DE-OBRNA OPERACAO DIURNA.</t>
  </si>
  <si>
    <t>ROLO COMPACTADOR VIBRATÓRIO DE CILINDRO LISO, AUTO-PROPEL. 80HP, PE MÁXIMO OPERACIONAL 8,1T - CUSTO DE MATERIAIS NA OPERAÇÃO</t>
  </si>
  <si>
    <t>CAMINHÃO TOCO, PBT 16.000 KG, CARGA ÚTIL MÁX. 10.685 KG, DIST. ENTRIXOS 4,8 M, POTÊNCIA 189 CV, INCLUSIVE CARROCERIA FIXA ABERTA DE MADERA P/ TRANSPORTE GERAL DE CARGA SECA, DIMEN. APROX. 2,5 X 7,00 X 0,50M - JUROS. AF_06/2014</t>
  </si>
  <si>
    <t>CAMINHÃO TOCO, PBT 16.000 KG, CARGA ÚTIL MÁX. 10.685 KG, DIST. ENTRIXOS 4,8 M, POTÊNCIA 189 CV, INCLUSIVE CARROCERIA FIXA ABERTA DE MADERA P/ TRANSPORTE GERAL DE CARGA SECA, DIMEN. APROX. 2,5 X 7,00 X 0,50M - IMPOSTOS E SEGUROS. AF_06/2014</t>
  </si>
  <si>
    <t>PERFURATRIZ HIDRÁULICA SOBRE CAMINHÃO COM TRADO CURTO ACOPLADO, PROFDIDADE MÁXIMA DE 20 M, DIÂMETRO MÁXIMO DE 1500 MM, POTÊNCIA INSTALDE 137 HP, MESA ROTATIVA COM TORQUE MÁXIMO DE 30 KNM - IMPOSTOS E SEGROS. AF_06/2015</t>
  </si>
  <si>
    <t>CORTADORA DE PISO COM MOTOR 4 TEMPOS A GASOLINA, POTÊNCIA DE 13 HP, CM DISCO DE CORTE DIAMANTADO SEGMENTADO PARA CONCRETO, DIÂMETRO DE 350MM, FURO DE 1" (14 X 1") - DEPRECIAÇÃO. AF_08/2015</t>
  </si>
  <si>
    <t>CORTADORA DE PISO COM MOTOR 4 TEMPOS A GASOLINA, POTÊNCIA DE 13 HP, CM DISCO DE CORTE DIAMANTADO SEGMENTADO PARA CONCRETO, DIÂMETRO DE 350MM, FURO DE 1" (14 X 1") - JUROS. AF_08/2015</t>
  </si>
  <si>
    <t>CORTADORA DE PISO COM MOTOR 4 TEMPOS A GASOLINA, POTÊNCIA DE 13 HP, CM DISCO DE CORTE DIAMANTADO SEGMENTADO PARA CONCRETO, DIÂMETRO DE 350MM, FURO DE 1" (14 X 1") - MANUTENÇÃO. AF_08/2015</t>
  </si>
  <si>
    <t>CORTADORA DE PISO COM MOTOR 4 TEMPOS A GASOLINA, POTÊNCIA DE 13 HP, CM DISCO DE CORTE DIAMANTADO SEGMENTADO PARA CONCRETO, DIÂMETRO DE 350MM, FURO DE 1" (14 X 1") - MATERIAIS NA OPERAÇÃO. AF_08/2015</t>
  </si>
  <si>
    <t>GUINDAUTO HIDRÁULICO, CAPACIDADE MÁXIMA DE CARGA 6500 KG, MOMENTO M�MO DE CARGA 5,8 TM, ALCANCE MÁXIMO HORIZONTAL 7,60 M, INCLUSIVE CAMINÃO TOCO PBT 9.700 KG, POTÊNCIA DE 160 CV - IMPOSTOS E SEGUROS. AF_08015</t>
  </si>
  <si>
    <t>CAMINHÃO DE TRANSPORTE DE MATERIAL ASFÁLTICO 30.000 L, COM CAVALO MENICO DE CAPACIDADE MÁXIMA DE TRAÇÃO COMBINADO DE 66.000 KG, POTÊNC60 CV, INCLUSIVE TANQUE DE ASFALTO COM SERPENTINA - DEPRECIAÇÃO. AF_/2015</t>
  </si>
  <si>
    <t>ÂH</t>
  </si>
  <si>
    <t>CAMINHÃO DE TRANSPORTE DE MATERIAL ASFÁLTICO 30.000 L, COM CAVALO MENICO DE CAPACIDADE MÁXIMA DE TRAÇÃO COMBINADO DE 66.000 KG, POTÊNC60 CV, INCLUSIVE TANQUE DE ASFALTO COM SERPENTINA - JUROS. AF_08/2015</t>
  </si>
  <si>
    <t>CAMINHÃO DE TRANSPORTE DE MATERIAL ASFÁLTICO 30.000 L, COM CAVALO MENICO DE CAPACIDADE MÁXIMA DE TRAÇÃO COMBINADO DE 66.000 KG, POTÊNC60 CV, INCLUSIVE TANQUE DE ASFALTO COM SERPENTINA - IMPOSTOS E SEGUROS. AF_08/2015</t>
  </si>
  <si>
    <t>CAMINHÃO DE TRANSPORTE DE MATERIAL ASFÁLTICO 30.000 L, COM CAVALO MENICO DE CAPACIDADE MÁXIMA DE TRAÇÃO COMBINADO DE 66.000 KG, POTÊNC60 CV, INCLUSIVE TANQUE DE ASFALTO COM SERPENTINA - MANUTENÇÃO. AF_02015</t>
  </si>
  <si>
    <t>CAMINHÃO DE TRANSPORTE DE MATERIAL ASFÁLTICO 30.000 L, COM CAVALO MENICO DE CAPACIDADE MÁXIMA DE TRAÇÃO COMBINADO DE 66.000 KG, POTÊNC60 CV, INCLUSIVE TANQUE DE ASFALTO COM SERPENTINA - MATERIAIS NA OPERAÇÃO. AF_08/2015</t>
  </si>
  <si>
    <t>DISTRIBUIDOR DE AGREGADOS REBOCAVEL, CAPACIDADE 1,9 M³, LARGURA DE TRBALHO 3,66 M - MANUTENÇÃO. AF_11/2015</t>
  </si>
  <si>
    <t>CAMINHÃO PARA EQUIPAMENTO DE LIMPEZA A SUCÇÃO COM CAMINHÃO TRUCADOPESO BRUTO TOTAL 23000 KG, CARGA ÚTIL MÁXIMA 15935 KG, DISTÂNCIA EN EIXOS 4,80 M, POTÊNCIA 230 CV, INCLUSIVE LIMPADORA A SUCÇÃO, TANQU2000 L - DEPRECIAÇÃO. AF_11/2015</t>
  </si>
  <si>
    <t>CAMINHÃO PARA EQUIPAMENTO DE LIMPEZA A SUCÇÃO COM CAMINHÃO TRUCADOPESO BRUTO TOTAL 23000 KG, CARGA ÚTIL MÁXIMA 15935 KG, DISTÂNCIA EN EIXOS 4,80 M, POTÊNCIA 230 CV, INCLUSIVE LIMPADORA A SUCÇÃO, TANQU2000 L - JUROS. AF_11/2015</t>
  </si>
  <si>
    <t>CAMINHÃO PARA EQUIPAMENTO DE LIMPEZA A SUCÇÃO COM CAMINHÃO TRUCADOPESO BRUTO TOTAL 23000 KG, CARGA ÚTIL MÁXIMA 15935 KG, DISTÂNCIA EN EIXOS 4,80 M, POTÊNCIA 230 CV, INCLUSIVE LIMPADORA A SUCÇÃO, TANQU2000 L - IMPOSTOS E SEGUROS. AF_11/2015</t>
  </si>
  <si>
    <t>CAMINHÃO PARA EQUIPAMENTO DE LIMPEZA A SUCÇÃO COM CAMINHÃO TRUCADOPESO BRUTO TOTAL 23000 KG, CARGA ÚTIL MÁXIMA 15935 KG, DISTÂNCIA EN EIXOS 4,80 M, POTÊNCIA 230 CV, INCLUSIVE LIMPADORA A SUCÇÃO, TANQU2000 L - MANUTENÇÃO. AF_11/2015</t>
  </si>
  <si>
    <t>CAMINHÃO PARA EQUIPAMENTO DE LIMPEZA A SUCÇÃO COM CAMINHÃO TRUCADOPESO BRUTO TOTAL 23000 KG, CARGA ÚTIL MÁXIMA 15935 KG, DISTÂNCIA EN EIXOS 4,80 M, POTÊNCIA 230 CV, INCLUSIVE LIMPADORA A SUCÇÃO, TANQU2000 L - MATERIAIS NA OPERAÇÃO. AF_11/2015</t>
  </si>
  <si>
    <t>PENEIRA ROTATIVA COM MOTOR ELÉTRICO TRIFÁSICO DE 2 CV, CILINDRO DE 1 X 0,60 M, COM FUROS DE 3,17 MM - DEPRECIAÇÃO. AF_11/2015</t>
  </si>
  <si>
    <t>PENEIRA ROTATIVA COM MOTOR ELÉTRICO TRIFÁSICO DE 2 CV, CILINDRO DE 1 X 0,60 M, COM FUROS DE 3,17 MM - JUROS. AF_11/2015</t>
  </si>
  <si>
    <t>PENEIRA ROTATIVA COM MOTOR ELÉTRICO TRIFÁSICO DE 2 CV, CILINDRO DE 1 X 0,60 M, COM FUROS DE 3,17 MM - MANUTENÇÃO. AF_11/2015</t>
  </si>
  <si>
    <t>PENEIRA ROTATIVA COM MOTOR ELÉTRICO TRIFÁSICO DE 2 CV, CILINDRO DE 1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</si>
  <si>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</si>
  <si>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</si>
  <si>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</si>
  <si>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EPRECIAÇÃO. AF_11/2015</t>
  </si>
  <si>
    <t>CAMINHONETE COM MOTOR A DIESEL, POTÊNCIA 180 CV, CABINE DUPLA, 4X4 - UROS. AF_11/2015</t>
  </si>
  <si>
    <t>CAMINHONETE COM MOTOR A DIESEL, POTÊNCIA 180 CV, CABINE DUPLA, 4X4 - MPOSTOS E SEGUROS. AF_11/2015</t>
  </si>
  <si>
    <t>CAMINHONETE COM MOTOR A DIESEL, POTÊNCIA 180 CV, CABINE DUPLA, 4X4 - ANUTENÇÃO. AF_11/2015</t>
  </si>
  <si>
    <t>CAMINHONETE COM MOTOR A DIESEL, POTÊNCIA 180 CV, CABINE DUPLA, 4X4 - ATERIAIS NA OPERAÇÃO. AF_11/2015</t>
  </si>
  <si>
    <t>CAMINHONETE CABINE SIMPLES COM MOTOR 1.6 FLEX, CÂMBIO MANUAL, POTÊNC 101/104 CV, 2 PORTAS - DEPRECIAÇÃO. AF_11/2015</t>
  </si>
  <si>
    <t>CAMINHONETE CABINE SIMPLES COM MOTOR 1.6 FLEX, CÂMBIO MANUAL, POTÊNC 101/104 CV, 2 PORTAS - JUROS. AF_11/2015</t>
  </si>
  <si>
    <t>CAMINHONETE CABINE SIMPLES COM MOTOR 1.6 FLEX, CÂMBIO MANUAL, POTÊNC 101/104 CV, 2 PORTAS - IMPOSTOS E SEGUROS. AF_11/2015</t>
  </si>
  <si>
    <t>CAMINHONETE CABINE SIMPLES COM MOTOR 1.6 FLEX, CÂMBIO MANUAL, POTÊNC 101/104 CV, 2 PORTAS - MANUTENÇÃO. AF_11/2015</t>
  </si>
  <si>
    <t>CAMINHONETE CABINE SIMPLES COM MOTOR 1.6 FLEX, CÂMBIO MANUAL, POTÊNC 101/104 CV, 2 PORTAS - MATERIAIS NA OPERAÇÃO. AF_11/2015</t>
  </si>
  <si>
    <t>CAMINHÃO DE TRANSPORTE DE MATERIAL ASFÁLTICO 20.000 L, COM CAVALO MENICO DE CAPACIDADE MÁXIMA DE TRAÇÃO COMBINADO DE 45.000 KG, POTÊNC30 CV, INCLUSIVE TANQUE DE ASFALTO COM MAÇARICO - DEPRECIAÇÃO. AF_1015</t>
  </si>
  <si>
    <t>CAMINHÃO DE TRANSPORTE DE MATERIAL ASFÁLTICO 20.000 L, COM CAVALO MENICO DE CAPACIDADE MÁXIMA DE TRAÇÃO COMBINADO DE 45.000 KG, POTÊNC30 CV, INCLUSIVE TANQUE DE ASFALTO COM MAÇARICO - JUROS. AF_12/2015</t>
  </si>
  <si>
    <t>CAMINHÃO DE TRANSPORTE DE MATERIAL ASFÁLTICO 20.000 L, COM CAVALO MENICO DE CAPACIDADE MÁXIMA DE TRAÇÃO COMBINADO DE 45.000 KG, POTÊNC30 CV, INCLUSIVE TANQUE DE ASFALTO COM MAÇARICO - IMPOSTOS E SEGUROS.AF_12/2015</t>
  </si>
  <si>
    <t>CAMINHÃO DE TRANSPORTE DE MATERIAL ASFÁLTICO 20.000 L, COM CAVALO MENICO DE CAPACIDADE MÁXIMA DE TRAÇÃO COMBINADO DE 45.000 KG, POTÊNC30 CV, INCLUSIVE TANQUE DE ASFALTO COM MAÇARICO - MANUTENÇÃO. AF_1215</t>
  </si>
  <si>
    <t>CAMINHÃO DE TRANSPORTE DE MATERIAL ASFÁLTICO 20.000 L, COM CAVALO MENICO DE CAPACIDADE MÁXIMA DE TRAÇÃO COMBINADO DE 45.000 KG, POTÊNC30 CV, INCLUSIVE TANQUE DE ASFALTO COM MAÇARICO - MATERIAIS NA OPERA�O.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</si>
  <si>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</si>
  <si>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</si>
  <si>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</si>
  <si>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</si>
  <si>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OTÊNCIA 14 CV - DEPRECIAÇÃO. AF_12/2015</t>
  </si>
  <si>
    <t>MÁQUINA EXTRUSORA DE CONCRETO PARA GUIAS E SARJETAS, MOTOR A DIESEL, OTÊNCIA 14 CV - JUROS. AF_12/2015</t>
  </si>
  <si>
    <t>MÁQUINA EXTRUSORA DE CONCRETO PARA GUIAS E SARJETAS, MOTOR A DIESEL, OTÊNCIA 14 CV - MANUTENÇÃO. AF_12/2015</t>
  </si>
  <si>
    <t>MÁQUINA EXTRUSORA DE CONCRETO PARA GUIAS E SARJETAS, MOTOR A DIESEL, OTÊNCIA 14 CV - MATERIAIS NA OPERAÇÃO. AF_12/2015</t>
  </si>
  <si>
    <t>MARTELO PERFURADOR PNEUMÁTICO MANUAL, HASTE 25 X 75 MM, 21 KG - DEPREIAÇÃO. AF_12/2015</t>
  </si>
  <si>
    <t>MARTELO PERFURADOR PNEUMÁTICO MANUAL, HASTE 25 X 75 MM, 21 KG - JUROS AF_12/2015</t>
  </si>
  <si>
    <t>MARTELO PERFURADOR PNEUMÁTICO MANUAL, HASTE 25 X 75 MM, 21 KG - MANUTNÇÃO. AF_12/2015COBERTURA</t>
  </si>
  <si>
    <t>INSTALAÇÃO DE TESOURA (INTEIRA OU MEIA), BIAPOIADA, EM MADEIRA NÃO RELHADA, PARA VÃOS MAIORES OU IGUAIS A 3,0 M E MENORES QUE 6,0 M. AF_2/2015</t>
  </si>
  <si>
    <t>PAUN</t>
  </si>
  <si>
    <t>INSTALAÇÃO DE TESOURA (INTEIRA OU MEIA), BIAPOIADA, EM MADEIRA NÃO RELHADA, PARA VÃOS MAIORES OU IGUAIS A 6,0 M E MENORES QUE 8,0 M. AF_2/2015</t>
  </si>
  <si>
    <t>INSTALAÇÃO DE TESOURA (INTEIRA OU MEIA), BIAPOIADA, EM MADEIRA NÃO RELHADA, PARA VÃOS MAIORES OU IGUAIS A 8,0 M E MENORES QUE 10,0 M. AF12/2015</t>
  </si>
  <si>
    <t>INSTALAÇÃO DE TESOURA (INTEIRA OU MEIA), BIAPOIADA, EM MADEIRA NÃO RELHADA, PARA VÃOS MAIORES OU IGUAIS A 10,0 M E MENORES QUE 12,0 M. A_12/2015</t>
  </si>
  <si>
    <t>TRAMA DE MADEIRA COMPOSTA POR RIPAS, CAIBROS E TERÇAS PARA TELHADOS D ATÉ 2 ÁGUAS PARA TELHA DE ENCAIXE DE CERÂMICA OU DE CONCRETO. AF_1015</t>
  </si>
  <si>
    <t>TRAMA DE MADEIRA COMPOSTA POR RIPAS, CAIBROS E TERÇAS PARA TELHADOS D MAIS QUE 2 ÁGUAS PARA TELHA DE ENCAIXE DE CERÂMICA OU DE CONCRETO. _12/2015</t>
  </si>
  <si>
    <t>TRAMA DE MADEIRA COMPOSTA POR RIPAS, CAIBROS E TERÇAS PARA TELHADOS D ATÉ 2 ÁGUAS PARA TELHA CERÂMICA CAPA-CANAL. AF_12/2015</t>
  </si>
  <si>
    <t>TRAMA DE MADEIRA COMPOSTA POR RIPAS, CAIBROS E TERÇAS PARA TELHADOS D MAIS QUE 2 ÁGUAS PARA TELHA CERÂMICA CAPA-CANAL. AF_12/2015</t>
  </si>
  <si>
    <t>TRAMA DE MADEIRA COMPOSTA POR TERÇAS PARA TELHADOS DE ATÉ 2 ÁGUAS P TELHA ONDULADA DE FIBROCIMENTO, METÁLICA, PLÁSTICA OU TERMOACÚSTICAF_12/2015</t>
  </si>
  <si>
    <t>RAM2</t>
  </si>
  <si>
    <t>TRAMA DE MADEIRA COMPOSTA POR TERÇAS PARA TELHADOS DE ATÉ 2 ÁGUAS P TELHA ESTRUTURAL DE FIBROCIMENTO. AF_12/2015</t>
  </si>
  <si>
    <t>FABRICAÇÃO E INSTALAÇÃO DE TESOURA INTEIRA EM MADEIRA NÃO APARELHVÃO DE 3 M, PARA TELHA CERÂMICA OU DE CONCRETO. AF_12/2015</t>
  </si>
  <si>
    <t>DA,UN</t>
  </si>
  <si>
    <t>FABRICAÇÃO E INSTALAÇÃO DE TESOURA INTEIRA EM MADEIRA NÃO APARELHVÃO DE 4 M, PARA TELHA CERÂMICA OU DE CONCRETO. AF_12/2015</t>
  </si>
  <si>
    <t>FABRICAÇÃO E INSTALAÇÃO DE TESOURA INTEIRA EM MADEIRA NÃO APARELHVÃO DE 5 M, PARA TELHA CERÂMICA OU DE CONCRETO. AF_12/2015</t>
  </si>
  <si>
    <t>FABRICAÇÃO E INSTALAÇÃO DE TESOURA INTEIRA EM MADEIRA NÃO APARELHVÃO DE 6 M, PARA TELHA CERÂMICA OU DE CONCRETO. AF_12/2015</t>
  </si>
  <si>
    <t>FABRICAÇÃO E INSTALAÇÃO DE TESOURA INTEIRA EM MADEIRA NÃO APARELHVÃO DE 7 M, PARA TELHA CERÂMICA OU DE CONCRETO. AF_12/2015</t>
  </si>
  <si>
    <t>FABRICAÇÃO E INSTALAÇÃO DE TESOURA INTEIRA EM MADEIRA NÃO APARELHVÃO DE 8 M, PARA TELHA CERÂMICA OU DE CONCRETO. AF_12/2015</t>
  </si>
  <si>
    <t>FABRICAÇÃO E INSTALAÇÃO DE TESOURA INTEIRA EM MADEIRA NÃO APARELHVÃO DE 9 M, PARA TELHA CERÂMICA OU DE CONCRETO. AF_12/2015</t>
  </si>
  <si>
    <t>FABRICAÇÃO E INSTALAÇÃO DE TESOURA INTEIRA EM MADEIRA NÃO APARELHVÃO DE 10 M, PARA TELHA CERÂMICA OU DE CONCRETO. AF_12/2015</t>
  </si>
  <si>
    <t>FABRICAÇÃO E INSTALAÇÃO DE TESOURA INTEIRA EM MADEIRA NÃO APARELHVÃO DE 11 M, PARA TELHA CERÂMICA OU DE CONCRETO. AF_12/2015</t>
  </si>
  <si>
    <t>FABRICAÇÃO E INSTALAÇÃO DE TESOURA INTEIRA EM MADEIRA NÃO APARELHVÃO DE 12 M, PARA TELHA CERÂMICA OU DE CONCRETO. AF_12/2015</t>
  </si>
  <si>
    <t>FABRICAÇÃO E INSTALAÇÃO DE TESOURA INTEIRA EM MADEIRA NÃO APARELHVÃO DE 3 M, PARA TELHA ONDULADA DE FIBROCIMENTO, METÁLICA, PLÁSTICA TERMOACÚSTICA. AF_12/2015</t>
  </si>
  <si>
    <t>FABRICAÇÃO E INSTALAÇÃO DE TESOURA INTEIRA EM MADEIRA NÃO APARELHVÃO DE 4 M, PARA TELHA ONDULADA DE FIBROCIMENTO, METÁLICA, PLÁSTICA TERMOACÚSTICA. AF_12/2015</t>
  </si>
  <si>
    <t>FABRICAÇÃO E INSTALAÇÃO DE TESOURA INTEIRA EM MADEIRA NÃO APARELHVÃO DE 5 M, PARA TELHA ONDULADA DE FIBROCIMENTO, METÁLICA, PLÁSTICA TERMOACÚSTICA. AF_12/2015</t>
  </si>
  <si>
    <t>FABRICAÇÃO E INSTALAÇÃO DE TESOURA INTEIRA EM MADEIRA NÃO APARELHVÃO DE 6 M, PARA TELHA ONDULADA DE FIBROCIMENTO, METÁLICA, PLÁSTICA TERMOACÚSTICA. AF_12/2015</t>
  </si>
  <si>
    <t>FABRICAÇÃO E INSTALAÇÃO DE TESOURA INTEIRA EM MADEIRA NÃO APARELHVÃO DE 7 M, PARA TELHA ONDULADA DE FIBROCIMENTO, METÁLICA, PLÁSTICA TERMOACÚSTICA. AF_12/2015</t>
  </si>
  <si>
    <t>FABRICAÇÃO E INSTALAÇÃO DE TESOURA INTEIRA EM MADEIRA NÃO APARELHVÃO DE 8 M, PARA TELHA ONDULADA DE FIBROCIMENTO, METÁLICA, PLÁSTICA TERMOACÚSTICA. AF_12/2015</t>
  </si>
  <si>
    <t>FABRICAÇÃO E INSTALAÇÃO DE TESOURA INTEIRA EM MADEIRA NÃO APARELHVÃO DE 9 M, PARA TELHA ONDULADA DE FIBROCIMENTO, METÁLICA, PLÁSTICA TERMOACÚSTICA. AF_12/2015</t>
  </si>
  <si>
    <t>FABRICAÇÃO E INSTALAÇÃO DE TESOURA INTEIRA EM MADEIRA NÃO APARELHVÃO DE 10 M, PARA TELHA ONDULADA DE FIBROCIMENTO, METÁLICA, PLÁSTICU TERMOACÚSTICA. AF_12/2015</t>
  </si>
  <si>
    <t>FABRICAÇÃO E INSTALAÇÃO DE TESOURA INTEIRA EM MADEIRA NÃO APARELHVÃO DE 11 M, PARA TELHA ONDULADA DE FIBROCIMENTO, METÁLICA, PLÁSTICU TERMOACÚSTICA. AF_12/2015</t>
  </si>
  <si>
    <t>FABRICAÇÃO E INSTALAÇÃO DE TESOURA INTEIRA EM MADEIRA NÃO APARELHVÃO DE 12 M, PARA TELHA ONDULADA DE FIBROCIMENTO, METÁLICA, PLÁSTICU TERMOACÚSTICA. AF_12/2015</t>
  </si>
  <si>
    <t>FABRICAÇÃO E INSTALAÇÃO DE ESTRUTURA PONTALETEADA DE MADEIRA NÃO LHADA PARA TELHADOS COM ATÉ 2 ÁGUAS E PARA TELHA CERÂMICA OU DE CONTO. AF_12/2015</t>
  </si>
  <si>
    <t>PAREM2</t>
  </si>
  <si>
    <t>FABRICAÇÃO E INSTALAÇÃO DE ESTRUTURA PONTALETEADA DE MADEIRA NÃO LHADA PARA TELHADOS COM ATÉ 2 ÁGUAS E PARA TELHA ONDULADA DE FIBROCINTO, METÁLICA, PLÁSTICA OU TERMOACÚSTICA. AF_12/2015</t>
  </si>
  <si>
    <t>FABRICAÇÃO E INSTALAÇÃO DE ESTRUTURA PONTALETEADA DE MADEIRA NÃO LHADA PARA TELHADOS COM MAIS QUE 2 ÁGUAS E PARA TELHA CERÂMICA OU DEONCRETO. AF_12/2015</t>
  </si>
  <si>
    <t>COBERTURA COM TELHA DE CHAPA DE AÇO ZINCADO, ONDULADA, ESPESSURA DE,5MM</t>
  </si>
  <si>
    <t>INSTALAÇÃO DE TESOURA (INTEIRA OU MEIA), SOBRE LAJE, EM AÇO, PARA V MAIORES OU IGUAIS A 3,0 M E MENORES QUE 6,0 M. AF_12/2015</t>
  </si>
  <si>
    <t>�OSUN</t>
  </si>
  <si>
    <t>INSTALAÇÃO DE TESOURA (INTEIRA OU MEIA), SOBRE LAJE, EM AÇO, PARA V MAIORES OU IGUAIS A 6,0 M E MENORES QUE 8,0 M. AF_12/2015</t>
  </si>
  <si>
    <t>INSTALAÇÃO DE TESOURA (INTEIRA OU MEIA), SOBRE LAJE, EM AÇO, PARA V MAIORES OU IGUAIS A 8,0 M E MENORES QUE 10,0 M. AF_12/2015</t>
  </si>
  <si>
    <t>INSTALAÇÃO DE TESOURA (INTEIRA OU MEIA), SOBRE LAJE, EM AÇO, PARA V MAIORES OU IGUAIS A 10,0 M E MENORES QUE 12,0 M. AF_12/2015</t>
  </si>
  <si>
    <t>TRAMA DE AÇO COMPOSTA POR RIPAS, CAIBROS E TERÇAS PARA TELHADOS DE A 2 ÁGUAS PARA TELHA DE ENCAIXE DE CERÂMICA OU DE CONCRETO. AF_12/201</t>
  </si>
  <si>
    <t>ÉM2</t>
  </si>
  <si>
    <t>TRAMA DE AÇO COMPOSTA POR RIPAS E CAIBROS PARA TELHADOS DE ATÉ 2 ÁG PARA TELHA DE ENCAIXE DE CERÂMICA OU DE CONCRETO. AF_12/2015</t>
  </si>
  <si>
    <t>TRAMA DE AÇO COMPOSTA POR RIPAS PARA TELHADOS DE ATÉ 2 ÁGUAS PARA TA DE ENCAIXE DE CERÂMICA OU DE CONCRETO. AF_12/2015</t>
  </si>
  <si>
    <t>LHM2</t>
  </si>
  <si>
    <t>TRAMA DE AÇO COMPOSTA POR RIPAS, CAIBROS E TERÇAS PARA TELHADOS DE MS DE 2 ÁGUAS PARA TELHA DE ENCAIXE DE CERÂMICA OU DE CONCRETO. AF_12015</t>
  </si>
  <si>
    <t>TRAMA DE AÇO COMPOSTA POR RIPAS E CAIBROS PARA TELHADOS DE MAIS DE 2 GUAS PARA TELHA DE ENCAIXE DE CERÂMICA OU DE CONCRETO. AF_12/2015</t>
  </si>
  <si>
    <t>TRAMA DE AÇO COMPOSTA POR RIPAS PARA TELHADOS DE MAIS DE 2 ÁGUAS PARTELHA DE ENCAIXE DE CERÂMICA OU DE CONCRETO. AF_12/2015</t>
  </si>
  <si>
    <t>TRAMA DE AÇO COMPOSTA POR RIPAS, CAIBROS E TERÇAS PARA TELHADOS DE A 2 ÁGUAS PARA TELHA CERÂMICA CAPA-CANAL. AF_12/2015</t>
  </si>
  <si>
    <t>TRAMA DE AÇO COMPOSTA POR RIPAS E CAIBROS PARA TELHADOS DE ATÉ 2 ÁG PARA TELHA CERÂMICA CAPA-CANAL. AF_12/2015</t>
  </si>
  <si>
    <t>TRAMA DE AÇO COMPOSTA POR RIPAS PARA TELHADOS DE ATÉ 2 ÁGUAS PARA TA CERÂMICA CAPA-CANAL. AF_12/2015</t>
  </si>
  <si>
    <t>TRAMA DE AÇO COMPOSTA POR RIPAS, CAIBROS E TERÇAS PARA TELHADOS DE MS DE 2 ÁGUAS PARA TELHA CERÂMICA CAPA-CANAL. AF_12/2015</t>
  </si>
  <si>
    <t>TRAMA DE AÇO COMPOSTA POR RIPAS E CAIBROS PARA TELHADOS DE MAIS DE 2 GUAS PARA TELHA CERÂMICA CAPA-CANAL. AF_12/2015</t>
  </si>
  <si>
    <t>TRAMA DE AÇO COMPOSTA POR RIPAS PARA TELHADOS DE MAIS DE 2 ÁGUAS PARTELHA CERÂMICA CAPA-CANAL. AF_12/2015</t>
  </si>
  <si>
    <t>TRAMA DE AÇO COMPOSTA POR TERÇAS PARA TELHADOS DE ATÉ 2 ÁGUAS PARAHA ONDULADA DE FIBROCIMENTO, METÁLICA, PLÁSTICA OU TERMOACÚSTICA. A2/2015</t>
  </si>
  <si>
    <t>TELM2</t>
  </si>
  <si>
    <t>TRAMA DE AÇO COMPOSTA POR TERÇAS PARA TELHADOS DE ATÉ 2 ÁGUAS PARAHA ESTRUTURAL DE FIBROCIMENTO. AF_12/2015</t>
  </si>
  <si>
    <t>FABRICAÇÃO E INSTALAÇÃO DE TESOURA INTEIRA EM AÇO, VÃO DE 3 M, PLHA CERÂMICA OU DE CONCRETO. AF_12/2015</t>
  </si>
  <si>
    <t>RATEUN</t>
  </si>
  <si>
    <t>FABRICAÇÃO E INSTALAÇÃO DE TESOURA INTEIRA EM AÇO, VÃO DE 4 M, PLHA CERÂMICA OU DE CONCRETO. AF_12/2015</t>
  </si>
  <si>
    <t>FABRICAÇÃO E INSTALAÇÃO DE TESOURA INTEIRA EM AÇO, VÃO DE 5 M, PLHA CERÂMICA OU DE CONCRETO. AF_12/2015</t>
  </si>
  <si>
    <t>FABRICAÇÃO E INSTALAÇÃO DE TESOURA INTEIRA EM AÇO, VÃO DE 6 M, PLHA CERÂMICA OU DE CONCRETO. AF_12/2015</t>
  </si>
  <si>
    <t>FABRICAÇÃO E INSTALAÇÃO DE TESOURA INTEIRA EM AÇO, VÃO DE 7 M, PLHA CERÂMICA OU DE CONCRETO. AF_12/2015</t>
  </si>
  <si>
    <t>FABRICAÇÃO E INSTALAÇÃO DE TESOURA INTEIRA EM AÇO, VÃO DE 8 M, PLHA CERÂMICA OU DE CONCRETO. AF_12/2015</t>
  </si>
  <si>
    <t>FABRICAÇÃO E INSTALAÇÃO DE TESOURA INTEIRA EM AÇO, PARA VÃOS DE M E PARA QUALQUER TIPO DE TELHA. AF_12/2015</t>
  </si>
  <si>
    <t>A12KG</t>
  </si>
  <si>
    <t>FABRICAÇÃO E INSTALAÇÃO DE TESOURA INTEIRA EM AÇO, VÃO DE 9 M, PLHA CERÂMICA OU DE CONCRETO. AF_12/2015</t>
  </si>
  <si>
    <t>FABRICAÇÃO E INSTALAÇÃO DE TESOURA INTEIRA EM AÇO, VÃO DE 10 M, ELHA CERÂMICA OU DE CONCRETO. AF_12/2015</t>
  </si>
  <si>
    <t>ARATUN</t>
  </si>
  <si>
    <t>FABRICAÇÃO E INSTALAÇÃO DE TESOURA INTEIRA EM AÇO, VÃO DE 11 M, ELHA CERÂMICA OU DE CONCRETO. AF_12/2015</t>
  </si>
  <si>
    <t>FABRICAÇÃO E INSTALAÇÃO DE TESOURA INTEIRA EM AÇO, VÃO DE 12 M, ELHA CERÂMICA OU DE CONCRETO. AF_12/2015</t>
  </si>
  <si>
    <t>FABRICAÇÃO E INSTALAÇÃO DE TESOURA INTEIRA EM AÇO, VÃO DE 3 M, PLHA ONDULADA DE FIBROCIMENTO, METÁLICA, PLÁSTICA OU TERMOACÚSTICA. 12/2015</t>
  </si>
  <si>
    <t>FABRICAÇÃO E INSTALAÇÃO DE TESOURA INTEIRA EM AÇO, VÃO DE 4 M, PLHA ONDULADA DE FIBROCIMENTO, METÁLICA, PLÁSTICA OU TERMOACÚSTICA. 12/2015</t>
  </si>
  <si>
    <t>FABRICAÇÃO E INSTALAÇÃO DE TESOURA INTEIRA EM AÇO, VÃO DE 5 M, PLHA ONDULADA DE FIBROCIMENTO, METÁLICA, PLÁSTICA OU TERMOACÚSTICA. 12/2015</t>
  </si>
  <si>
    <t>FABRICAÇÃO E INSTALAÇÃO DE TESOURA INTEIRA EM AÇO, VÃO DE 6 M, PLHA ONDULADA DE FIBROCIMENTO, METÁLICA, PLÁSTICA OU TERMOACÚSTICA. 12/2015</t>
  </si>
  <si>
    <t>FABRICAÇÃO E INSTALAÇÃO DE TESOURA INTEIRA EM AÇO, VÃO DE 7 M, PLHA ONDULADA DE FIBROCIMENTO, METÁLICA, PLÁSTICA OU TERMOACÚSTICA. 12/2015</t>
  </si>
  <si>
    <t>FABRICAÇÃO E INSTALAÇÃO DE TESOURA INTEIRA EM AÇO, VÃO DE 8 M, PLHA ONDULADA DE FIBROCIMENTO, METÁLICA, PLÁSTICA OU TERMOACÚSTICA. 12/2015</t>
  </si>
  <si>
    <t>FABRICAÇÃO E INSTALAÇÃO DE TESOURA INTEIRA EM AÇO, VÃO DE 9 M, PLHA ONDULADA DE FIBROCIMENTO, METÁLICA, PLÁSTICA OU TERMOACÚSTICA. 12/2015</t>
  </si>
  <si>
    <t>FABRICAÇÃO E INSTALAÇÃO DE TESOURA INTEIRA EM AÇO, VÃO DE 10 M, ELHA ONDULADA DE FIBROCIMENTO, METÁLICA, PLÁSTICA OU TERMOACÚSTICA._12/2015</t>
  </si>
  <si>
    <t>FABRICAÇÃO E INSTALAÇÃO DE TESOURA INTEIRA EM AÇO, VÃO DE 11 M, ELHA ONDULADA DE FIBROCIMENTO, METÁLICA, PLÁSTICA OU TERMOACÚSTICA._12/2015</t>
  </si>
  <si>
    <t>FABRICAÇÃO E INSTALAÇÃO DE TESOURA INTEIRA EM AÇO, VÃO DE 12 M, ELHA ONDULADA DE FIBROCIMENTO, METÁLICA, PLÁSTICA OU TERMOACÚSTICA._12/2015</t>
  </si>
  <si>
    <t>MURO DE GABIÃO, ENCHIMENTO COM PEDRA DE MÃO TIPO RACHÃO, DE GRAVIDA COM GAIOLAS DE COMPRIMENTO IGUAL A 2 METROS, ALTURA DO MURO DE ATÉ 4METROS - FORNECIMENTO E EXECUÇÃO. AF_12/2015</t>
  </si>
  <si>
    <t>E,M3</t>
  </si>
  <si>
    <t>MURO DE GABIÃO, ENCHIMENTO COM PEDRA DE MÃO TIPO RACHÃO, DE GRAVIDA COM GAIOLAS DE COMPRIMENTO IGUAL A 5 METROS, ALTURA DO MURO DE ATÉ 4METROS - FORNECIMENTO E EXECUÇÃO. AF_12/2015</t>
  </si>
  <si>
    <t>MURO DE GABIÃO, ENCHIMENTO COM PEDRA DE MÃO TIPO RACHÃO, DE GRAVIDA COM GAIOLAS DE COMPRIMENTO IGUAL A 2 METROS, ALTURA DO MURO ACIMA DE4 E ATÉ 6 METROS - FORNECIMENTO E EXECUÇÃO. AF_12/2015</t>
  </si>
  <si>
    <t>MURO DE GABIÃO, ENCHIMENTO COM PEDRA DE MÃO TIPO RACHÃO, DE GRAVIDA COM GAIOLAS DE COMPRIMENTO IGUAL A 5 METROS, ALTURA DO MURO ACIMA DE4 E ATÉ 6 METROS - FORNECIMENTO E EXECUÇÃO. AF_12/2015</t>
  </si>
  <si>
    <t>MURO DE GABIÃO, ENCHIMENTO COM PEDRA DE MÃO TIPO RACHÃO, DE GRAVIDA COM GAIOLAS DE COMPRIMENTO IGUAL A 2 METROS, ALTURA DO MURO ACIMA DE6 E ATÉ 10 METROS - FORNECIMENTO E EXECUÇÃO. AF_12/2015</t>
  </si>
  <si>
    <t>MURO DE GABIÃO, ENCHIMENTO COM PEDRA DE MÃO TIPO RACHÃO, DE GRAVIDA COM GAIOLAS DE COMPRIMENTO IGUAL A 5 METROS, ALTURA DO MURO MAIOR QUE 6 ATÉ 10 METROS - FORNECIMENTO E EXECUÇÃO. AF_12/2015</t>
  </si>
  <si>
    <t>MURO DE GABIÃO, ENCHIMENTO COM PEDRA DE MÃO TIPO RACHÃO, COM SOLO RRÇADO, ALTURA DO MURO DE ATÉ 4 METROS - FORNECIMENTO E EXECUÇÃO.2/2015</t>
  </si>
  <si>
    <t>FOM3</t>
  </si>
  <si>
    <t>MURO DE GABIÃO, ENCHIMENTO COM PEDRA DE MÃO TIPO RACHÃO, COM SOLO RRÇADO, ALTURA DO MURO ACIMA DE 4 E ATÉ 12 METROS - FORNECIMENTO E EXUÇÃO. AF_12/2015</t>
  </si>
  <si>
    <t>MURO DE GABIÃO, ENCHIMENTO COM PEDRA DE MÃO TIPO RACHÃO, COM SOLO RRÇADO, ALTURA DO MURO ACIMA DE 12 E ATÉ 20 METROS - FORNECIMENTO E ECUÇÃO. AF_12/2015</t>
  </si>
  <si>
    <t>MURO DE GABIÃO, ENCHIMENTO COM PEDRA DE MÃO TIPO RACHÃO, COM SOLO RRÇADO, ALTURA DO MURO ACIMA DE 20 E ATÉ 28 METROS - FORNECIMENTO E ECUÇÃO. AF_12/2015</t>
  </si>
  <si>
    <t>MURO DE GABIÃO, ENCHIMENTO COM RESÍDUO DE CONSTRUÇÃO E DEMOLIÇÃORAVIDADE, COM GAIOLA TRAPEZOIDAL DE COMPRIMENTO IGUAL A 2 METROS, ALTURA DO MURO DE ATÉ 2 METROS - FORNECIMENTO E EXECUÇÃO. AF_12/2015</t>
  </si>
  <si>
    <t>DEGM3</t>
  </si>
  <si>
    <t>MURO DE GABIÃO, ENCHIMENTO COM RESÍDUO DE CONSTRUÇÃO E DEMOLIÇÃORAVIDADE, COM GAIOLA TRAPEZOIDAL DE COMPRIMENTO IGUAL A 2 METROS, ALTURA DO MURO ACIMA DE 2 E ATÉ 4 METROS - FORNECIMENTO E EXECUÇÃO. AF_2015</t>
  </si>
  <si>
    <t>PROTEÇÃO SUPERFICIAL DE CANAL EM GABIÃO TIPO COLCHÃO, ALTURA DE 17TÍMETROS, ENCHIMENTO COM PEDRA DE MÃO TIPO RACHÃO - FORNECIMENTO E CUÇÃO. AF_12/2015</t>
  </si>
  <si>
    <t>CENM2</t>
  </si>
  <si>
    <t>PROTEÇÃO SUPERFICIAL DE CANAL EM GABIÃO TIPO COLCHÃO, ALTURA DE 23TÍMETROS, ENCHIMENTO COM PEDRA DE MÃO TIPO RACHÃO - FORNECIMENTO E CUÇÃO. AF_12/2015</t>
  </si>
  <si>
    <t>PROTEÇÃO SUPERFICIAL DE CANAL EM GABIÃO TIPO COLCHÃO, ALTURA DE 30TÍMETROS, ENCHIMENTO COM PEDRA DE MÃO TIPO RACHÃO - FORNECIMENTO E CUÇÃO. AF_12/2015</t>
  </si>
  <si>
    <t>PROTEÇÃO SUPERFICIAL DE CANAL EM GABIÃO TIPO SACO, DIÂMETRO DE 65 ÍMETROS, ENCHIMENTO MANUAL COM PEDRA DE MÃO TIPO RACHÃO - FORNECIME E EXECUÇÃO. AF_12/2015</t>
  </si>
  <si>
    <t>ENTM3</t>
  </si>
  <si>
    <t>MODULO TIPO &gt; POCO DE INSPECAO EM ALVENARIACOMPREENDE: - ESCAVACAO EM QQ TERRENO, EXCETO ROCHA, TRANSPORTE,CARGA, DESCARGA E ESPALHAMENTO DO MATERIAL EXCEDENTE EM BO FORA.- SINALIZACAO,TAPUME,LASTRO E LAJES EM CONCRETO ARADO,AL- VENARIA C/ REVESTIMENTO IMPERMEABILIZANTE,ATERROCOMPAC- TADO, AQUISICAO E ASSENTAMENTO DE TAMPAO EM F0F0600 MM.</t>
  </si>
  <si>
    <t>MODULO TIPO &gt; PV EM ALVENARIA P/ REDE COLETORACOMPREENDE: - ESCAVACAO EM QQ TERRENO, EXCETO ROCHA, TRANSPORTE,CARGA, DESCARGA E ESPALHAMENTO DO MATERIAL EXCEDENTE EM B FORA.- SINALIZACAO,TAPUME,LASTRO E LAJES EM CONCRETO ARADO,AL- VENARIA C/ REVESTIMENTO IMPERMEABILIZANTE,ATERROCOMPAC- TADO,AQUISICAO E ASSENTAMENTO DE TAMPAO EM F0F0,600 MM.</t>
  </si>
  <si>
    <t>ESCORAMENTO FORMAS ATE H = 3,30M, COM MADEIRA DE 3A QUALIDADE, NAO APARELHADA, APROVEITAMENTO TABUAS 3X E PRUMOS 4X.</t>
  </si>
  <si>
    <t>ESCORAMENTO FORMAS H=3,50 A 4,00 M, COM MADEIRA DE 3A QUALIDADE, NAO APARELHADA, APROVEITAMENTO TABUAS 3X E PRUMOS 4X.ESQUADRIAS/FERRAGENS/VIDROS</t>
  </si>
  <si>
    <t>ADUELA / MARCO / BATENTE PARA PORTA DE 60X210CM, PADRÃO MÉDIO IMENTO E MONTAGEM. AF_08/2015</t>
  </si>
  <si>
    <t>ORNECUN</t>
  </si>
  <si>
    <t>ADUELA / MARCO / BATENTE PARA PORTA DE 70X210CM, PADRÃO MÉDIO IMENTO E MONTAGEM. AF_08/2015</t>
  </si>
  <si>
    <t>ADUELA / MARCO / BATENTE PARA PORTA DE 80X210CM, PADRÃO MÉDIO IMENTO E MONTAGEM. AF_08/2015</t>
  </si>
  <si>
    <t>ADUELA / MARCO / BATENTE PARA PORTA DE 90X210CM, PADRÃO MÉDIO IMENTO E MONTAGEM. AF_08/2015</t>
  </si>
  <si>
    <t>ALIZAR / GUARNIÇÃO DE 5X1,5CM PARA PORTA DE 70X210CM FIXADO COM PREG, PADRÃO MÉDIO - FORNECIMENTO E INSTALAÇÃO. AF_08/2015_P</t>
  </si>
  <si>
    <t>ALIZAR / GUARNIÇÃO DE 5X1,5CM PARA PORTA DE 80X210CM FIXADO COM PREG, PADRÃO MÉDIO - FORNECIMENTO E INSTALAÇÃO. AF_08/2015_P</t>
  </si>
  <si>
    <t>KIT DE PORTA DE MADEIRA PARA PINTURA, SEMI-OCA (LEVE OU MÉDIA), PADR� MÉDIO, 60X210CM, ESPESSURA DE 3,5CM, ITENS INCLUSOS: DOBRADIÇAS, MOAGEM E INSTALAÇÃO DO BATENTE, FECHADURA COM EXECUÇÃO DO FURO FMENTO E INSTALAÇÃO. AF_08/2015</t>
  </si>
  <si>
    <t>KIT DE PORTA DE MADEIRA PARA PINTURA, SEMI-OCA (LEVE OU MÉDIA), PADR� MÉDIO, 70X210CM, ESPESSURA DE 3,5CM, ITENS INCLUSOS: DOBRADIÇAS, MOAGEM E INSTALAÇÃO DO BATENTE, FECHADURA COM EXECUÇÃO DO FURO FMENTO E INSTALAÇÃO. AF_08/2015</t>
  </si>
  <si>
    <t>KIT DE PORTA DE MADEIRA PARA PINTURA, SEMI-OCA (LEVE OU MÉDIA), PADR� MÉDIO, 80X210CM, ESPESSURA DE 3,5CM, ITENS INCLUSOS: DOBRADIÇAS, MOAGEM E INSTALAÇÃO DO BATENTE, FECHADURA COM EXECUÇÃO DO FURO FMENTO E INSTALAÇÃO. AF_08/2015</t>
  </si>
  <si>
    <t>KIT DE PORTA DE MADEIRA PARA PINTURA, SEMI-OCA (LEVE OU MÉDIA), PADR� MÉDIO, 80X210CM, ESPESSURA DE 3,5CM, ITENS INCLUSOS: DOBRADIÇAS, MOAGEM E INSTALAÇÃO DO BATENTE, SEM FECHADURA FORNECIMENTO E INSTO. AF_08/2015</t>
  </si>
  <si>
    <t>KIT DE PORTA DE MADEIRA PARA PINTURA, SEMI-OCA (LEVE OU MÉDIA), PADR� MÉDIO, 90X210CM, ESPESSURA DE 3,5CM, ITENS INCLUSOS: DOBRADIÇAS, MOAGEM E INSTALAÇÃO DO BATENTE, SEM FECHADURA FORNECIMENTO E INSTO. AF_08/2015</t>
  </si>
  <si>
    <t>PORTA DE MADEIRA PARA VERNIZ, SEMI-OCA (LEVE OU MÉDIA), 90X210CM, ESPSSURA DE 3,5CM, INCLUSO DOBRADIÇAS FORNECIMENTO E INSTALAÇÃO. AF_2015</t>
  </si>
  <si>
    <t>KIT DE PORTA DE MADEIRA PARA VERNIZ, SEMI-OCA (LEVE OU MÉDIA), PADRÃMÉDIO, 90X210CM, ESPESSURA DE 3,5CM, ITENS INCLUSOS: DOBRADIÇAS, MONGEM E INSTALAÇÃO DO BATENTE, SEM FECHADURA - FORNECIMENTO E INSTALA�. AF_08/2015</t>
  </si>
  <si>
    <t>ADUELA / MARCO / BATENTE PARA PORTA DE 60X210CM, PADRÃO POPULAR FOECIMENTO E MONTAGEM. AF_08/2015</t>
  </si>
  <si>
    <t>ADUELA / MARCO / BATENTE PARA PORTA DE 70X210CM, PADRÃO POPULAR FOECIMENTO E MONTAGEM. AF_08/2015</t>
  </si>
  <si>
    <t>ADUELA / MARCO / BATENTE PARA PORTA DE 80X210CM, PADRÃO POPULAR FOECIMENTO E MONTAGEM. AF_08/2015</t>
  </si>
  <si>
    <t>ADUELA / MARCO / BATENTE PARA PORTA DE 90X210CM, PADRÃO POPULAR FOECIMENTO E MONTAGEM. AF_08/2015</t>
  </si>
  <si>
    <t>PORTA DE MADEIRA TIPO VENEZIANA, SEMI-OCA (LEVE OU MÉDIA), 80X210CM, SPESSURA DE 3CM, INCLUSO DOBRADIÇAS FORNECIMENTO E INSTALAÇÃO. AF/2015</t>
  </si>
  <si>
    <t>PORTA DE MADEIRA, TIPO MEXICANA, SEMI-OCA (PESADA OU SUPERPESADA), 80X210CM, ESPESSURA DE 3,5CM, INCLUSO DOBRADIÇAS FORNECIMENTO E INSTALÇÃO. AF_08/2015</t>
  </si>
  <si>
    <t>ALIZAR / GUARNIÇÃO DE 5X1,5CM PARA PORTA DE 60X210CM FIXADO COM PREG, PADRÃO POPULAR FORNECIMENTO E INSTALAÇÃO. AF_08/2015_P</t>
  </si>
  <si>
    <t>ALIZAR / GUARNIÇÃO DE 5X1,5CM PARA PORTA DE 70X210CM FIXADO COM PREG, PADRÃO POPULAR FORNECIMENTO E INSTALAÇÃO. AF_08/2015_P</t>
  </si>
  <si>
    <t>ALIZAR / GUARNIÇÃO DE 5X1,5CM PARA PORTA DE 80X210CM FIXADO COM PREG, PADRÃO POPULAR FORNECIMENTO E INSTALAÇÃO. AF_08/2015_P</t>
  </si>
  <si>
    <t>FECHADURA DE EMBUTIR COM CILINDRO, EXTERNA, COMPLETA, ACABAMENTO PADR�O POPULAR, INCLUSO EXECUÇÃO DE FURO - FORNECIMENTO E INSTALAÇÃO. A/2015</t>
  </si>
  <si>
    <t>KIT DE PORTA DE MADEIRA PARA PINTURA, SEMI-OCA (LEVE OU MÉDIA), PADR� POPULAR, 60X210CM, ESPESSURA DE 3,5CM, ITENS INCLUSOS: DOBRADIÇAS, MNTAGEM E INSTALAÇÃO DO BATENTE, SEM FECHADURA FORNECIMENTO E INSTAÇÃO. AF_08/2015</t>
  </si>
  <si>
    <t>KIT DE PORTA DE MADEIRA PARA PINTURA, SEMI-OCA (LEVE OU MÉDIA), PADR� POPULAR, 70X210CM, ESPESSURA DE 3,5CM, ITENS INCLUSOS: DOBRADIÇAS, MNTAGEM E INSTALAÇÃO DO BATENTE, SEM FECHADURA FORNECIMENTO E INSTAÇÃO. AF_08/2015</t>
  </si>
  <si>
    <t>KIT DE PORTA DE MADEIRA PARA PINTURA, SEMI-OCA (LEVE OU MÉDIA), PADR� POPULAR, 80X210CM, ESPESSURA DE 3,5CM, ITENS INCLUSOS: DOBRADIÇAS, MNTAGEM E INSTALAÇÃO DO BATENTE, SEM FECHADURA FORNECIMENTO E INSTAÇÃO. AF_08/2015</t>
  </si>
  <si>
    <t>KIT DE PORTA DE MADEIRA PARA VERNIZ, SEMI-OCA (LEVE OU MÉDIA), PADRÃPOPULAR, 80X210CM, ESPESSURA DE 3,5CM, ITENS INCLUSOS: DOBRADIÇAS, MOTAGEM E INSTALAÇÃO DO BATENTE, SEM FECHADURA - FORNECIMENTO E INSTALÃO. AF_08/2015</t>
  </si>
  <si>
    <t>KIT DE PORTA DE MADEIRA PARA VERNIZ, SEMI-OCA (LEVE OU MÉDIA), PADRÃPOPULAR, 90X210CM, ESPESSURA DE 3,5CM, ITENS INCLUSOS: DOBRADIÇAS, MOTAGEM E INSTALAÇÃO DO BATENTE, SEM FECHADURA - FORNECIMENTO E INSTALÃO. AF_08/2015</t>
  </si>
  <si>
    <t>KIT DE PORTA DE MADEIRA ALMOFADADA, SEMI-OCA (LEVE OU MÉDIA), PADRÃOOPULAR, 80X210CM, ESPESSURA DE 3,5CM, ITENS INCLUSOS: DOBRADIÇAS, MONAGEM E INSTALAÇÃO DO BATENTE, SEM FECHADURA - FORNECIMENTO E INSTALAO. AF_08/2015</t>
  </si>
  <si>
    <t>KIT DE PORTA DE MADEIRA TIPO MEXICANA, SEMI-OCA (PESADA OU SUPERPESADA), PADRÃO MÉDIO, 80X210CM, ESPESSURA DE 3CM, ITENS INCLUSOS: DOBRADIS, MONTAGEM E INSTALAÇÃO DO BATENTE, SEM FECHADURA - FORNECIMENTO E STALAÇÃO. AF_08/2015</t>
  </si>
  <si>
    <t>KIT DE PORTA DE MADEIRA TIPO MEXICANA, SEMI-OCA (PESADA OU SUPERPESADA), PADRÃO POPULAR, 80X210CM, ESPESSURA DE 3CM, ITENS INCLUSOS: DOBRADÇAS, MONTAGEM E INSTALAÇÃO DO BATENTE, SEM FECHADURA - FORNECIMENTOINSTALAÇÃO. AF_08/2015</t>
  </si>
  <si>
    <t>FABRICAÇÃO DE FÔRMA PARA PILARES E ESTRUTURAS SIMILARES, EM CHAPA DADEIRA COMPENSADA RESINADA, E = 17 MM. AF_12/2015</t>
  </si>
  <si>
    <t>FABRICAÇÃO DE FÔRMA PARA PILARES E ESTRUTURAS SIMILARES, EM CHAPA DADEIRA COMPENSADA PLASTIFICADA, E = 18 MM. AF_12/2015</t>
  </si>
  <si>
    <t>FABRICAÇÃO DE FÔRMA PARA VIGAS, EM CHAPA DE MADEIRA COMPENSADA RESIA, E = 17 MM. AF_12/2015</t>
  </si>
  <si>
    <t>ADM2</t>
  </si>
  <si>
    <t>FABRICAÇÃO DE FÔRMA PARA VIGAS, EM CHAPA DE MADEIRA COMPENSADA PLASICADA, E = 18 MM. AF_12/2015</t>
  </si>
  <si>
    <t>IFM2</t>
  </si>
  <si>
    <t>FABRICAÇÃO DE FÔRMA PARA LAJES, EM CHAPA DE MADEIRA COMPENSADA RESIA, E = 17 MM. AF_12/2015</t>
  </si>
  <si>
    <t>FABRICAÇÃO DE FÔRMA PARA LAJES, EM CHAPA DE MADEIRA COMPENSADA PLASICADA, E = 18 MM. AF_12/2015</t>
  </si>
  <si>
    <t>FABRICAÇÃO DE FÔRMA PARA PILARES E ESTRUTURAS SIMILARES, EM MADEIRARRADA, E=25 MM. AF_12/2015</t>
  </si>
  <si>
    <t>SEM2</t>
  </si>
  <si>
    <t>FABRICAÇÃO DE FÔRMA PARA VIGAS, COM MADEIRA SERRADA, E = 25 MM. AF_2015</t>
  </si>
  <si>
    <t>2/M2</t>
  </si>
  <si>
    <t>FABRICAÇÃO DE FÔRMA PARA LAJES, EM MADEIRA SERRADA, E=25 MM. AF_12/5</t>
  </si>
  <si>
    <t>01M2</t>
  </si>
  <si>
    <t>FABRICAÇÃO DE ESCORAS DE VIGA DO TIPO GARFO, EM MADEIRA. AF_12/2015</t>
  </si>
  <si>
    <t>FABRICAÇÃO DE ESCORAS DO TIPO PONTALETE, EM MADEIRA. AF_12/2015</t>
  </si>
  <si>
    <t>MONTAGEM E DESMONTAGEM DE FÔRMA DE PILARES RETANGULARES E ESTRUTURAS IMILARES COM ÁREA MÉDIA DAS SEÇÕES MENOR OU IGUAL A 0,25 M², PÉ-O SIMPLES, EM MADEIRA SERRADA, 1 UTILIZAÇÃO. AF_12/2015</t>
  </si>
  <si>
    <t>MONTAGEM E DESMONTAGEM DE FÔRMA DE PILARES RETANGULARES E ESTRUTURAS IMILARES COM ÁREA MÉDIA DAS SEÇÕES MAIOR QUE 0,25 M², PÉ-DIREITOES, EM MADEIRA SERRADA, 1 UTILIZAÇÃO. AF_12/2015</t>
  </si>
  <si>
    <t>MONTAGEM E DESMONTAGEM DE FÔRMA DE PILARES RETANGULARES E ESTRUTURAS IMILARES COM ÁREA MÉDIA DAS SEÇÕES MENOR OU IGUAL A 0,25 M², PÉ-O SIMPLES, EM MADEIRA SERRADA, 2 UTILIZAÇÕES. AF_12/2015</t>
  </si>
  <si>
    <t>MONTAGEM E DESMONTAGEM DE FÔRMA DE PILARES RETANGULARES E ESTRUTURAS IMILARES COM ÁREA MÉDIA DAS SEÇÕES MAIOR QUE 0,25 M², PÉ-DIREITOES, EM MADEIRA SERRADA, 2 UTILIZAÇÕES. AF_12/2015</t>
  </si>
  <si>
    <t>MONTAGEM E DESMONTAGEM DE FÔRMA DE PILARES RETANGULARES E ESTRUTURAS IMILARES COM ÁREA MÉDIA DAS SEÇÕES MENOR OU IGUAL A 0,25 M², PÉ-O SIMPLES, EM MADEIRA SERRADA, 4 UTILIZAÇÕES. AF_12/2015</t>
  </si>
  <si>
    <t>MONTAGEM E DESMONTAGEM DE FÔRMA DE PILARES RETANGULARES E ESTRUTURAS IMILARES COM ÁREA MÉDIA DAS SEÇÕES MAIOR QUE 0,25 M², PÉ-DIREITOES, EM MADEIRA SERRADA, 4 UTILIZAÇÕES. AF_12/2015</t>
  </si>
  <si>
    <t>MONTAGEM E DESMONTAGEM DE FÔRMA DE PILARES RETANGULARES E ESTRUTURAS IMILARES COM ÁREA MÉDIA DAS SEÇÕES MENOR OU IGUAL A 0,25 M², PÉ-O SIMPLES, EM CHAPA DE MADEIRA COMPENSADA RESINADA, 2 UTILIZAÇÕES. A12/2015</t>
  </si>
  <si>
    <t>MONTAGEM E DESMONTAGEM DE FÔRMA DE PILARES RETANGULARES E ESTRUTURAS IMILARES COM ÁREA MÉDIA DAS SEÇÕES MAIOR QUE 0,25 M², PÉ-DIREITOES, EM CHAPA DE MADEIRA COMPENSADA RESINADA, 2 UTILIZAÇÕES. AF_12/20</t>
  </si>
  <si>
    <t>MONTAGEM E DESMONTAGEM DE FÔRMA DE PILARES RETANGULARES E ESTRUTURAS IMILARES COM ÁREA MÉDIA DAS SEÇÕES MENOR OU IGUAL A 0,25 M², PÉ-O DUPLO, EM CHAPA DE MADEIRA COMPENSADA RESINADA, 2 UTILIZAÇÕES. AF_/2015</t>
  </si>
  <si>
    <t>MONTAGEM E DESMONTAGEM DE FÔRMA DE PILARES RETANGULARES E ESTRUTURAS IMILARES COM ÁREA MÉDIA DAS SEÇÕES MAIOR QUE 0,25 M², PÉ-DIREITO, EM CHAPA DE MADEIRA COMPENSADA RESINADA, 2 UTILIZAÇÕES. AF_12/2015</t>
  </si>
  <si>
    <t>MONTAGEM E DESMONTAGEM DE FÔRMA DE PILARES RETANGULARES E ESTRUTURAS IMILARES COM ÁREA MÉDIA DAS SEÇÕES MENOR OU IGUAL A 0,25 M², PÉ-O SIMPLES, EM CHAPA DE MADEIRA COMPENSADA RESINADA, 4 UTILIZAÇÕES. A12/2015</t>
  </si>
  <si>
    <t>MONTAGEM E DESMONTAGEM DE FÔRMA DE PILARES RETANGULARES E ESTRUTURAS IMILARES COM ÁREA MÉDIA DAS SEÇÕES MAIOR QUE 0,25 M², PÉ-DIREITOES, EM CHAPA DE MADEIRA COMPENSADA RESINADA, 4 UTILIZAÇÕES. AF_12/20</t>
  </si>
  <si>
    <t>MONTAGEM E DESMONTAGEM DE FÔRMA DE PILARES RETANGULARES E ESTRUTURAS IMILARES COM ÁREA MÉDIA DAS SEÇÕES MENOR OU IGUAL A 0,25 M², PÉ-O DUPLO, EM CHAPA DE MADEIRA COMPENSADA RESINADA, 4 UTILIZAÇÕES. AF_/2015</t>
  </si>
  <si>
    <t>MONTAGEM E DESMONTAGEM DE FÔRMA DE PILARES RETANGULARES E ESTRUTURAS IMILARES COM ÁREA MÉDIA DAS SEÇÕES MAIOR QUE 0,25 M², PÉ-DIREITO, EM CHAPA DE MADEIRA COMPENSADA RESINADA, 4 UTILIZAÇÕES. AF_12/2015</t>
  </si>
  <si>
    <t>MONTAGEM E DESMONTAGEM DE FÔRMA DE PILARES RETANGULARES E ESTRUTURAS IMILARES COM ÁREA MÉDIA DAS SEÇÕES MENOR OU IGUAL A 0,25 M², PÉ-O SIMPLES, EM CHAPA DE MADEIRA COMPENSADA RESINADA, 6 UTILIZAÇÕES. A12/2015</t>
  </si>
  <si>
    <t>MONTAGEM E DESMONTAGEM DE FÔRMA DE PILARES RETANGULARES E ESTRUTURAS IMILARES COM ÁREA MÉDIA DAS SEÇÕES MAIOR QUE 0,25 M², PÉ-DIREITOES, EM CHAPA DE MADEIRA COMPENSADA RESINADA, 6 UTILIZAÇÕES. AF_12/20</t>
  </si>
  <si>
    <t>MONTAGEM E DESMONTAGEM DE FÔRMA DE PILARES RETANGULARES E ESTRUTURAS IMILARES COM ÁREA MÉDIA DAS SEÇÕES MENOR OU IGUAL A 0,25 M², PÉ-O DUPLO, EM CHAPA DE MADEIRA COMPENSADA RESINADA, 6 UTILIZAÇÕES. AF_/2015</t>
  </si>
  <si>
    <t>MONTAGEM E DESMONTAGEM DE FÔRMA DE PILARES RETANGULARES E ESTRUTURAS IMILARES COM ÁREA MÉDIA DAS SEÇÕES MAIOR QUE 0,25 M², PÉ-DIREITO, EM CHAPA DE MADEIRA COMPENSADA RESINADA, 6 UTILIZAÇÕES. AF_12/2015</t>
  </si>
  <si>
    <t>MONTAGEM E DESMONTAGEM DE FÔRMA DE PILARES RETANGULARES E ESTRUTURAS IMILARES COM ÁREA MÉDIA DAS SEÇÕES MENOR OU IGUAL A 0,25 M², PÉ-O SIMPLES, EM CHAPA DE MADEIRA COMPENSADA RESINADA, 8 UTILIZAÇÕES. A12/2015</t>
  </si>
  <si>
    <t>MONTAGEM E DESMONTAGEM DE FÔRMA DE PILARES RETANGULARES E ESTRUTURAS IMILARES COM ÁREA MÉDIA DAS SEÇÕES MAIOR QUE 0,25 M², PÉ-DIREITOES, EM CHAPA DE MADEIRA COMPENSADA RESINADA, 8 UTILIZAÇÕES. AF_12/20</t>
  </si>
  <si>
    <t>MONTAGEM E DESMONTAGEM DE FÔRMA DE PILARES RETANGULARES E ESTRUTURAS IMILARES COM ÁREA MÉDIA DAS SEÇÕES MENOR OU IGUAL A 0,25 M², PÉ-O DUPLO, EM CHAPA DE MADEIRA COMPENSADA RESINADA, 8 UTILIZAÇÕES. AF_/2015</t>
  </si>
  <si>
    <t>MONTAGEM E DESMONTAGEM DE FÔRMA DE PILARES RETANGULARES E ESTRUTURAS IMILARES COM ÁREA MÉDIA DAS SEÇÕES MAIOR QUE 0,25 M², PÉ-DIREITO, EM CHAPA DE MADEIRA COMPENSADA RESINADA, 8 UTILIZAÇÕES. AF_12/2015</t>
  </si>
  <si>
    <t>MONTAGEM E DESMONTAGEM DE FÔRMA DE PILARES RETANGULARES E ESTRUTURAS IMILARES COM ÁREA MÉDIA DAS SEÇÕES MENOR OU IGUAL A 0,25 M², PÉ-O SIMPLES, EM CHAPA DE MADEIRA COMPENSADA PLASTIFICADA, 10 UTILIZAÇÕ. AF_12/2015</t>
  </si>
  <si>
    <t>MONTAGEM E DESMONTAGEM DE FÔRMA DE PILARES RETANGULARES E ESTRUTURAS IMILARES COM ÁREA MÉDIA DAS SEÇÕES MAIOR QUE 0,25 M², PÉ-DIREITOES, EM CHAPA DE MADEIRA COMPENSADA PLASTIFICADA, 10 UTILIZAÇÕES. AF_/2015</t>
  </si>
  <si>
    <t>MONTAGEM E DESMONTAGEM DE FÔRMA DE PILARES RETANGULARES E ESTRUTURAS IMILARES COM ÁREA MÉDIA DAS SEÇÕES MENOR OU IGUAL A 0,25 M², PÉ-O DUPLO, EM CHAPA DE MADEIRA COMPENSADA PLASTIFICADA, 10 UTILIZAÇÕESAF_12/2015</t>
  </si>
  <si>
    <t>MONTAGEM E DESMONTAGEM DE FÔRMA DE PILARES RETANGULARES E ESTRUTURAS IMILARES COM ÁREA MÉDIA DAS SEÇÕES MAIOR QUE 0,25 M², PÉ-DIREITO, EM CHAPA DE MADEIRA COMPENSADA PLASTIFICADA, 10 UTILIZAÇÕES. AF_12015</t>
  </si>
  <si>
    <t>MONTAGEM E DESMONTAGEM DE FÔRMA DE PILARES RETANGULARES E ESTRUTURAS IMILARES COM ÁREA MÉDIA DAS SEÇÕES MENOR OU IGUAL A 0,25 M², PÉ-O SIMPLES, EM CHAPA DE MADEIRA COMPENSADA PLASTIFICADA, 12 UTILIZAÇÕ. AF_12/2015</t>
  </si>
  <si>
    <t>MONTAGEM E DESMONTAGEM DE FÔRMA DE PILARES RETANGULARES E ESTRUTURAS IMILARES COM ÁREA MÉDIA DAS SEÇÕES MAIOR QUE 0,25 M², PÉ-DIREITOES, EM CHAPA DE MADEIRA COMPENSADA PLASTIFICADA, 12 UTILIZAÇÕES. AF_/2015</t>
  </si>
  <si>
    <t>MONTAGEM E DESMONTAGEM DE FÔRMA DE PILARES RETANGULARES E ESTRUTURAS IMILARES COM ÁREA MÉDIA DAS SEÇÕES MENOR OU IGUAL A 0,25 M², PÉ-O DUPLO, EM CHAPA DE MADEIRA COMPENSADA PLASTIFICADA, 12 UTILIZAÇÕESAF_12/2015</t>
  </si>
  <si>
    <t>MONTAGEM E DESMONTAGEM DE FÔRMA DE PILARES RETANGULARES E ESTRUTURAS IMILARES COM ÁREA MÉDIA DAS SEÇÕES MAIOR QUE 0,25 M², PÉ-DIREITO, EM CHAPA DE MADEIRA COMPENSADA PLASTIFICADA, 12 UTILIZAÇÕES. AF_12015</t>
  </si>
  <si>
    <t>MONTAGEM E DESMONTAGEM DE FÔRMA DE PILARES RETANGULARES E ESTRUTURAS IMILARES COM ÁREA MÉDIA DAS SEÇÕES MENOR OU IGUAL A 0,25 M², PÉ-O SIMPLES, EM CHAPA DE MADEIRA COMPENSADA PLASTIFICADA, 14 UTILIZAÇÕ. AF_12/2015</t>
  </si>
  <si>
    <t>MONTAGEM E DESMONTAGEM DE FÔRMA DE PILARES RETANGULARES E ESTRUTURAS IMILARES COM ÁREA MÉDIA DAS SEÇÕES MAIOR QUE 0,25 M², PÉ-DIREITOES, EM CHAPA DE MADEIRA COMPENSADA PLASTIFICADA, 14 UTILIZAÇÕES. AF_/2015</t>
  </si>
  <si>
    <t>MONTAGEM E DESMONTAGEM DE FÔRMA DE PILARES RETANGULARES E ESTRUTURAS IMILARES COM ÁREA MÉDIA DAS SEÇÕES MENOR OU IGUAL A 0,25 M², PÉ-O DUPLO, EM CHAPA DE MADEIRA COMPENSADA PLASTIFICADA, 14 UTILIZAÇÕESAF_12/2015</t>
  </si>
  <si>
    <t>MONTAGEM E DESMONTAGEM DE FÔRMA DE PILARES RETANGULARES E ESTRUTURAS IMILARES COM ÁREA MÉDIA DAS SEÇÕES MAIOR QUE 0,25 M², PÉ-DIREITO, EM CHAPA DE MADEIRA COMPENSADA PLASTIFICADA, 14 UTILIZAÇÕES. AF_12015</t>
  </si>
  <si>
    <t>MONTAGEM E DESMONTAGEM DE FÔRMA DE PILARES RETANGULARES E ESTRUTURAS IMILARES COM ÁREA MÉDIA DAS SEÇÕES MENOR OU IGUAL A 0,25 M², PÉ-O SIMPLES, EM CHAPA DE MADEIRA COMPENSADA PLASTIFICADA, 18 UTILIZAÇÕ. AF_12/2015</t>
  </si>
  <si>
    <t>MONTAGEM E DESMONTAGEM DE FÔRMA DE PILARES RETANGULARES E ESTRUTURAS IMILARES COM ÁREA MÉDIA DAS SEÇÕES MAIOR QUE 0,25 M², PÉ-DIREITOES, EM CHAPA DE MADEIRA COMPENSADA PLASTIFICADA, 18 UTILIZAÇÕES. AF_/2015</t>
  </si>
  <si>
    <t>MONTAGEM E DESMONTAGEM DE FÔRMA DE PILARES RETANGULARES E ESTRUTURAS IMILARES COM ÁREA MÉDIA DAS SEÇÕES MENOR OU IGUAL A 0,25 M², PÉ-O DUPLO, EM CHAPA DE MADEIRA COMPENSADA PLASTIFICADA, 18 UTILIZAÇÕESAF_12/2015</t>
  </si>
  <si>
    <t>MONTAGEM E DESMONTAGEM DE FÔRMA DE PILARES RETANGULARES E ESTRUTURAS IMILARES COM ÁREA MÉDIA DAS SEÇÕES MAIOR QUE 0,25 M², PÉ-DIREITO, EM CHAPA DE MADEIRA COMPENSADA PLASTIFICADA, 18 UTILIZAÇÕES. AF_12015</t>
  </si>
  <si>
    <t>MONTAGEM E DESMONTAGEM DE FÔRMA DE VIGA, ESCORAMENTO COM PONTALETE DEMADEIRA, PÉ-DIREITO SIMPLES, EM MADEIRA SERRADA, 1 UTILIZAÇÃO. AF_1015</t>
  </si>
  <si>
    <t>MONTAGEM E DESMONTAGEM DE FÔRMA DE VIGA, ESCORAMENTO COM PONTALETE DEMADEIRA, PÉ-DIREITO SIMPLES, EM MADEIRA SERRADA, 2 UTILIZAÇÕES. AF_2015</t>
  </si>
  <si>
    <t>MONTAGEM E DESMONTAGEM DE FÔRMA DE VIGA, ESCORAMENTO COM PONTALETE DEMADEIRA, PÉ-DIREITO SIMPLES, EM MADEIRA SERRADA, 4 UTILIZAÇÕES. AF_2015</t>
  </si>
  <si>
    <t>MONTAGEM E DESMONTAGEM DE FÔRMA DE VIGA, ESCORAMENTO COM GARFO DE MADIRA, PÉ-DIREITO DUPLO, EM CHAPA DE MADEIRA RESINADA, 2 UTILIZAÇÕES._12/2015</t>
  </si>
  <si>
    <t>MONTAGEM E DESMONTAGEM DE FÔRMA DE VIGA, ESCORAMENTO METÁLICO, PÉ-DITO DUPLO, EM CHAPA DE MADEIRA RESINADA, 2 UTILIZAÇÕES. AF_12/2015</t>
  </si>
  <si>
    <t>MONTAGEM E DESMONTAGEM DE FÔRMA DE VIGA, ESCORAMENTO COM GARFO DE MADIRA, PÉ-DIREITO SIMPLES, EM CHAPA DE MADEIRA RESINADA, 2 UTILIZAÇÕEAF_12/2015</t>
  </si>
  <si>
    <t>MONTAGEM E DESMONTAGEM DE FÔRMA DE VIGA, ESCORAMENTO METÁLICO, PÉ-DITO SIMPLES, EM CHAPA DE MADEIRA RESINADA, 2 UTILIZAÇÕES. AF_12/2015</t>
  </si>
  <si>
    <t>MONTAGEM E DESMONTAGEM DE FÔRMA DE VIGA, ESCORAMENTO COM GARFO DE MADIRA, PÉ-DIREITO DUPLO, EM CHAPA DE MADEIRA RESINADA, 4 UTILIZAÇÕES._12/2015</t>
  </si>
  <si>
    <t>MONTAGEM E DESMONTAGEM DE FÔRMA DE VIGA, ESCORAMENTO METÁLICO, PÉ-DITO DUPLO, EM CHAPA DE MADEIRA RESINADA, 4 UTILIZAÇÕES. AF_12/2015</t>
  </si>
  <si>
    <t>MONTAGEM E DESMONTAGEM DE FÔRMA DE VIGA, ESCORAMENTO COM GARFO DE MADIRA, PÉ-DIREITO SIMPLES, EM CHAPA DE MADEIRA RESINADA, 4 UTILIZAÇÕEAF_12/2015</t>
  </si>
  <si>
    <t>MONTAGEM E DESMONTAGEM DE FÔRMA DE VIGA, ESCORAMENTO METÁLICO, PÉ-DITO SIMPLES, EM CHAPA DE MADEIRA RESINADA, 4 UTILIZAÇÕES. AF_12/2015</t>
  </si>
  <si>
    <t>MONTAGEM E DESMONTAGEM DE FÔRMA DE VIGA, ESCORAMENTO COM GARFO DE MADIRA, PÉ-DIREITO DUPLO, EM CHAPA DE MADEIRA RESINADA, 6 UTILIZAÇÕES._12/2015</t>
  </si>
  <si>
    <t>MONTAGEM E DESMONTAGEM DE FÔRMA DE VIGA, ESCORAMENTO METÁLICO, PÉ-DITO DUPLO, EM CHAPA DE MADEIRA RESINADA, 6 UTILIZAÇÕES. AF_12/2015</t>
  </si>
  <si>
    <t>MONTAGEM E DESMONTAGEM DE FÔRMA DE VIGA, ESCORAMENTO COM GARFO DE MADIRA, PÉ-DIREITO SIMPLES, EM CHAPA DE MADEIRA RESINADA, 6 UTILIZAÇÕEAF_12/2015</t>
  </si>
  <si>
    <t>MONTAGEM E DESMONTAGEM DE FÔRMA DE VIGA, ESCORAMENTO METÁLICO, PÉ-DITO SIMPLES, EM CHAPA DE MADEIRA RESINADA, 6 UTILIZAÇÕES. AF_12/2015</t>
  </si>
  <si>
    <t>MONTAGEM E DESMONTAGEM DE FÔRMA DE VIGA, ESCORAMENTO COM GARFO DE MADIRA, PÉ-DIREITO DUPLO, EM CHAPA DE MADEIRA RESINADA, 8 UTILIZAÇÕES._12/2015</t>
  </si>
  <si>
    <t>MONTAGEM E DESMONTAGEM DE FÔRMA DE VIGA, ESCORAMENTO METÁLICO, PÉ-DITO DUPLO, EM CHAPA DE MADEIRA RESINADA, 8 UTILIZAÇÕES. AF_12/2015</t>
  </si>
  <si>
    <t>MONTAGEM E DESMONTAGEM DE FÔRMA DE VIGA, ESCORAMENTO COM GARFO DE MADIRA, PÉ-DIREITO SIMPLES, EM CHAPA DE MADEIRA RESINADA, 8 UTILIZAÇÕEAF_12/2015</t>
  </si>
  <si>
    <t>MONTAGEM E DESMONTAGEM DE FÔRMA DE VIGA, ESCORAMENTO METÁLICO, PÉ-DITO SIMPLES, EM CHAPA DE MADEIRA RESINADA, 8 UTILIZAÇÕES. AF_12/2015</t>
  </si>
  <si>
    <t>MONTAGEM E DESMONTAGEM DE FÔRMA DE VIGA, ESCORAMENTO COM GARFO DE MADIRA, PÉ-DIREITO DUPLO, EM CHAPA DE MADEIRA PLASTIFICADA, 10 UTILIZAÇS. AF_12/2015</t>
  </si>
  <si>
    <t>MONTAGEM E DESMONTAGEM DE FÔRMA DE VIGA, ESCORAMENTO METÁLICO, PÉ-DITO DUPLO, EM CHAPA DE MADEIRA PLASTIFICADA, 10 UTILIZAÇÕES. AF_12/25</t>
  </si>
  <si>
    <t>MONTAGEM E DESMONTAGEM DE FÔRMA DE VIGA, ESCORAMENTO COM GARFO DE MADIRA, PÉ-DIREITO SIMPLES, EM CHAPA DE MADEIRA PLASTIFICADA, 10 UTILIZAÕES. AF_12/2015</t>
  </si>
  <si>
    <t>MONTAGEM E DESMONTAGEM DE FÔRMA DE VIGA, ESCORAMENTO METÁLICO, PÉ-DITO SIMPLES, EM CHAPA DE MADEIRA PLASTIFICADA, 10 UTILIZAÇÕES. AF_12015</t>
  </si>
  <si>
    <t>MONTAGEM E DESMONTAGEM DE FÔRMA DE VIGA, ESCORAMENTO COM GARFO DE MADIRA, PÉ-DIREITO DUPLO, EM CHAPA DE MADEIRA PLASTIFICADA, 12 UTILIZAÇS. AF_12/2015</t>
  </si>
  <si>
    <t>MONTAGEM E DESMONTAGEM DE FÔRMA DE VIGA, ESCORAMENTO METÁLICO, PÉ-DITO DUPLO, EM CHAPA DE MADEIRA PLASTIFICADA, 12 UTILIZAÇÕES. AF_12/25</t>
  </si>
  <si>
    <t>MONTAGEM E DESMONTAGEM DE FÔRMA DE VIGA, ESCORAMENTO COM GARFO DE MADIRA, PÉ-DIREITO SIMPLES, EM CHAPA DE MADEIRA PLASTIFICADA, 12 UTILIZAÕES. AF_12/2015</t>
  </si>
  <si>
    <t>MONTAGEM E DESMONTAGEM DE FÔRMA DE VIGA, ESCORAMENTO METÁLICO, PÉ-DITO SIMPLES, EM CHAPA DE MADEIRA PLASTIFICADA, 12 UTILIZAÇÕES. AF_12015</t>
  </si>
  <si>
    <t>MONTAGEM E DESMONTAGEM DE FÔRMA DE VIGA, ESCORAMENTO COM GARFO DE MADIRA, PÉ-DIREITO DUPLO, EM CHAPA DE MADEIRA PLASTIFICADA, 14 UTILIZAÇS. AF_12/2015</t>
  </si>
  <si>
    <t>MONTAGEM E DESMONTAGEM DE FÔRMA DE VIGA, ESCORAMENTO METÁLICO, PÉ-DITO DUPLO, EM CHAPA DE MADEIRA PLASTIFICADA, 14 UTILIZAÇÕES. AF_12/25</t>
  </si>
  <si>
    <t>MONTAGEM E DESMONTAGEM DE FÔRMA DE VIGA, ESCORAMENTO COM GARFO DE MADIRA, PÉ-DIREITO SIMPLES, EM CHAPA DE MADEIRA PLASTIFICADA, 14 UTILIZAÕES. AF_12/2015</t>
  </si>
  <si>
    <t>MONTAGEM E DESMONTAGEM DE FÔRMA DE VIGA, ESCORAMENTO METÁLICO, PÉ-DITO SIMPLES, EM CHAPA DE MADEIRA PLASTIFICADA, 14 UTILIZAÇÕES. AF_12015</t>
  </si>
  <si>
    <t>MONTAGEM E DESMONTAGEM DE FÔRMA DE VIGA, ESCORAMENTO COM GARFO DE MADIRA, PÉ-DIREITO DUPLO, EM CHAPA DE MADEIRA PLASTIFICADA, 18 UTILIZAÇS. AF_12/2015</t>
  </si>
  <si>
    <t>MONTAGEM E DESMONTAGEM DE FÔRMA DE VIGA, ESCORAMENTO METÁLICO, PÉ-DITO DUPLO, EM CHAPA DE MADEIRA PLASTIFICADA, 18 UTILIZAÇÕES. AF_12/25</t>
  </si>
  <si>
    <t>MONTAGEM E DESMONTAGEM DE FÔRMA DE VIGA, ESCORAMENTO COM GARFO DE MADIRA, PÉ-DIREITO SIMPLES, EM CHAPA DE MADEIRA PLASTIFICADA, 18 UTILIZAÕES. AF_12/2015</t>
  </si>
  <si>
    <t>MONTAGEM E DESMONTAGEM DE FÔRMA DE VIGA, ESCORAMENTO METÁLICO, PÉ-DITO SIMPLES, EM CHAPA DE MADEIRA PLASTIFICADA, 18 UTILIZAÇÕES. AF_12015</t>
  </si>
  <si>
    <t>MONTAGEM E DESMONTAGEM DE FÔRMA DE LAJE MACIÇA COM ÁREA MÉDIA MENO IGUAL A 20 M², PÉ-DIREITO SIMPLES, EM MADEIRA SERRADA, 1 UTILIZAÇ�AF_12/2015</t>
  </si>
  <si>
    <t>OUM2</t>
  </si>
  <si>
    <t>MONTAGEM E DESMONTAGEM DE FÔRMA DE LAJE MACIÇA COM ÁREA MÉDIA MAIOE 20 M², PÉ-DIREITO SIMPLES, EM MADEIRA SERRADA, 1 UTILIZAÇÃO. AF_015</t>
  </si>
  <si>
    <t>QUM2</t>
  </si>
  <si>
    <t>MONTAGEM E DESMONTAGEM DE FÔRMA DE LAJE MACIÇA COM ÁREA MÉDIA MENO IGUAL A 20 M², PÉ-DIREITO SIMPLES, EM MADEIRA SERRADA, 2 UTILIZAÇ� AF_12/2015</t>
  </si>
  <si>
    <t>MONTAGEM E DESMONTAGEM DE FÔRMA DE LAJE MACIÇA COM ÁREA MÉDIA MAIOE 20 M², PÉ-DIREITO SIMPLES, EM MADEIRA SERRADA, 2 UTILIZAÇÕES. AF2015</t>
  </si>
  <si>
    <t>MONTAGEM E DESMONTAGEM DE FÔRMA DE LAJE MACIÇA COM ÁREA MÉDIA MENO IGUAL A 20 M², PÉ-DIREITO SIMPLES, EM MADEIRA SERRADA, 4 UTILIZAÇ� AF_12/2015</t>
  </si>
  <si>
    <t>MONTAGEM E DESMONTAGEM DE FÔRMA DE LAJE MACIÇA COM ÁREA MÉDIA MAIOE 20 M², PÉ-DIREITO SIMPLES, EM MADEIRA SERRADA, 4 UTILIZAÇÕES. AF2015</t>
  </si>
  <si>
    <t>MONTAGEM E DESMONTAGEM DE FÔRMA DE LAJE NERVURADA COM CUBETA E ASSOALO COM ÁREA MÉDIA MENOR OU IGUAL A 20 M², PÉ-DIREITO DUPLO, EM CHAP MADEIRA COMPENSADA RESINADA, 8 UTILIZAÇÕES. AF_12/2015</t>
  </si>
  <si>
    <t>MONTAGEM E DESMONTAGEM DE FÔRMA DE LAJE NERVURADA COM CUBETA E ASSOALO COM ÁREA MÉDIA MAIOR QUE 20 M², PÉ-DIREITO DUPLO, EM CHAPA DE MAA COMPENSADA RESINADA, 8 UTILIZAÇÕES. AF_12/2015</t>
  </si>
  <si>
    <t>MONTAGEM E DESMONTAGEM DE FÔRMA DE LAJE NERVURADA COM CUBETA E ASSOALO COM ÁREA MÉDIA MENOR OU IGUAL A 20 M², PÉ-DIREITO SIMPLES, EM CHDE MADEIRA COMPENSADA RESINADA, 8 UTILIZAÇÕES. AF_12/2015</t>
  </si>
  <si>
    <t>MONTAGEM E DESMONTAGEM DE FÔRMA DE LAJE NERVURADA COM CUBETA E ASSOALO COM ÁREA MÉDIA MAIOR QUE 20 M², PÉ-DIREITO SIMPLES, EM CHAPA DE IRA COMPENSADA RESINADA, 8 UTILIZAÇÕES. AF_12/2015</t>
  </si>
  <si>
    <t>MONTAGEM E DESMONTAGEM DE FÔRMA DE LAJE NERVURADA COM CUBETA E ASSOALO COM ÁREA MÉDIA MENOR OU IGUAL A 20 M², PÉ-DIREITO DUPLO, EM CHAP MADEIRA COMPENSADA RESINADA, 10 UTILIZAÇÕES. AF_12/2015</t>
  </si>
  <si>
    <t>MONTAGEM E DESMONTAGEM DE FÔRMA DE LAJE NERVURADA COM CUBETA E ASSOALO COM ÁREA MÉDIA MAIOR QUE 20 M², PÉ-DIREITO DUPLO, EM CHAPA DE MAA COMPENSADA RESINADA, 10 UTILIZAÇÕES. AF_12/2015</t>
  </si>
  <si>
    <t>MONTAGEM E DESMONTAGEM DE FÔRMA DE LAJE NERVURADA COM CUBETA E ASSOALO COM ÁREA MÉDIA MENOR OU IGUAL A 20 M², PÉ-DIREITO SIMPLES, EM CHDE MADEIRA COMPENSADA RESINADA, 10 UTILIZAÇÕES. AF_12/2015</t>
  </si>
  <si>
    <t>MONTAGEM E DESMONTAGEM DE FÔRMA DE LAJE NERVURADA COM CUBETA E ASSOALO COM ÁREA MÉDIA MAIOR QUE 20 M², PÉ-DIREITO SIMPLES, EM CHAPA DE IRA COMPENSADA RESINADA, 10 UTILIZAÇÕES. AF_12/2015</t>
  </si>
  <si>
    <t>MONTAGEM E DESMONTAGEM DE FÔRMA DE LAJE NERVURADA COM CUBETA E ASSOALO COM ÁREA MÉDIA MENOR OU IGUAL A 20 M², PÉ-DIREITO DUPLO, EM CHAP MADEIRA COMPENSADA RESINADA, 12 UTILIZAÇÕES. AF_12/2015</t>
  </si>
  <si>
    <t>MONTAGEM E DESMONTAGEM DE FÔRMA DE LAJE NERVURADA COM CUBETA E ASSOALO COM ÁREA MÉDIA MAIOR QUE 20 M², PÉ-DIREITO DUPLO, EM CHAPA DE MAA COMPENSADA RESINADA, 12 UTILIZAÇÕES. AF_12/2015</t>
  </si>
  <si>
    <t>MONTAGEM E DESMONTAGEM DE FÔRMA DE LAJE NERVURADA COM CUBETA E ASSOALO COM ÁREA MÉDIA MENOR OU IGUAL A 20 M², PÉ-DIREITO SIMPLES, EM CHDE MADEIRA COMPENSADA RESINADA, 12 UTILIZAÇÕES. AF_12/2015</t>
  </si>
  <si>
    <t>MONTAGEM E DESMONTAGEM DE FÔRMA DE LAJE NERVURADA COM CUBETA E ASSOALO COM ÁREA MÉDIA MAIOR QUE 20 M², PÉ-DIREITO SIMPLES, EM CHAPA DE IRA COMPENSADA RESINADA, 12 UTILIZAÇÕES. AF_12/2015</t>
  </si>
  <si>
    <t>MONTAGEM E DESMONTAGEM DE FÔRMA DE LAJE NERVURADA COM CUBETA E ASSOALO COM ÁREA MÉDIA MENOR OU IGUAL A 20 M², PÉ-DIREITO DUPLO, EM CHAP MADEIRA COMPENSADA RESINADA, 14 UTILIZAÇÕES. AF_12/2015</t>
  </si>
  <si>
    <t>MONTAGEM E DESMONTAGEM DE FÔRMA DE LAJE NERVURADA COM CUBETA E ASSOALO COM ÁREA MÉDIA MAIOR QUE 20 M², PÉ-DIREITO DUPLO, EM CHAPA DE MAA COMPENSADA RESINADA, 14 UTILIZAÇÕES. AF_12/2015</t>
  </si>
  <si>
    <t>MONTAGEM E DESMONTAGEM DE FÔRMA DE LAJE NERVURADA COM CUBETA E ASSOALO COM ÁREA MÉDIA MENOR OU IGUAL A 20 M², PÉ-DIREITO SIMPLES, EM CHDE MADEIRA COMPENSADA RESINADA, 14 UTILIZAÇÕES. AF_12/2015</t>
  </si>
  <si>
    <t>MONTAGEM E DESMONTAGEM DE FÔRMA DE LAJE NERVURADA COM CUBETA E ASSOALO COM ÁREA MÉDIA MAIOR QUE 20 M², PÉ-DIREITO SIMPLES, EM CHAPA DE IRA COMPENSADA RESINADA, 14 UTILIZAÇÕES. AF_12/2015</t>
  </si>
  <si>
    <t>MONTAGEM E DESMONTAGEM DE FÔRMA DE LAJE NERVURADA COM CUBETA E ASSOALO COM ÁREA MÉDIA MENOR OU IGUAL A 20 M², PÉ-DIREITO DUPLO, EM CHAP MADEIRA COMPENSADA RESINADA, 18 UTILIZAÇÕES. AF_12/2015</t>
  </si>
  <si>
    <t>MONTAGEM E DESMONTAGEM DE FÔRMA DE LAJE NERVURADA COM CUBETA E ASSOALO COM ÁREA MÉDIA MAIOR QUE 20 M², PÉ-DIREITO DUPLO, EM CHAPA DE MAA COMPENSADA RESINADA, 18 UTILIZAÇÕES. AF_12/2015</t>
  </si>
  <si>
    <t>MONTAGEM E DESMONTAGEM DE FÔRMA DE LAJE NERVURADA COM CUBETA E ASSOALO COM ÁREA MÉDIA MENOR OU IGUAL A 20 M², PÉ-DIREITO SIMPLES, EM CHDE MADEIRA COMPENSADA RESINADA, 18 UTILIZAÇÕES. AF_12/2015</t>
  </si>
  <si>
    <t>MONTAGEM E DESMONTAGEM DE FÔRMA DE LAJE NERVURADA COM CUBETA E ASSOALO COM ÁREA MÉDIA MAIOR QUE 20 M², PÉ-DIREITO SIMPLES, EM CHAPA DE IRA COMPENSADA RESINADA, 18 UTILIZAÇÕES. AF_12/2015</t>
  </si>
  <si>
    <t>MONTAGEM E DESMONTAGEM DE FÔRMA DE LAJE MACIÇA COM ÁREA MÉDIA MENO IGUAL A 20 M², PÉ-DIREITO DUPLO, EM CHAPA DE MADEIRA COMPENSADA RESADA, 2 UTILIZAÇÕES. AF_12/2015</t>
  </si>
  <si>
    <t>MONTAGEM E DESMONTAGEM DE FÔRMA DE LAJE MACIÇA COM ÁREA MÉDIA MAIOE 20 M², PÉ-DIREITO DUPLO, EM CHAPA DE MADEIRA COMPENSADA RESINADA, UTILIZAÇÕES. AF_12/2015</t>
  </si>
  <si>
    <t>MONTAGEM E DESMONTAGEM DE FÔRMA DE LAJE MACIÇA COM ÁREA MÉDIA MENO IGUAL A 20 M², PÉ-DIREITO SIMPLES, EM CHAPA DE MADEIRA COMPENSADA RINADA, 2 UTILIZAÇÕES. AF_12/2015</t>
  </si>
  <si>
    <t>MONTAGEM E DESMONTAGEM DE FÔRMA DE LAJE MACIÇA COM ÁREA MÉDIA MAIOE 20 M², PÉ-DIREITO SIMPLES, EM CHAPA DE MADEIRA COMPENSADA RESINADA2 UTILIZAÇÕES. AF_12/2015</t>
  </si>
  <si>
    <t>MONTAGEM E DESMONTAGEM DE FÔRMA DE LAJE MACIÇA COM ÁREA MÉDIA MENO IGUAL A 20 M², PÉ-DIREITO DUPLO, EM CHAPA DE MADEIRA COMPENSADA RESADA, 4 UTILIZAÇÕES. AF_12/2015</t>
  </si>
  <si>
    <t>MONTAGEM E DESMONTAGEM DE FÔRMA DE LAJE MACIÇA COM ÁREA MÉDIA MENO IGUAL A 20 M², PÉ-DIREITO SIMPLES, EM CHAPA DE MADEIRA COMPENSADA RINADA, 4 UTILIZAÇÕES. AF_12/2015</t>
  </si>
  <si>
    <t>MONTAGEM E DESMONTAGEM DE FÔRMA DE LAJE MACIÇA COM ÁREA MÉDIA MAIOE 20 M², PÉ-DIREITO SIMPLES, EM CHAPA DE MADEIRA COMPENSADA RESINADA4 UTILIZAÇÕES. AF_12/2015</t>
  </si>
  <si>
    <t>MONTAGEM E DESMONTAGEM DE FÔRMA DE LAJE MACIÇA COM ÁREA MÉDIA MENO IGUAL A 20 M², PÉ-DIREITO DUPLO, EM CHAPA DE MADEIRA COMPENSADA RESADA, 6 UTILIZAÇÕES. AF_12/2015</t>
  </si>
  <si>
    <t>MONTAGEM E DESMONTAGEM DE FÔRMA DE LAJE MACIÇA COM ÁREA MÉDIA MENO IGUAL A 20 M², PÉ-DIREITO SIMPLES, EM CHAPA DE MADEIRA COMPENSADA RINADA, 6 UTILIZAÇÕES. AF_12/2015</t>
  </si>
  <si>
    <t>MONTAGEM E DESMONTAGEM DE FÔRMA DE LAJE MACIÇA COM ÁREA MÉDIA MAIOE 20 M², PÉ-DIREITO SIMPLES, EM CHAPA DE MADEIRA COMPENSADA RESINADA6 UTILIZAÇÕES. AF_12/2015</t>
  </si>
  <si>
    <t>MONTAGEM E DESMONTAGEM DE FÔRMA DE LAJE MACIÇA COM ÁREA MÉDIA MENO IGUAL A 20 M², PÉ-DIREITO DUPLO, EM CHAPA DE MADEIRA COMPENSADA RESADA, 8 UTILIZAÇÕES. AF_12/2015</t>
  </si>
  <si>
    <t>MONTAGEM E DESMONTAGEM DE FÔRMA DE LAJE MACIÇA COM ÁREA MÉDIA MENO IGUAL A 20 M², PÉ-DIREITO SIMPLES, EM CHAPA DE MADEIRA COMPENSADA RINADA, 8 UTILIZAÇÕES. AF_12/2015</t>
  </si>
  <si>
    <t>MONTAGEM E DESMONTAGEM DE FÔRMA DE LAJE MACIÇA COM ÁREA MÉDIA MAIOE 20 M², PÉ-DIREITO SIMPLES, EM CHAPA DE MADEIRA COMPENSADA RESINADA8 UTILIZAÇÕES. AF_12/2015</t>
  </si>
  <si>
    <t>MONTAGEM E DESMONTAGEM DE FÔRMA DE LAJE MACIÇA COM ÁREA MÉDIA MENO IGUAL A 20 M², PÉ-DIREITO DUPLO, EM CHAPA DE MADEIRA COMPENSADA PLAIFICADA, 10 UTILIZAÇÕES. AF_12/2015</t>
  </si>
  <si>
    <t>MONTAGEM E DESMONTAGEM DE FÔRMA DE LAJE MACIÇA COM ÁREA MÉDIA MAIOE 20 M², PÉ-DIREITO DUPLO, EM CHAPA DE MADEIRA COMPENSADA PLASTIFICA, 10 UTILIZAÇÕES. AF_12/2015</t>
  </si>
  <si>
    <t>MONTAGEM E DESMONTAGEM DE FÔRMA DE LAJE MACIÇA COM ÁREA MÉDIA MENO IGUAL A 20 M², PÉ-DIREITO SIMPLES, EM CHAPA DE MADEIRA COMPENSADA PSTIFICADA, 10 UTILIZAÇÕES. AF_12/2015</t>
  </si>
  <si>
    <t>MONTAGEM E DESMONTAGEM DE FÔRMA DE LAJE MACIÇA COM ÁREA MÉDIA MAIOE 20 M², PÉ-DIREITO SIMPLES, EM CHAPA DE MADEIRA COMPENSADA PLASTIFIDA, 10 UTILIZAÇÕES. AF_12/2015</t>
  </si>
  <si>
    <t>MONTAGEM E DESMONTAGEM DE FÔRMA DE LAJE MACIÇA COM ÁREA MÉDIA MENO IGUAL A 20 M², PÉ-DIREITO DUPLO, EM CHAPA DE MADEIRA COMPENSADA PLAIFICADA, 12 UTILIZAÇÕES. AF_12/2015</t>
  </si>
  <si>
    <t>MONTAGEM E DESMONTAGEM DE FÔRMA DE LAJE MACIÇA COM ÁREA MÉDIA MAIOE 20 M², PÉ-DIREITO DUPLO, EM CHAPA DE MADEIRA COMPENSADA PLASTIFICA, 12 UTILIZAÇÕES. AF_12/2015</t>
  </si>
  <si>
    <t>MONTAGEM E DESMONTAGEM DE FÔRMA DE LAJE MACIÇA COM ÁREA MÉDIA MENO IGUAL A 20 M², PÉ-DIREITO SIMPLES, EM CHAPA DE MADEIRA COMPENSADA PSTIFICADA, 12 UTILIZAÇÕES. AF_12/2015</t>
  </si>
  <si>
    <t>MONTAGEM E DESMONTAGEM DE FÔRMA DE LAJE MACIÇA COM ÁREA MÉDIA MAIOE 20 M², PÉ-DIREITO SIMPLES, EM CHAPA DE MADEIRA COMPENSADA PLASTIFIDA, 12 UTILIZAÇÕES. AF_12/2015</t>
  </si>
  <si>
    <t>MONTAGEM E DESMONTAGEM DE FÔRMA DE LAJE MACIÇA COM ÁREA MÉDIA MENO IGUAL A 20 M², PÉ-DIREITO DUPLO, EM CHAPA DE MADEIRA COMPENSADA PLAIFICADA, 14 UTILIZAÇÕES. AF_12/2015</t>
  </si>
  <si>
    <t>MONTAGEM E DESMONTAGEM DE FÔRMA DE LAJE MACIÇA COM ÁREA MÉDIA MAIOE 20 M², PÉ-DIREITO DUPLO, EM CHAPA DE MADEIRA COMPENSADA PLASTIFICA, 14 UTILIZAÇÕES. AF_12/2015</t>
  </si>
  <si>
    <t>MONTAGEM E DESMONTAGEM DE FÔRMA DE LAJE MACIÇA COM ÁREA MÉDIA MENO IGUAL A 20 M², PÉ-DIREITO SIMPLES, EM CHAPA DE MADEIRA COMPENSADA PSTIFICADA, 14 UTILIZAÇÕES. AF_12/2015</t>
  </si>
  <si>
    <t>MONTAGEM E DESMONTAGEM DE FÔRMA DE LAJE MACIÇA COM ÁREA MÉDIA MAIOE 20 M², PÉ-DIREITO SIMPLES, EM CHAPA DE MADEIRA COMPENSADA PLASTIFIDA, 14 UTILIZAÇÕES. AF_12/2015</t>
  </si>
  <si>
    <t>MONTAGEM E DESMONTAGEM DE FÔRMA DE LAJE MACIÇA COM ÁREA MÉDIA MENO IGUAL A 20 M², PÉ-DIREITO DUPLO, EM CHAPA DE MADEIRA COMPENSADA PLAIFICADA, 18 UTILIZAÇÕES. AF_12/2015</t>
  </si>
  <si>
    <t>MONTAGEM E DESMONTAGEM DE FÔRMA DE LAJE MACIÇA COM ÁREA MÉDIA MAIOE 20 M², PÉ-DIREITO DUPLO, EM CHAPA DE MADEIRA COMPENSADA PLASTIFICA, 18 UTILIZAÇÕES. AF_12/2015</t>
  </si>
  <si>
    <t>MONTAGEM E DESMONTAGEM DE FÔRMA DE LAJE MACIÇA COM ÁREA MÉDIA MENO IGUAL A 20 M², PÉ-DIREITO SIMPLES, EM CHAPA DE MADEIRA COMPENSADA PSTIFICADA, 18 UTILIZAÇÕES. AF_12/2015</t>
  </si>
  <si>
    <t>MONTAGEM E DESMONTAGEM DE FÔRMA DE LAJE MACIÇA COM ÁREA MÉDIA MAIOE 20 M², PÉ-DIREITO SIMPLES, EM CHAPA DE MADEIRA COMPENSADA PLASTIFIDA, 18 UTILIZAÇÕES. AF_12/2015</t>
  </si>
  <si>
    <t>ARMAÇÃO DO SISTEMA DE PAREDES DE CONCRETO, EXECUTADA COMO REFORÇO, GALHÃO DE 6,3 MM DE DIÂMETRO. AF_06/2015</t>
  </si>
  <si>
    <t>ERKG</t>
  </si>
  <si>
    <t>ARMAÇÃO DO SISTEMA DE PAREDES DE CONCRETO, EXECUTADA COMO REFORÇO, GALHÃO DE 8,0 MM DE DIÂMETRO. AF_06/2015</t>
  </si>
  <si>
    <t>ARMAÇÃO DO SISTEMA DE PAREDES DE CONCRETO, EXECUTADA COMO REFORÇO, GALHÃO DE 10,0 MM DE DIÂMETRO. AF_06/2015</t>
  </si>
  <si>
    <t>ARMAÇÃO DE PILAR OU VIGA DE UMA ESTRUTURA CONVENCIONAL DE CONCRETO AADO EM UM EDIFÍCIO DE MÚLTIPLOS PAVIMENTOS UTILIZANDO AÇO CA-60 DE MM - MONTAGEM. AF_12/2015</t>
  </si>
  <si>
    <t>MKG</t>
  </si>
  <si>
    <t>ARMAÇÃO DE PILAR OU VIGA DE UMA ESTRUTURA CONVENCIONAL DE CONCRETO AADO EM UM EDIFÍCIO DE MÚLTIPLOS PAVIMENTOS UTILIZANDO AÇO CA-50 DE MM - MONTAGEM. AF_12/2015</t>
  </si>
  <si>
    <t>ARMAÇÃO DE PILAR OU VIGA DE UMA ESTRUTURA CONVENCIONAL DE CONCRETO AADO EM UM EDIFÍCIO DE MÚLTIPLOS PAVIMENTOS UTILIZANDO AÇO CA-50 DE 0 MM - MONTAGEM. AF_12/2015</t>
  </si>
  <si>
    <t>ARMAÇÃO DE PILAR OU VIGA DE UMA ESTRUTURA CONVENCIONAL DE CONCRETO AADO EM UM EDIFÍCIO DE MÚLTIPLOS PAVIMENTOS UTILIZANDO AÇO CA-50 DE 5 MM - MONTAGEM. AF_12/2015</t>
  </si>
  <si>
    <t>ARMAÇÃO DE LAJE DE UMA ESTRUTURA CONVENCIONAL DE CONCRETO ARMADO EM EDIFÍCIO DE MÚLTIPLOS PAVIMENTOS UTILIZANDO AÇO CA-60 DE 4.2 MM - TAGEM. AF_12/2015_P</t>
  </si>
  <si>
    <t>ARMAÇÃO DE LAJE DE UMA ESTRUTURA CONVENCIONAL DE CONCRETO ARMADO EM EDIFÍCIO DE MÚLTIPLOS PAVIMENTOS UTILIZANDO AÇO CA-60 DE 5.0 MM - TAGEM. AF_12/2015_P</t>
  </si>
  <si>
    <t>ARMAÇÃO DE LAJE DE UMA ESTRUTURA CONVENCIONAL DE CONCRETO ARMADO EM EDIFÍCIO DE MÚLTIPLOS PAVIMENTOS UTILIZANDO AÇO CA-50 DE 6.3 MM - TAGEM. AF_12/2015_P</t>
  </si>
  <si>
    <t>ARMAÇÃO DE LAJE DE UMA ESTRUTURA CONVENCIONAL DE CONCRETO ARMADO EM EDIFÍCIO DE MÚLTIPLOS PAVIMENTOS UTILIZANDO AÇO CA-50 DE 8.0 MM - TAGEM. AF_12/2015_P</t>
  </si>
  <si>
    <t>ARMAÇÃO DE LAJE DE UMA ESTRUTURA CONVENCIONAL DE CONCRETO ARMADO EM EDIFÍCIO DE MÚLTIPLOS PAVIMENTOS UTILIZANDO AÇO CA-50 DE 10.0 MM -NTAGEM. AF_12/2015_P</t>
  </si>
  <si>
    <t>ARMAÇÃO DE LAJE DE UMA ESTRUTURA CONVENCIONAL DE CONCRETO ARMADO EM EDIFÍCIO DE MÚLTIPLOS PAVIMENTOS UTILIZANDO AÇO CA-50 DE 12.5 MM -NTAGEM. AF_12/2015_P</t>
  </si>
  <si>
    <t>ARMAÇÃO DE LAJE DE UMA ESTRUTURA CONVENCIONAL DE CONCRETO ARMADO EM EDIFÍCIO DE MÚLTIPLOS PAVIMENTOS UTILIZANDO AÇO CA-50 DE 16.0 MM -NTAGEM. AF_12/2015_P</t>
  </si>
  <si>
    <t>ARMAÇÃO DE LAJE DE UMA ESTRUTURA CONVENCIONAL DE CONCRETO ARMADO EM EDIFÍCIO DE MÚLTIPLOS PAVIMENTOS UTILIZANDO AÇO CA-50 DE 20.0 MM -NTAGEM. AF_12/2015_P</t>
  </si>
  <si>
    <t>ARMAÇÃO DE PILAR OU VIGA DE UMA ESTRUTURA CONVENCIONAL DE CONCRETO AADO EM UMA EDIFÍCAÇÃO TÉRREA OU SOBRADO UTILIZANDO AÇO CA-60 DE 5 - MONTAGEM. AF_12/2015</t>
  </si>
  <si>
    <t>ARMAÇÃO DE PILAR OU VIGA DE UMA ESTRUTURA CONVENCIONAL DE CONCRETO AADO EM UMA EDIFÍCAÇÃO TÉRREA OU SOBRADO UTILIZANDO AÇO CA-50 DE 6 - MONTAGEM. AF_12/2015</t>
  </si>
  <si>
    <t>ARMAÇÃO DE PILAR OU VIGA DE UMA ESTRUTURA CONVENCIONAL DE CONCRETO AADO EM UMA EDIFÍCAÇÃO TÉRREA OU SOBRADO UTILIZANDO AÇO CA-50 DE 8 - MONTAGEM. AF_12/2015</t>
  </si>
  <si>
    <t>ARMAÇÃO DE PILAR OU VIGA DE UMA ESTRUTURA CONVENCIONAL DE CONCRETO AADO EM UMA EDIFÍCAÇÃO TÉRREA OU SOBRADO UTILIZANDO AÇO CA-50 DE 1M - MONTAGEM. AF_12/2015</t>
  </si>
  <si>
    <t>ARMAÇÃO DE PILAR OU VIGA DE UMA ESTRUTURA CONVENCIONAL DE CONCRETO AADO EM UMA EDIFÍCAÇÃO TÉRREA OU SOBRADO UTILIZANDO AÇO CA-50 DE 2M - MONTAGEM. AF_12/2015</t>
  </si>
  <si>
    <t>ARMAÇÃO DE LAJE DE UMA ESTRUTURA CONVENCIONAL DE CONCRETO ARMADO EM A EDIFÍCAÇÃO TÉRREA OU SOBRADO UTILIZANDO AÇO CA-60 DE 4.2 MM - MEM. AF_12/2015_P</t>
  </si>
  <si>
    <t>ARMAÇÃO DE LAJE DE UMA ESTRUTURA CONVENCIONAL DE CONCRETO ARMADO EM A EDIFÍCAÇÃO TÉRREA OU SOBRADO UTILIZANDO AÇO CA-60 DE 5.0 MM - MEM. AF_12/2015_P</t>
  </si>
  <si>
    <t>ARMAÇÃO DE LAJE DE UMA ESTRUTURA CONVENCIONAL DE CONCRETO ARMADO EM A EDIFÍCAÇÃO TÉRREA OU SOBRADO UTILIZANDO AÇO CA-50 DE 6.3 MM - MEM. AF_12/2015_P</t>
  </si>
  <si>
    <t>ARMAÇÃO DE LAJE DE UMA ESTRUTURA CONVENCIONAL DE CONCRETO ARMADO EM A EDIFÍCAÇÃO TÉRREA OU SOBRADO UTILIZANDO AÇO CA-50 DE 8.0 MM - MEM. AF_12/2015_P</t>
  </si>
  <si>
    <t>ARMAÇÃO DE LAJE DE UMA ESTRUTURA CONVENCIONAL DE CONCRETO ARMADO EM A EDIFÍCAÇÃO TÉRREA OU SOBRADO UTILIZANDO AÇO CA-50 DE 10.0 MM - GEM. AF_12/2015_P</t>
  </si>
  <si>
    <t>ARMAÇÃO DE LAJE DE UMA ESTRUTURA CONVENCIONAL DE CONCRETO ARMADO EM A EDIFÍCAÇÃO TÉRREA OU SOBRADO UTILIZANDO AÇO CA-50 DE 12.5 MM - GEM. AF_12/2015_P</t>
  </si>
  <si>
    <t>ARMAÇÃO DE LAJE DE UMA ESTRUTURA CONVENCIONAL DE CONCRETO ARMADO EM A EDIFÍCAÇÃO TÉRREA OU SOBRADO UTILIZANDO AÇO CA-50 DE 16.0 MM - GEM. AF_12/2015_P</t>
  </si>
  <si>
    <t>ARMAÇÃO DE LAJE DE UMA ESTRUTURA CONVENCIONAL DE CONCRETO ARMADO EM A EDIFÍCAÇÃO TÉRREA OU SOBRADO UTILIZANDO AÇO CA-50 DE 20.0 MM - GEM. AF_12/2015_P</t>
  </si>
  <si>
    <t>CORTE E DOBRA DE AÇO CA-60, DIÂMETRO DE 5.0 MM, UTILIZADO EM ESTRUTUS DIVERSAS, EXCETO LAJES. AF_12/2015</t>
  </si>
  <si>
    <t>AKG</t>
  </si>
  <si>
    <t>CORTE E DOBRA DE AÇO CA-50, DIÂMETRO DE 6.3 MM, UTILIZADO EM ESTRUTUS DIVERSAS, EXCETO LAJES. AF_12/2015</t>
  </si>
  <si>
    <t>CORTE E DOBRA DE AÇO CA-50, DIÂMETRO DE 8.0 MM, UTILIZADO EM ESTRUTUS DIVERSAS, EXCETO LAJES. AF_12/2015</t>
  </si>
  <si>
    <t>CORTE E DOBRA DE AÇO CA-50, DIÂMETRO DE 10.0 MM, UTILIZADO EM ESTRUTAS DIVERSAS, EXCETO LAJES. AF_12/2015</t>
  </si>
  <si>
    <t>RKG</t>
  </si>
  <si>
    <t>CORTE E DOBRA DE AÇO CA-50, DIÂMETRO DE 12.5 MM, UTILIZADO EM ESTRUTAS DIVERSAS, EXCETO LAJES. AF_12/2015</t>
  </si>
  <si>
    <t>CORTE E DOBRA DE AÇO CA-50, DIÂMETRO DE 16.0 MM, UTILIZADO EM ESTRUTAS DIVERSAS, EXCETO LAJES. AF_12/2015</t>
  </si>
  <si>
    <t>CORTE E DOBRA DE AÇO CA-50, DIÂMETRO DE 20.0 MM, UTILIZADO EM ESTRUTAS DIVERSAS, EXCETO LAJES. AF_12/2015</t>
  </si>
  <si>
    <t>CORTE E DOBRA DE AÇO CA-50, DIÂMETRO DE 25.0 MM, UTILIZADO EM ESTRUTAS DIVERSAS, EXCETO LAJES. AF_12/2015</t>
  </si>
  <si>
    <t>CORTE E DOBRA DE AÇO CA-60, DIÂMETRO DE 4.2 MM, UTILIZADO EM LAJE. A12/2015</t>
  </si>
  <si>
    <t>_KG</t>
  </si>
  <si>
    <t>CORTE E DOBRA DE AÇO CA-60, DIÂMETRO DE 5.0 MM, UTILIZADO EM LAJE. A12/2015</t>
  </si>
  <si>
    <t>CORTE E DOBRA DE AÇO CA-50, DIÂMETRO DE 6.3 MM, UTILIZADO EM LAJE. A12/2015</t>
  </si>
  <si>
    <t>CORTE E DOBRA DE AÇO CA-50, DIÂMETRO DE 8.0 MM, UTILIZADO EM LAJE. A12/2015</t>
  </si>
  <si>
    <t>CORTE E DOBRA DE AÇO CA-50, DIÂMETRO DE 10.0 MM, UTILIZADO EM LAJE. _12/2015</t>
  </si>
  <si>
    <t>FKG</t>
  </si>
  <si>
    <t>CORTE E DOBRA DE AÇO CA-50, DIÂMETRO DE 12.5 MM, UTILIZADO EM LAJE. _12/2015</t>
  </si>
  <si>
    <t>CORTE E DOBRA DE AÇO CA-50, DIÂMETRO DE 16.0 MM, UTILIZADO EM LAJE. _12/2015</t>
  </si>
  <si>
    <t>CORTE E DOBRA DE AÇO CA-50, DIÂMETRO DE 20.0 MM, UTILIZADO EM LAJE. 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</si>
  <si>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</si>
  <si>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</si>
  <si>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</si>
  <si>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</si>
  <si>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</si>
  <si>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</si>
  <si>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</si>
  <si>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</si>
  <si>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</si>
  <si>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</si>
  <si>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</si>
  <si>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</si>
  <si>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</si>
  <si>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</si>
  <si>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FUNDAÇÕES E ESTRUTURAS DE CONCRETO ARMADO, EXCETO VIGASLARES E LAJES (DE EDIFÍCIOS DE MÚLTIPLOS PAVIMENTOS, EDIFICAÇÃO T� OU SOBRADO), UTILIZANDO AÇO CA-60 DE 5.0 MM - MONTAGEM. AF_12/2015</t>
  </si>
  <si>
    <t>PIKG</t>
  </si>
  <si>
    <t>ARMAÇÃO DE FUNDAÇÕES E ESTRUTURAS DE CONCRETO ARMADO, EXCETO VIGASLARES E LAJES (DE EDIFÍCIOS DE MÚLTIPLOS PAVIMENTOS, EDIFICAÇÃO T� OU SOBRADO), UTILIZANDO AÇO CA-50 DE 6.3 MM - MONTAGEM. AF_12/2015</t>
  </si>
  <si>
    <t>ARMAÇÃO DE FUNDAÇÕES E ESTRUTURAS DE CONCRETO ARMADO, EXCETO VIGASLARES E LAJES (DE EDIFÍCIOS DE MÚLTIPLOS PAVIMENTOS, EDIFICAÇÃO T� OU SOBRADO), UTILIZANDO AÇO CA-50 DE 8.0 MM - MONTAGEM. AF_12/2015</t>
  </si>
  <si>
    <t>ARMAÇÃO DE FUNDAÇÕES E ESTRUTURAS DE CONCRETO ARMADO, EXCETO VIGASLARES E LAJES (DE EDIFÍCIOS DE MÚLTIPLOS PAVIMENTOS, EDIFICAÇÃO T� OU SOBRADO), UTILIZANDO AÇO CA-50 DE 10.0 MM - MONTAGEM. AF_12/2015</t>
  </si>
  <si>
    <t>ARMAÇÃO DE FUNDAÇÕES E ESTRUTURAS DE CONCRETO ARMADO, EXCETO VIGASLARES E LAJES (DE EDIFÍCIOS DE MÚLTIPLOS PAVIMENTOS, EDIFICAÇÃO T� OU SOBRADO), UTILIZANDO AÇO CA-50 DE 12.5 MM - MONTAGEM. AF_12/2015</t>
  </si>
  <si>
    <t>ARMAÇÃO DE FUNDAÇÕES E ESTRUTURAS DE CONCRETO ARMADO, EXCETO VIGASLARES E LAJES (DE EDIFÍCIOS DE MÚLTIPLOS PAVIMENTOS, EDIFICAÇÃO T� OU SOBRADO), UTILIZANDO AÇO CA-50 DE 16.0 MM - MONTAGEM. AF_12/2015</t>
  </si>
  <si>
    <t>ARMAÇÃO DE FUNDAÇÕES E ESTRUTURAS DE CONCRETO ARMADO, EXCETO VIGASLARES E LAJES (DE EDIFÍCIOS DE MÚLTIPLOS PAVIMENTOS, EDIFICAÇÃO T� OU SOBRADO), UTILIZANDO AÇO CA-50 DE 20.0 MM - MONTAGEM. AF_12/2015</t>
  </si>
  <si>
    <t>ARMAÇÃO DE FUNDAÇÕES E ESTRUTURAS DE CONCRETO ARMADO, EXCETO VIGASLARES E LAJES (DE EDIFÍCIOS DE MÚLTIPLOS PAVIMENTOS, EDIFICAÇÃO T� OU SOBRADO), UTILIZANDO AÇO CA-50 DE 25.0 MM - MONTAGEM. AF_12/2015</t>
  </si>
  <si>
    <t>CONCRETAGEM DE PILARES, FCK = 25 MPA, COM USO DE BALDES EM EDIFICAÇ COM SEÇÃO MÉDIA DE PILARES MENOR OU IGUAL A 0,25 M² - LANÇAMENTONSAMENTO E ACABAMENTO. AF_12/2015</t>
  </si>
  <si>
    <t>�OM3</t>
  </si>
  <si>
    <t>CONCRETAGEM DE PILARES, FCK = 25 MPA, COM USO DE GRUA EM EDIFICAÇÃO M SEÇÃO MÉDIA DE PILARES MENOR OU IGUAL A 0,25 M² - LANÇAMENTO, AMENTO E ACABAMENTO. AF_12/2015</t>
  </si>
  <si>
    <t>CONCRETAGEM DE PILARES, FCK = 25 MPA, COM USO DE BOMBA EM EDIFICAÇÃOOM SEÇÃO MÉDIA DE PILARES MENOR OU IGUAL A 0,25 M² - LANÇAMENTO, AMENTO E ACABAMENTO. AF_12/2015</t>
  </si>
  <si>
    <t>CM3</t>
  </si>
  <si>
    <t>CONCRETAGEM DE PILARES, FCK = 25 MPA, COM USO DE GRUA EM EDIFICAÇÃO M SEÇÃO MÉDIA DE PILARES MAIOR QUE 0,25 M² - LANÇAMENTO, ADENSAME ACABAMENTO. AF_12/2015</t>
  </si>
  <si>
    <t>CONCRETAGEM DE PILARES, FCK = 25 MPA, COM USO DE BOMBA EM EDIFICAÇÃOOM SEÇÃO MÉDIA DE PILARES MAIOR QUE 0,25 M² - LANÇAMENTO, ADENSAME ACABAMENTO. AF_12/2015</t>
  </si>
  <si>
    <t>CONCRETAGEM DE VIGAS E LAJES, FCK=20 MPA, PARA LAJES PREMOLDADAS COM USO DE BOMBA EM EDIFICAÇÃO COM ÁREA MÉDIA DE LAJES MENOR OU IGUAL AM² - LANÇAMENTO, ADENSAMENTO E ACABAMENTO. AF_12/2015</t>
  </si>
  <si>
    <t>CONCRETAGEM DE VIGAS E LAJES, FCK=20 MPA, PARA LAJES PREMOLDADAS COM USO DE BOMBA EM EDIFICAÇÃO COM ÁREA MÉDIA DE LAJES MAIOR QUE 20 M²NÇAMENTO, ADENSAMENTO E ACABAMENTO. AF_12/2015</t>
  </si>
  <si>
    <t>CONCRETAGEM DE VIGAS E LAJES, FCK=20 MPA, PARA LAJES MACIÇAS OU NERVUADAS COM USO DE BOMBA EM EDIFICAÇÃO COM ÁREA MÉDIA DE LAJES MENOR GUAL A 20 M² - LANÇAMENTO, ADENSAMENTO E ACABAMENTO. AF_12/2015</t>
  </si>
  <si>
    <t>CONCRETAGEM DE VIGAS E LAJES, FCK=20 MPA, PARA LAJES MACIÇAS OU NERVUADAS COM USO DE BOMBA EM EDIFICAÇÃO COM ÁREA MÉDIA DE LAJES MAIOR 20 M² - LANÇAMENTO, ADENSAMENTO E ACABAMENTO. AF_12/2015</t>
  </si>
  <si>
    <t>CONCRETAGEM DE VIGAS E LAJES, FCK=20 MPA, PARA LAJES PREMOLDADAS COM JERICAS EM ELEVADOR DE CABO EM EDIFICAÇÃO DE MULTIPAVIMENTOS ATÉ 16 ARES, COM ÁREA MÉDIA DE LAJES MENOR OU IGUAL A 20 M² - LANÇAMENTO,NSAMENTO E ACABAMENTO. AF_12/2015</t>
  </si>
  <si>
    <t>CONCRETAGEM DE VIGAS E LAJES, FCK=20 MPA, PARA LAJES PREMOLDADAS COM JERICAS EM ELEVADOR DE CABO EM EDIFICAÇÃO DE MULTIPAVIMENTOS ATÉ 16 ARES, COM ÁREA MÉDIA DE LAJES MAIOR QUE 20 M² - LANÇAMENTO, ADENSAO E ACABAMENTO. AF_12/2015</t>
  </si>
  <si>
    <t>CONCRETAGEM DE VIGAS E LAJES, FCK=20 MPA, PARA LAJES MACIÇAS OU NERVUADAS COM JERICAS EM ELEVADOR DE CABO EM EDIFICAÇÃO DE MULTIPAVIMENTOATÉ 16 ANDARES, COM ÁREA MÉDIA DE LAJES MENOR OU IGUAL A 20 M² - LMENTO, ADENSAMENTO E ACABAMENTO. AF_12/2015</t>
  </si>
  <si>
    <t>CONCRETAGEM DE VIGAS E LAJES, FCK=20 MPA, PARA LAJES MACIÇAS OU NERVUADAS COM JERICAS EM ELEVADOR DE CABO EM EDIFICAÇÃO DE MULTIPAVIMENTOATÉ 16 ANDARES, COM ÁREA MÉDIA DE LAJES MAIOR QUE 20 M² - LANÇAMEADENSAMENTO E ACABAMENTO. AF_12/2015</t>
  </si>
  <si>
    <t>CONCRETAGEM DE VIGAS E LAJES, FCK=20 MPA, PARA LAJES PREMOLDADAS COM JERICAS EM CREMALHEIRA EM EDIFICAÇÃO DE MULTIPAVIMENTOS ATÉ 16 ANDAR COM ÁREA MÉDIA DE LAJES MENOR OU IGUAL A 20 M² - LANÇAMENTO, ADENNTO E ACABAMENTO. AF_12/2015</t>
  </si>
  <si>
    <t>CONCRETAGEM DE VIGAS E LAJES, FCK=20 MPA, PARA LAJES PREMOLDADAS COM JERICAS EM CREMALHEIRA EM EDIFICAÇÃO DE MULTIPAVIMENTOS ATÉ 16 ANDAR COM ÁREA MÉDIA DE LAJES MAIOR QUE 20 M² - LANÇAMENTO, ADENSAMENTOCABAMENTO. AF_12/2015</t>
  </si>
  <si>
    <t>CONCRETAGEM DE VIGAS E LAJES, FCK=20 MPA, PARA LAJES MACIÇAS OU NERVUADAS COM JERICAS EM CREMALHEIRA EM EDIFICAÇÃO DE MULTIPAVIMENTOS AT�6 ANDARES, COM ÁREA MÉDIA DE LAJES MENOR OU IGUAL A 20 M² - LANÇAM, ADENSAMENTO E ACABAMENTO. AF_12/2015</t>
  </si>
  <si>
    <t>CONCRETAGEM DE VIGAS E LAJES, FCK=20 MPA, PARA LAJES MACIÇAS OU NERVUADAS COM JERICAS EM CREMALHEIRA EM EDIFICAÇÃO DE MULTIPAVIMENTOS AT�6 ANDARES, COM ÁREA MÉDIA DE LAJES MAIOR QUE 20 M² - LANÇAMENTO, AAMENTO E ACABAMENTO. AF_12/2015</t>
  </si>
  <si>
    <t>CONCRETAGEM DE VIGAS E LAJES, FCK=20 MPA, PARA LAJES PREMOLDADAS COM GRUA DE CAÇAMBA DE 350 L EM EDIFICAÇÃO DE MULTIPAVIMENTOS ATÉ 16 ANS, COM ÁREA MÉDIA DE LAJES MENOR OU IGUAL A 20 M² - LANÇAMENTO, ADMENTO E ACABAMENTO. AF_12/2015</t>
  </si>
  <si>
    <t>CONCRETAGEM DE VIGAS E LAJES, FCK=20 MPA, PARA LAJES PREMOLDADAS COM GRUA DE CAÇAMBA DE 350 L EM EDIFICAÇÃO DE MULTIPAVIMENTOS ATÉ 16 ANS, COM ÁREA MÉDIA DE LAJES MAIOR QUE 20 M² - LANÇAMENTO, ADENSAMEN ACABAMENTO. AF_12/2015</t>
  </si>
  <si>
    <t>CONCRETAGEM DE VIGAS E LAJES, FCK=20 MPA, PARA LAJES MACIÇAS OU NERVUADAS COM GRUA DE CAÇAMBA DE 500 L EM EDIFICAÇÃO DE MULTIPAVIMENTOS 16 ANDARES, COM ÁREA MÉDIA DE LAJES MENOR OU IGUAL A 20 M² - LANÇTO, ADENSAMENTO E ACABAMENTO. AF_12/2015</t>
  </si>
  <si>
    <t>CONCRETAGEM DE VIGAS E LAJES, FCK=20 MPA, PARA LAJES MACIÇAS OU NERVUADAS COM GRUA DE CAÇAMBA DE 500 L EM EDIFICAÇÃO DE MULTIPAVIMENTOS 16 ANDARES, COM ÁREA MÉDIA DE LAJES MAIOR QUE 20 M² - LANÇAMENTO,NSAMENTO E ACABAMENTO. AF_12/2015</t>
  </si>
  <si>
    <t>CONCRETAGEM DE VIGAS E LAJES, FCK=20 MPA, PARA QUALQUER TIPO DE LAJE COM BALDES EM EDIFICAÇÃO TÉRREA, COM ÁREA MÉDIA DE LAJES MENOR OU A 20 M² - LANÇAMENTO, ADENSAMENTO E ACABAMENTO. AF_12/2015</t>
  </si>
  <si>
    <t>CONCRETAGEM DE VIGAS E LAJES, FCK=20 MPA, PARA QUALQUER TIPO DE LAJE COM BALDES EM EDIFICAÇÃO DE MULTIPAVIMENTOS ATÉ 04 ANDARES, COM ÁREDIA DE LAJES MENOR OU IGUAL A 20 M² - LANÇAMENTO, ADENSAMENTO E ACABENTO. AF_12/2015</t>
  </si>
  <si>
    <t>LANÇAMENTO COM USO DE BALDES, ADENSAMENTO E ACABAMENTO DE CONCRETO EMESTRUTURAS. AF_12/2015</t>
  </si>
  <si>
    <t>LANÇAMENTO COM USO DE BOMBA, ADENSAMENTO E ACABAMENTO DE CONCRETO EM STRUTURAS. AF_12/2015</t>
  </si>
  <si>
    <t>ELETRODUTO FLEXÍVEL CORRUGADO, PVC, DN 20 MM (1/2"), PARA CIRCUITOS TRMINAIS, INSTALADO EM FORRO - FORNECIMENTO E INSTALAÇÃO. AF_12/2015</t>
  </si>
  <si>
    <t>ELETRODUTO FLEXÍVEL CORRUGADO, PVC, DN 25 MM (3/4"), PARA CIRCUITOS TRMINAIS, INSTALADO EM FORRO - FORNECIMENTO E INSTALAÇÃO. AF_12/2015</t>
  </si>
  <si>
    <t>ELETRODUTO FLEXÍVEL CORRUGADO, PVC, DN 32 MM (1"), PARA CIRCUITOS TERINAIS, INSTALADO EM FORRO - FORNECIMENTO E INSTALAÇÃO. AF_12/2015</t>
  </si>
  <si>
    <t>ELETRODUTO FLEXÍVEL CORRUGADO, PVC, DN 20 MM (1/2"), PARA CIRCUITOS TRMINAIS, INSTALADO EM LAJE - FORNECIMENTO E INSTALAÇÃO. AF_12/2015</t>
  </si>
  <si>
    <t>ELETRODUTO FLEXÍVEL CORRUGADO, PVC, DN 25 MM (3/4"), PARA CIRCUITOS TRMINAIS, INSTALADO EM LAJE - FORNECIMENTO E INSTALAÇÃO. AF_12/2015</t>
  </si>
  <si>
    <t>ELETRODUTO FLEXÍVEL CORRUGADO, PVC, DN 32 MM (1"), PARA CIRCUITOS TERINAIS, INSTALADO EM LAJE - FORNECIMENTO E INSTALAÇÃO. AF_12/2015</t>
  </si>
  <si>
    <t>ELETRODUTO FLEXÍVEL CORRUGADO, PVC, DN 20 MM (1/2"), PARA CIRCUITOS TRMINAIS, INSTALADO EM PAREDE - FORNECIMENTO E INSTALAÇÃO. AF_12/2015</t>
  </si>
  <si>
    <t>ELETRODUTO FLEXÍVEL CORRUGADO, PVC, DN 25 MM (3/4"), PARA CIRCUITOS TRMINAIS, INSTALADO EM PAREDE - FORNECIMENTO E INSTALAÇÃO. AF_12/2015</t>
  </si>
  <si>
    <t>ELETRODUTO FLEXÍVEL CORRUGADO, PVC, DN 32 MM (1"), PARA CIRCUITOS TERINAIS, INSTALADO EM PAREDE - FORNECIMENTO E INSTALAÇÃO. AF_12/2015</t>
  </si>
  <si>
    <t>ELETRODUTO RÍGIDO ROSCÁVEL, PVC, DN 20 MM (1/2"), PARA CIRCUITOS TERNAIS, INSTALADO EM FORRO - FORNECIMENTO E INSTALAÇÃO. AF_12/2015</t>
  </si>
  <si>
    <t>ELETRODUTO RÍGIDO ROSCÁVEL, PVC, DN 25 MM (3/4"), PARA CIRCUITOS TERNAIS, INSTALADO EM FORRO - FORNECIMENTO E INSTALAÇÃO. AF_12/2015</t>
  </si>
  <si>
    <t>ELETRODUTO RÍGIDO ROSCÁVEL, PVC, DN 32 MM (1"), PARA CIRCUITOS TERMIIS, INSTALADO EM FORRO - FORNECIMENTO E INSTALAÇÃO. AF_12/2015</t>
  </si>
  <si>
    <t>ELETRODUTO RÍGIDO ROSCÁVEL, PVC, DN 40 MM (1 1/4"), PARA CIRCUITOS TMINAIS, INSTALADO EM FORRO - FORNECIMENTO E INSTALAÇÃO. AF_12/2015</t>
  </si>
  <si>
    <t>ELETRODUTO RÍGIDO ROSCÁVEL, PVC, DN 20 MM (1/2"), PARA CIRCUITOS TERNAIS, INSTALADO EM LAJE - FORNECIMENTO E INSTALAÇÃO. AF_12/2015</t>
  </si>
  <si>
    <t>ELETRODUTO RÍGIDO ROSCÁVEL, PVC, DN 25 MM (3/4"), PARA CIRCUITOS TERNAIS, INSTALADO EM LAJE - FORNECIMENTO E INSTALAÇÃO. AF_12/2015</t>
  </si>
  <si>
    <t>ELETRODUTO RÍGIDO ROSCÁVEL, PVC, DN 32 MM (1"), PARA CIRCUITOS TERMIIS, INSTALADO EM LAJE - FORNECIMENTO E INSTALAÇÃO. AF_12/2015</t>
  </si>
  <si>
    <t>ELETRODUTO RÍGIDO ROSCÁVEL, PVC, DN 40 MM (1 1/4"), PARA CIRCUITOS TMINAIS, INSTALADO EM LAJE - FORNECIMENTO E INSTALAÇÃO. AF_12/2015</t>
  </si>
  <si>
    <t>ELETRODUTO RÍGIDO ROSCÁVEL, PVC, DN 20 MM (1/2"), PARA CIRCUITOS TERNAIS, INSTALADO EM PAREDE - FORNECIMENTO E INSTALAÇÃO. AF_12/2015</t>
  </si>
  <si>
    <t>ELETRODUTO RÍGIDO ROSCÁVEL, PVC, DN 25 MM (3/4"), PARA CIRCUITOS TERNAIS, INSTALADO EM PAREDE - FORNECIMENTO E INSTALAÇÃO. AF_12/2015</t>
  </si>
  <si>
    <t>ELETRODUTO RÍGIDO ROSCÁVEL, PVC, DN 32 MM (1"), PARA CIRCUITOS TERMIIS, INSTALADO EM PAREDE - FORNECIMENTO E INSTALAÇÃO. AF_12/2015</t>
  </si>
  <si>
    <t>ELETRODUTO RÍGIDO ROSCÁVEL, PVC, DN 40 MM (1 1/4"), PARA CIRCUITOS TMINAIS, INSTALADO EM PAREDE - FORNECIMENTO E INSTALAÇÃO. AF_12/2015</t>
  </si>
  <si>
    <t>ELETRODUTO RÍGIDO ROSCÁVEL, PVC, DN 50 MM (1 1/2") - FORNECIMENTO E STALAÇÃO. AF_12/2015</t>
  </si>
  <si>
    <t>NM</t>
  </si>
  <si>
    <t>ELETRODUTO RÍGIDO ROSCÁVEL, PVC, DN 60 MM (2") - FORNECIMENTO E INSTAÇÃO. AF_12/2015</t>
  </si>
  <si>
    <t>ELETRODUTO RÍGIDO ROSCÁVEL, PVC, DN 75 MM (2 1/2") - FORNECIMENTO E STALAÇÃO. AF_12/2015</t>
  </si>
  <si>
    <t>ELETRODUTO RÍGIDO ROSCÁVEL, PVC, DN 85 MM (3") - FORNECIMENTO E INSTAÇÃO. AF_12/2015</t>
  </si>
  <si>
    <t>ELETRODUTO RÍGIDO ROSCÁVEL, PVC, DN 110 MM (4") - FORNECIMENTO E INSLAÇÃO. AF_12/2015</t>
  </si>
  <si>
    <t>LUVA PARA ELETRODUTO, PVC, ROSCÁVEL, DN 20 MM (1/2"), PARA CIRCUITOS ERMINAIS, INSTALADA EM FORRO - FORNECIMENTO E INSTALAÇÃO. AF_12/2015</t>
  </si>
  <si>
    <t>LUVA PARA ELETRODUTO, PVC, ROSCÁVEL, DN 25 MM (3/4"), PARA CIRCUITOS ERMINAIS, INSTALADA EM FORRO - FORNECIMENTO E INSTALAÇÃO. AF_12/2015</t>
  </si>
  <si>
    <t>LUVA PARA ELETRODUTO, PVC, ROSCÁVEL, DN 32 MM (1"), PARA CIRCUITOS TEMINAIS, INSTALADA EM FORRO - FORNECIMENTO E INSTALAÇÃO. AF_12/2015</t>
  </si>
  <si>
    <t>LUVA PARA ELETRODUTO, PVC, ROSCÁVEL, DN 40 MM (1 1/4"), PARA CIRCUITO TERMINAIS, INSTALADA EM FORRO - FORNECIMENTO E INSTALAÇÃO. AF_12/20</t>
  </si>
  <si>
    <t>LUVA PARA ELETRODUTO, PVC, ROSCÁVEL, DN 20 MM (1/2"), PARA CIRCUITOS ERMINAIS, INSTALADA EM LAJE - FORNECIMENTO E INSTALAÇÃO. AF_12/2015</t>
  </si>
  <si>
    <t>LUVA PARA ELETRODUTO, PVC, ROSCÁVEL, DN 25 MM (3/4"), PARA CIRCUITOS ERMINAIS, INSTALADA EM LAJE - FORNECIMENTO E INSTALAÇÃO. AF_12/2015</t>
  </si>
  <si>
    <t>LUVA PARA ELETRODUTO, PVC, ROSCÁVEL, DN 32 MM (1"), PARA CIRCUITOS TEMINAIS, INSTALADA EM LAJE - FORNECIMENTO E INSTALAÇÃO. AF_12/2015</t>
  </si>
  <si>
    <t>LUVA PARA ELETRODUTO, PVC, ROSCÁVEL, DN 40 MM (1 1/4"), PARA CIRCUITO TERMINAIS, INSTALADA EM LAJE - FORNECIMENTO E INSTALAÇÃO. AF_12/201</t>
  </si>
  <si>
    <t>LUVA PARA ELETRODUTO, PVC, ROSCÁVEL, DN 20 MM (1/2"), PARA CIRCUITOS ERMINAIS, INSTALADA EM PAREDE - FORNECIMENTO E INSTALAÇÃO. AF_12/201</t>
  </si>
  <si>
    <t>LUVA PARA ELETRODUTO, PVC, ROSCÁVEL, DN 25 MM (3/4"), PARA CIRCUITOS ERMINAIS, INSTALADA EM PAREDE - FORNECIMENTO E INSTALAÇÃO. AF_12/201</t>
  </si>
  <si>
    <t>LUVA PARA ELETRODUTO, PVC, ROSCÁVEL, DN 32 MM (1"), PARA CIRCUITOS TEMINAIS, INSTALADA EM PAREDE - FORNECIMENTO E INSTALAÇÃO. AF_12/2015</t>
  </si>
  <si>
    <t>LUVA PARA ELETRODUTO, PVC, ROSCÁVEL, DN 40 MM (1 1/4"), PARA CIRCUITO TERMINAIS, INSTALADA EM PAREDE - FORNECIMENTO E INSTALAÇÃO. AF_12/25</t>
  </si>
  <si>
    <t>CURVA 90 GRAUS PARA ELETRODUTO, PVC, ROSCÁVEL, DN 20 MM (1/2"), PARA IRCUITOS TERMINAIS, INSTALADA EM FORRO - FORNECIMENTO E INSTALAÇÃO. _12/2015</t>
  </si>
  <si>
    <t>CURVA 135 GRAUS PARA ELETRODUTO, PVC, ROSCÁVEL, DN 20 MM (1/2"), PARACIRCUITOS TERMINAIS, INSTALADA EM FORRO - FORNECIMENTO E INSTALAÇÃO.F_12/2015</t>
  </si>
  <si>
    <t>CURVA 90 GRAUS PARA ELETRODUTO, PVC, ROSCÁVEL, DN 25 MM (3/4"), PARA IRCUITOS TERMINAIS, INSTALADA EM FORRO - FORNECIMENTO E INSTALAÇÃO. _12/2015</t>
  </si>
  <si>
    <t>CURVA 180 GRAUS PARA ELETRODUTO, PVC, ROSCÁVEL, DN 25 MM (3/4"), PARACIRCUITOS TERMINAIS, INSTALADA EM FORRO - FORNECIMENTO E INSTALAÇÃO.F_12/2015</t>
  </si>
  <si>
    <t>CURVA 90 GRAUS PARA ELETRODUTO, PVC, ROSCÁVEL, DN 32 MM (1"), PARA CICUITOS TERMINAIS, INSTALADA EM FORRO - FORNECIMENTO E INSTALAÇÃO. AF2/2015</t>
  </si>
  <si>
    <t>CURVA 135 GRAUS PARA ELETRODUTO, PVC, ROSCÁVEL, DN 32 MM (1"), PARA CRCUITOS TERMINAIS, INSTALADA EM FORRO - FORNECIMENTO E INSTALAÇÃO. A12/2015</t>
  </si>
  <si>
    <t>CURVA 90 GRAUS PARA ELETRODUTO, PVC, ROSCÁVEL, DN 40 MM (1 1/4"), PAR CIRCUITOS TERMINAIS, INSTALADA EM FORRO - FORNECIMENTO E INSTALAÇÃOAF_12/2015</t>
  </si>
  <si>
    <t>CURVA 135 GRAUS PARA ELETRODUTO, PVC, ROSCÁVEL, DN 40 MM (1 1/4"), PAA CIRCUITOS TERMINAIS, INSTALADA EM FORRO - FORNECIMENTO E INSTALAÇÃ AF_12/2015</t>
  </si>
  <si>
    <t>CURVA 90 GRAUS PARA ELETRODUTO, PVC, ROSCÁVEL, DN 20 MM (1/2"), PARA IRCUITOS TERMINAIS, INSTALADA EM LAJE - FORNECIMENTO E INSTALAÇÃO. A12/2015</t>
  </si>
  <si>
    <t>CURVA 135 GRAUS PARA ELETRODUTO, PVC, ROSCÁVEL, DN 20 MM (1/2"), PARACIRCUITOS TERMINAIS, INSTALADA EM LAJE - FORNECIMENTO E INSTALAÇÃO. _12/2015</t>
  </si>
  <si>
    <t>CURVA 90 GRAUS PARA ELETRODUTO, PVC, ROSCÁVEL, DN 25 MM (3/4"), PARA IRCUITOS TERMINAIS, INSTALADA EM LAJE - FORNECIMENTO E INSTALAÇÃO. A12/2015</t>
  </si>
  <si>
    <t>CURVA 180 GRAUS PARA ELETRODUTO, PVC, ROSCÁVEL, DN 25 MM (3/4"), PARACIRCUITOS TERMINAIS, INSTALADA EM LAJE - FORNECIMENTO E INSTALAÇÃO. _12/2015</t>
  </si>
  <si>
    <t>CURVA 90 GRAUS PARA ELETRODUTO, PVC, ROSCÁVEL, DN 32 MM (1"), PARA CICUITOS TERMINAIS, INSTALADA EM LAJE - FORNECIMENTO E INSTALAÇÃO. AF_/2015</t>
  </si>
  <si>
    <t>CURVA 135 GRAUS PARA ELETRODUTO, PVC, ROSCÁVEL, DN 32 MM (1"), PARA CRCUITOS TERMINAIS, INSTALADA EM LAJE - FORNECIMENTO E INSTALAÇÃO. AF2/2015</t>
  </si>
  <si>
    <t>CURVA 90 GRAUS PARA ELETRODUTO, PVC, ROSCÁVEL, DN 40 MM (1 1/4"), PAR CIRCUITOS TERMINAIS, INSTALADA EM LAJE - FORNECIMENTO E INSTALAÇÃO.F_12/2015</t>
  </si>
  <si>
    <t>CURVA 135 GRAUS PARA ELETRODUTO, PVC, ROSCÁVEL, DN 40 MM (1 1/4"), PAA CIRCUITOS TERMINAIS, INSTALADA EM LAJE - FORNECIMENTO E INSTALAÇÃOAF_12/2015</t>
  </si>
  <si>
    <t>CURVA 90 GRAUS PARA ELETRODUTO, PVC, ROSCÁVEL, DN 20 MM (1/2"), PARA IRCUITOS TERMINAIS, INSTALADA EM PAREDE - FORNECIMENTO E INSTALAÇÃO.F_12/2015</t>
  </si>
  <si>
    <t>CURVA 135 GRAUS PARA ELETRODUTO, PVC, ROSCÁVEL, DN 20 MM (1/2"), PARACIRCUITOS TERMINAIS, INSTALADA EM PAREDE - FORNECIMENTO E INSTALAÇÃOAF_12/2015</t>
  </si>
  <si>
    <t>CURVA 90 GRAUS PARA ELETRODUTO, PVC, ROSCÁVEL, DN 25 MM (3/4"), PARA IRCUITOS TERMINAIS, INSTALADA EM PAREDE - FORNECIMENTO E INSTALAÇÃO.F_12/2015</t>
  </si>
  <si>
    <t>CURVA 180 GRAUS PARA ELETRODUTO, PVC, ROSCÁVEL, DN 25 MM (3/4"), PARACIRCUITOS TERMINAIS, INSTALADA EM PAREDE - FORNECIMENTO E INSTALAÇÃOAF_12/2015</t>
  </si>
  <si>
    <t>CURVA 90 GRAUS PARA ELETRODUTO, PVC, ROSCÁVEL, DN 32 MM (1"), PARA CICUITOS TERMINAIS, INSTALADA EM PAREDE - FORNECIMENTO E INSTALAÇÃO. A12/2015</t>
  </si>
  <si>
    <t>CURVA 135 GRAUS PARA ELETRODUTO, PVC, ROSCÁVEL, DN 32 MM (1"), PARA CRCUITOS TERMINAIS, INSTALADA EM PAREDE - FORNECIMENTO E INSTALAÇÃO. _12/2015</t>
  </si>
  <si>
    <t>CURVA 90 GRAUS PARA ELETRODUTO, PVC, ROSCÁVEL, DN 40 MM (1 1/4"), PAR CIRCUITOS TERMINAIS, INSTALADA EM PAREDE - FORNECIMENTO E INSTALAÇÃ AF_12/2015</t>
  </si>
  <si>
    <t>CURVA 135 GRAUS PARA ELETRODUTO, PVC, ROSCÁVEL, DN 40 MM (1 1/4"), PAA CIRCUITOS TERMINAIS, INSTALADA EM PAREDE - FORNECIMENTO E INSTALAÇ�. AF_12/2015</t>
  </si>
  <si>
    <t>LUVA PARA ELETRODUTO, PVC, ROSCÁVEL, DN 50 MM (1 1/2") - FORNECIMENTOE INSTALAÇÃO. AF_12/2015</t>
  </si>
  <si>
    <t>LUVA PARA ELETRODUTO, PVC, ROSCÁVEL, DN 60 MM (2") - FORNECIMENTO E ISTALAÇÃO. AF_12/2015</t>
  </si>
  <si>
    <t>LUVA PARA ELETRODUTO, PVC, ROSCÁVEL, DN 75 MM (2 1/2") - FORNECIMENTOE INSTALAÇÃO. AF_12/2015</t>
  </si>
  <si>
    <t>LUVA PARA ELETRODUTO, PVC, ROSCÁVEL, DN 85 MM (3") - FORNECIMENTO E ISTALAÇÃO. AF_12/2015</t>
  </si>
  <si>
    <t>LUVA PARA ELETRODUTO, PVC, ROSCÁVEL, DN 110 MM (4") - FORNECIMENTO E NSTALAÇÃO. AF_12/2015</t>
  </si>
  <si>
    <t>CURVA 90 GRAUS PARA ELETRODUTO, PVC, ROSCÁVEL, DN 50 MM (1 1/2") - FONECIMENTO E INSTALAÇÃO. AF_12/2015</t>
  </si>
  <si>
    <t>CURVA 135 GRAUS PARA ELETRODUTO, PVC, ROSCÁVEL, DN 50 MM (1 1/2") - FRNECIMENTO E INSTALAÇÃO. AF_12/2015</t>
  </si>
  <si>
    <t>CURVA 90 GRAUS PARA ELETRODUTO, PVC, ROSCÁVEL, DN 60 MM (2") - FORNECMENTO E INSTALAÇÃO. AF_12/2015</t>
  </si>
  <si>
    <t>CURVA 135 GRAUS PARA ELETRODUTO, PVC, ROSCÁVEL, DN 60 MM (2") - FORNEIMENTO E INSTALAÇÃO. AF_12/2015</t>
  </si>
  <si>
    <t>CURVA 90 GRAUS PARA ELETRODUTO, PVC, ROSCÁVEL, DN 75 MM (2 1/2") - FONECIMENTO E INSTALAÇÃO. AF_12/2015</t>
  </si>
  <si>
    <t>CURVA 135 GRAUS PARA ELETRODUTO, PVC, ROSCÁVEL, DN 75 MM (2 1/2") - FRNECIMENTO E INSTALAÇÃO. AF_12/2015</t>
  </si>
  <si>
    <t>CURVA 90 GRAUS PARA ELETRODUTO, PVC, ROSCÁVEL, DN 85 MM (3") - FORNECMENTO E INSTALAÇÃO. AF_12/2015</t>
  </si>
  <si>
    <t>CURVA 135 GRAUS PARA ELETRODUTO, PVC, ROSCÁVEL, DN 85 MM (3") - FORNEIMENTO E INSTALAÇÃO. AF_12/2015</t>
  </si>
  <si>
    <t>CURVA 90 GRAUS PARA ELETRODUTO, PVC, ROSCÁVEL, DN 110 MM (4") - FORNEIMENTO E INSTALAÇÃO. AF_12/2015</t>
  </si>
  <si>
    <t>CURVA 135 GRAUS PARA ELETRODUTO, PVC, ROSCÁVEL, DN 110 MM (4") - FORNCIMENTO E INSTALAÇÃO. AF_12/2015</t>
  </si>
  <si>
    <t>CABO DE COBRE FLEXÍVEL ISOLADO, 1,5 MM², ANTI-CHAMA 450/750 V, PARA RCUITOS TERMINAIS - FORNECIMENTO E INSTALAÇÃO. AF_12/2015</t>
  </si>
  <si>
    <t>CABO DE COBRE FLEXÍVEL ISOLADO, 1,5 MM², ANTI-CHAMA 0,6/1,0 KV, PARAIRCUITOS TERMINAIS - FORNECIMENTO E INSTALAÇÃO. AF_12/2015</t>
  </si>
  <si>
    <t>CABO DE COBRE FLEXÍVEL ISOLADO, 2,5 MM², ANTI-CHAMA 450/750 V, PARA RCUITOS TERMINAIS - FORNECIMENTO E INSTALAÇÃO. AF_12/2015</t>
  </si>
  <si>
    <t>CABO DE COBRE FLEXÍVEL ISOLADO, 2,5 MM², ANTI-CHAMA 0,6/1,0 KV, PARAIRCUITOS TERMINAIS - FORNECIMENTO E INSTALAÇÃO. AF_12/2015</t>
  </si>
  <si>
    <t>CABO DE COBRE FLEXÍVEL ISOLADO, 4 MM², ANTI-CHAMA 450/750 V, PARA CIUITOS TERMINAIS - FORNECIMENTO E INSTALAÇÃO. AF_12/2015</t>
  </si>
  <si>
    <t>CABO DE COBRE FLEXÍVEL ISOLADO, 4 MM², ANTI-CHAMA 0,6/1,0 KV, PARA CCUITOS TERMINAIS - FORNECIMENTO E INSTALAÇÃO. AF_12/2015</t>
  </si>
  <si>
    <t>CABO DE COBRE FLEXÍVEL ISOLADO, 6 MM², ANTI-CHAMA 450/750 V, PARA CIUITOS TERMINAIS - FORNECIMENTO E INSTALAÇÃO. AF_12/2015</t>
  </si>
  <si>
    <t>CABO DE COBRE FLEXÍVEL ISOLADO, 6 MM², ANTI-CHAMA 0,6/1,0 KV, PARA CCUITOS TERMINAIS - FORNECIMENTO E INSTALAÇÃO. AF_12/2015</t>
  </si>
  <si>
    <t>CABO DE COBRE FLEXÍVEL ISOLADO, 10 MM², ANTI-CHAMA 450/750 V, PARA CCUITOS TERMINAIS - FORNECIMENTO E INSTALAÇÃO. AF_12/2015</t>
  </si>
  <si>
    <t>CABO DE COBRE FLEXÍVEL ISOLADO, 10 MM², ANTI-CHAMA 0,6/1,0 KV, PARA RCUITOS TERMINAIS - FORNECIMENTO E INSTALAÇÃO. AF_12/2015</t>
  </si>
  <si>
    <t>CABO DE COBRE FLEXÍVEL ISOLADO, 16 MM², ANTI-CHAMA 450/750 V, PARA CCUITOS TERMINAIS - FORNECIMENTO E INSTALAÇÃO. AF_12/2015</t>
  </si>
  <si>
    <t>CABO DE COBRE FLEXÍVEL ISOLADO, 16 MM², ANTI-CHAMA 0,6/1,0 KV, PARA RCUITOS TERMINAIS - FORNECIMENTO E INSTALAÇÃO. AF_12/2015</t>
  </si>
  <si>
    <t>CABO DE COBRE FLEXÍVEL ISOLADO, 10 MM², ANTI-CHAMA 450/750 V, PARA DTRIBUIÇÃO - FORNECIMENTO E INSTALAÇÃO. AF_12/2015</t>
  </si>
  <si>
    <t>SM</t>
  </si>
  <si>
    <t>CABO DE COBRE FLEXÍVEL ISOLADO, 10 MM², ANTI-CHAMA 0,6/1,0 KV, PARA STRIBUIÇÃO - FORNECIMENTO E INSTALAÇÃO. AF_12/2015</t>
  </si>
  <si>
    <t>CABO DE COBRE FLEXÍVEL ISOLADO, 16 MM², ANTI-CHAMA 450/750 V, PARA DTRIBUIÇÃO - FORNECIMENTO E INSTALAÇÃO. AF_12/2015</t>
  </si>
  <si>
    <t>CABO DE COBRE FLEXÍVEL ISOLADO, 16 MM², ANTI-CHAMA 0,6/1,0 KV, PARA STRIBUIÇÃO - FORNECIMENTO E INSTALAÇÃO. AF_12/2015</t>
  </si>
  <si>
    <t>CABO DE COBRE FLEXÍVEL ISOLADO, 25 MM², ANTI-CHAMA 450/750 V, PARA DTRIBUIÇÃO - FORNECIMENTO E INSTALAÇÃO. AF_12/2015</t>
  </si>
  <si>
    <t>CABO DE COBRE FLEXÍVEL ISOLADO, 25 MM², ANTI-CHAMA 0,6/1,0 KV, PARA STRIBUIÇÃO - FORNECIMENTO E INSTALAÇÃO. AF_12/2015</t>
  </si>
  <si>
    <t>CABO DE COBRE FLEXÍVEL ISOLADO, 35 MM², ANTI-CHAMA 450/750 V, PARA DTRIBUIÇÃO - FORNECIMENTO E INSTALAÇÃO. AF_12/2015</t>
  </si>
  <si>
    <t>CABO DE COBRE FLEXÍVEL ISOLADO, 35 MM², ANTI-CHAMA 0,6/1,0 KV, PARA STRIBUIÇÃO - FORNECIMENTO E INSTALAÇÃO. AF_12/2015</t>
  </si>
  <si>
    <t>CABO DE COBRE FLEXÍVEL ISOLADO, 50 MM², ANTI-CHAMA 450/750 V, PARA DTRIBUIÇÃO - FORNECIMENTO E INSTALAÇÃO. AF_12/2015</t>
  </si>
  <si>
    <t>CABO DE COBRE FLEXÍVEL ISOLADO, 50 MM², ANTI-CHAMA 0,6/1,0 KV, PARA STRIBUIÇÃO - FORNECIMENTO E INSTALAÇÃO. AF_12/2015</t>
  </si>
  <si>
    <t>CABO DE COBRE FLEXÍVEL ISOLADO, 70 MM², ANTI-CHAMA 450/750 V, PARA DTRIBUIÇÃO - FORNECIMENTO E INSTALAÇÃO. AF_12/2015</t>
  </si>
  <si>
    <t>CABO DE COBRE FLEXÍVEL ISOLADO, 70 MM², ANTI-CHAMA 0,6/1,0 KV, PARA STRIBUIÇÃO - FORNECIMENTO E INSTALAÇÃO. AF_12/2015</t>
  </si>
  <si>
    <t>CABO DE COBRE FLEXÍVEL ISOLADO, 95 MM², ANTI-CHAMA 450/750 V, PARA DTRIBUIÇÃO - FORNECIMENTO E INSTALAÇÃO. AF_12/2015</t>
  </si>
  <si>
    <t>CABO DE COBRE FLEXÍVEL ISOLADO, 95 MM², ANTI-CHAMA 0,6/1,0 KV, PARA STRIBUIÇÃO - FORNECIMENTO E INSTALAÇÃO. AF_12/2015</t>
  </si>
  <si>
    <t>CABO DE COBRE FLEXÍVEL ISOLADO, 120 MM², ANTI-CHAMA 450/750 V, PARA STRIBUIÇÃO - FORNECIMENTO E INSTALAÇÃO. AF_12/2015</t>
  </si>
  <si>
    <t>CABO DE COBRE FLEXÍVEL ISOLADO, 120 MM², ANTI-CHAMA 0,6/1,0 KV, PARAISTRIBUIÇÃO - FORNECIMENTO E INSTALAÇÃO. AF_12/2015</t>
  </si>
  <si>
    <t>DM</t>
  </si>
  <si>
    <t>CABO DE COBRE FLEXÍVEL ISOLADO, 150 MM², ANTI-CHAMA 450/750 V, PARA STRIBUIÇÃO - FORNECIMENTO E INSTALAÇÃO. AF_12/2015</t>
  </si>
  <si>
    <t>CABO DE COBRE FLEXÍVEL ISOLADO, 150 MM², ANTI-CHAMA 0,6/1,0 KV, PARAISTRIBUIÇÃO - FORNECIMENTO E INSTALAÇÃO. AF_12/2015</t>
  </si>
  <si>
    <t>CABO DE COBRE FLEXÍVEL ISOLADO, 185 MM², ANTI-CHAMA 450/750 V, PARA STRIBUIÇÃO - FORNECIMENTO E INSTALAÇÃO. AF_12/2015</t>
  </si>
  <si>
    <t>CABO DE COBRE FLEXÍVEL ISOLADO, 185 MM², ANTI-CHAMA 0,6/1,0 KV, PARAISTRIBUIÇÃO - FORNECIMENTO E INSTALAÇÃO. AF_12/2015</t>
  </si>
  <si>
    <t>CABO DE COBRE FLEXÍVEL ISOLADO, 240 MM², ANTI-CHAMA 450/750 V, PARA STRIBUIÇÃO - FORNECIMENTO E INSTALAÇÃO. AF_12/2015</t>
  </si>
  <si>
    <t>CABO DE COBRE FLEXÍVEL ISOLADO, 240 MM², ANTI-CHAMA 0,6/1,0 KV, PARAISTRIBUIÇÃO - FORNECIMENTO E INSTALAÇÃO. AF_12/2015</t>
  </si>
  <si>
    <t>CABO DE COBRE FLEXÍVEL ISOLADO, 300 MM², ANTI-CHAMA 450/750 V, PARA STRIBUIÇÃO - FORNECIMENTO E INSTALAÇÃO. AF_12/2015</t>
  </si>
  <si>
    <t>CABO DE COBRE FLEXÍVEL ISOLADO, 300 MM², ANTI-CHAMA 0,6/1,0 KV, PARAISTRIBUIÇÃO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</si>
  <si>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</si>
  <si>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</si>
  <si>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</si>
  <si>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</si>
  <si>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</si>
  <si>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</si>
  <si>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PAEDE - FORNECIMENTO E INSTALAÇÃO. AF_12/2015</t>
  </si>
  <si>
    <t>CAIXA RETANGULAR 4" X 4" BAIXA (0,30 M DO PISO), PVC, INSTALADA EM PAREDE - FORNECIMENTO E INSTALAÇÃO. AF_12/2015</t>
  </si>
  <si>
    <t>CAIXA OCTOGONAL 4" X 4", METÁLICA, INSTALADA EM LAJE - FORNECIMENTO EINSTALAÇÃO. AF_12/2015</t>
  </si>
  <si>
    <t>CAIXA SEXTAVADA 3" X 3", METÁLICA, INSTALADA EM LAJE - FORNECIMENTO EINSTALAÇÃO. AF_12/2015</t>
  </si>
  <si>
    <t>CAIXA RETANGULAR 4" X 2" ALTA (2,00 M DO PISO), METÁLICA, INSTALADA E PAREDE - FORNECIMENTO E INSTALAÇÃO. AF_12/2015</t>
  </si>
  <si>
    <t>CAIXA RETANGULAR 4" X 2" MÉDIA (1,30 M DO PISO), METÁLICA, INSTALADAM PAREDE - FORNECIMENTO E INSTALAÇÃO. AF_12/2015</t>
  </si>
  <si>
    <t>CAIXA RETANGULAR 4" X 2" BAIXA (0,30 M DO PISO), METÁLICA, INSTALADA M PAREDE - FORNECIMENTO E INSTALAÇÃO. AF_12/2015</t>
  </si>
  <si>
    <t>CAIXA RETANGULAR 4" X 4" ALTA (2,00 M DO PISO), METÁLICA, INSTALADA E PAREDE - FORNECIMENTO E INSTALAÇÃO. AF_12/2015</t>
  </si>
  <si>
    <t>CAIXA RETANGULAR 4" X 4" MÉDIA (1,30 M DO PISO), METÁLICA, INSTALADAM PAREDE - FORNECIMENTO E INSTALAÇÃO. AF_12/2015</t>
  </si>
  <si>
    <t>CAIXA RETANGULAR 4" X 4" BAIXA (0,30 M DO PISO), METÁLICA, INSTALADA 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</si>
  <si>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</si>
  <si>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</si>
  <si>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</si>
  <si>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</si>
  <si>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</si>
  <si>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</si>
  <si>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FRNECIMENTO E INSTALAÇÃO. AF_12/2015</t>
  </si>
  <si>
    <t>INTERRUPTOR SIMPLES (1 MÓDULO), 10A/250V, INCLUINDO SUPORTE E PLACA -FORNECIMENTO E INSTALAÇÃO. AF_12/2015</t>
  </si>
  <si>
    <t>INTERRUPTOR PARALELO (1 MÓDULO), 10A/250V, SEM SUPORTE E SEM PLACA - ORNECIMENTO E INSTALAÇÃO. AF_12/2015</t>
  </si>
  <si>
    <t>INTERRUPTOR PARALELO (1 MÓDULO), 10A/250V, INCLUINDO SUPORTE E PLACA FORNECIMENTO E INSTALAÇÃO. AF_12/2015</t>
  </si>
  <si>
    <t>INTERRUPTOR SIMPLES (1 MÓDULO) COM INTERRUPTOR PARALELO (1 MÓDULO), A/250V, SEM SUPORTE E SEM PLACA - FORNECIMENTO E INSTALAÇÃO. AF_12/25</t>
  </si>
  <si>
    <t>INTERRUPTOR SIMPLES (1 MÓDULO) COM INTERRUPTOR PARALELO (1 MÓDULO), A/250V, INCLUINDO SUPORTE E PLACA - FORNECIMENTO E INSTALAÇÃO. AF_12015</t>
  </si>
  <si>
    <t>INTERRUPTOR SIMPLES (2 MÓDULOS), 10A/250V, SEM SUPORTE E SEM PLACA - ORNECIMENTO E INSTALAÇÃO. AF_12/2015</t>
  </si>
  <si>
    <t>INTERRUPTOR SIMPLES (2 MÓDULOS), 10A/250V, INCLUINDO SUPORTE E PLACA FORNECIMENTO E INSTALAÇÃO. AF_12/2015</t>
  </si>
  <si>
    <t>INTERRUPTOR PARALELO (2 MÓDULOS), 10A/250V, SEM SUPORTE E SEM PLACA -FORNECIMENTO E INSTALAÇÃO. AF_12/2015</t>
  </si>
  <si>
    <t>INTERRUPTOR PARALELO (2 MÓDULOS), 10A/250V, INCLUINDO SUPORTE E PLACA- FORNECIMENTO E INSTALAÇÃO. AF_12/2015</t>
  </si>
  <si>
    <t>INTERRUPTOR SIMPLES (1 MÓDULO) COM INTERRUPTOR PARALELO (2 MÓDULOS),0A/250V, SEM SUPORTE E SEM PLACA - FORNECIMENTO E INSTALAÇÃO. AF_12/15</t>
  </si>
  <si>
    <t>1UN</t>
  </si>
  <si>
    <t>INTERRUPTOR SIMPLES (1 MÓDULO) COM INTERRUPTOR PARALELO (2 MÓDULOS),0A/250V, INCLUINDO SUPORTE E PLACA - FORNECIMENTO E INSTALAÇÃO. AF_12015</t>
  </si>
  <si>
    <t>INTERRUPTOR SIMPLES (2 MÓDULOS) COM INTERRUPTOR PARALELO (1 MÓDULO),0A/250V, SEM SUPORTE E SEM PLACA - FORNECIMENTO E INSTALAÇÃO. AF_12/15</t>
  </si>
  <si>
    <t>INTERRUPTOR SIMPLES (2 MÓDULOS) COM INTERRUPTOR PARALELO (1 MÓDULO),0A/250V, INCLUINDO SUPORTE E PLACA - FORNECIMENTO E INSTALAÇÃO. AF_12015</t>
  </si>
  <si>
    <t>INTERRUPTOR SIMPLES (3 MÓDULOS), 10A/250V, SEM SUPORTE E SEM PLACA - ORNECIMENTO E INSTALAÇÃO. AF_12/2015</t>
  </si>
  <si>
    <t>INTERRUPTOR SIMPLES (3 MÓDULOS), 10A/250V, INCLUINDO SUPORTE E PLACA FORNECIMENTO E INSTALAÇÃO. AF_12/2015</t>
  </si>
  <si>
    <t>INTERRUPTOR PARALELO (3 MÓDULOS), 10A/250V, SEM SUPORTE E SEM PLACA -FORNECIMENTO E INSTALAÇÃO. AF_12/2015</t>
  </si>
  <si>
    <t>INTERRUPTOR PARALELO (3 MÓDULOS), 10A/250V, INCLUINDO SUPORTE E PLACA- FORNECIMENTO E INSTALAÇÃO. AF_12/2015</t>
  </si>
  <si>
    <t>INTERRUPTOR SIMPLES (3 MÓDULOS) COM INTERRUPTOR PARALELO (1 MÓDULO),0A/250V, SEM SUPORTE E SEM PLACA - FORNECIMENTO E INSTALAÇÃO. AF_12/15</t>
  </si>
  <si>
    <t>INTERRUPTOR SIMPLES (3 MÓDULOS) COM INTERRUPTOR PARALELO (1 MÓDULO),0A/250V, INCLUINDO SUPORTE E PLACA - FORNECIMENTO E INSTALAÇÃO. AF_12015</t>
  </si>
  <si>
    <t>INTERRUPTOR SIMPLES (2 MÓDULOS) COM INTERRUPTOR PARALELO (2 MÓDULOS)10A/250V, SEM SUPORTE E SEM PLACA - FORNECIMENTO E INSTALAÇÃO. AF_12015</t>
  </si>
  <si>
    <t>INTERRUPTOR SIMPLES (2 MÓDULOS) COM INTERRUPTOR PARALELO (2 MÓDULOS)10A/250V, INCLUINDO SUPORTE E PLACA - FORNECIMENTO E INSTALAÇÃO. AF_/2015</t>
  </si>
  <si>
    <t>INTERRUPTOR SIMPLES (4 MÓDULOS), 10A/250V, SEM SUPORTE E SEM PLACA - ORNECIMENTO E INSTALAÇÃO. AF_12/2015</t>
  </si>
  <si>
    <t>INTERRUPTOR SIMPLES (4 MÓDULOS), 10A/250V, INCLUINDO SUPORTE E PLACA FORNECIMENTO E INSTALAÇÃO. AF_12/2015</t>
  </si>
  <si>
    <t>INTERRUPTOR SIMPLES (6 MÓDULOS), 10A/250V, SEM SUPORTE E SEM PLACA - ORNECIMENTO E INSTALAÇÃO. AF_12/2015</t>
  </si>
  <si>
    <t>INTERRUPTOR SIMPLES (6 MÓDULOS), 10A/250V, INCLUINDO SUPORTE E PLACA FORNECIMENTO E INSTALAÇÃO. AF_12/2015</t>
  </si>
  <si>
    <t>TOMADA ALTA DE EMBUTIR (1 MÓDULO), 2P+T 10 A, SEM SUPORTE E SEM PLACA- FORNECIMENTO E INSTALAÇÃO. AF_12/2015</t>
  </si>
  <si>
    <t>TOMADA ALTA DE EMBUTIR (1 MÓDULO), 2P+T 20 A, SEM SUPORTE E SEM PLACA- FORNECIMENTO E INSTALAÇÃO. AF_12/2015</t>
  </si>
  <si>
    <t>TOMADA ALTA DE EMBUTIR (1 MÓDULO), 2P+T 10 A, INCLUINDO SUPORTE E PLAA - FORNECIMENTO E INSTALAÇÃO. AF_12/2015</t>
  </si>
  <si>
    <t>TOMADA ALTA DE EMBUTIR (1 MÓDULO), 2P+T 20 A, INCLUINDO SUPORTE E PLAA - FORNECIMENTO E INSTALAÇÃO. AF_12/2015</t>
  </si>
  <si>
    <t>TOMADA MÉDIA DE EMBUTIR (1 MÓDULO), 2P+T 10 A, SEM SUPORTE E SEM PLA - FORNECIMENTO E INSTALAÇÃO. AF_12/2015</t>
  </si>
  <si>
    <t>TOMADA MÉDIA DE EMBUTIR (1 MÓDULO), 2P+T 20 A, SEM SUPORTE E SEM PLA - FORNECIMENTO E INSTALAÇÃO. AF_12/2015</t>
  </si>
  <si>
    <t>TOMADA MÉDIA DE EMBUTIR (1 MÓDULO), 2P+T 10 A, INCLUINDO SUPORTE E PCA - FORNECIMENTO E INSTALAÇÃO. AF_12/2015</t>
  </si>
  <si>
    <t>TOMADA MÉDIA DE EMBUTIR (1 MÓDULO), 2P+T 20 A, INCLUINDO SUPORTE E PCA - FORNECIMENTO E INSTALAÇÃO. AF_12/2015</t>
  </si>
  <si>
    <t>TOMADA BAIXA DE EMBUTIR (1 MÓDULO), 2P+T 10 A, SEM SUPORTE E SEM PLAC - FORNECIMENTO E INSTALAÇÃO. AF_12/2015</t>
  </si>
  <si>
    <t>TOMADA BAIXA DE EMBUTIR (1 MÓDULO), 2P+T 20 A, SEM SUPORTE E SEM PLAC - FORNECIMENTO E INSTALAÇÃO. AF_12/2015</t>
  </si>
  <si>
    <t>TOMADA BAIXA DE EMBUTIR (1 MÓDULO), 2P+T 10 A, INCLUINDO SUPORTE E PLCA - FORNECIMENTO E INSTALAÇÃO. AF_12/2015</t>
  </si>
  <si>
    <t>TOMADA BAIXA DE EMBUTIR (1 MÓDULO), 2P+T 20 A, INCLUINDO SUPORTE E PLCA - FORNECIMENTO E INSTALAÇÃO. AF_12/2015</t>
  </si>
  <si>
    <t>TOMADA MÉDIA DE EMBUTIR (2 MÓDULOS), 2P+T 10 A, SEM SUPORTE E SEM PLA - FORNECIMENTO E INSTALAÇÃO. AF_12/2015</t>
  </si>
  <si>
    <t>TOMADA MÉDIA DE EMBUTIR (2 MÓDULOS), 2P+T 20 A, SEM SUPORTE E SEM PLA - FORNECIMENTO E INSTALAÇÃO. AF_12/2015</t>
  </si>
  <si>
    <t>TOMADA MÉDIA DE EMBUTIR (2 MÓDULOS), 2P+T 10 A, INCLUINDO SUPORTE E ACA - FORNECIMENTO E INSTALAÇÃO. AF_12/2015</t>
  </si>
  <si>
    <t>TOMADA MÉDIA DE EMBUTIR (2 MÓDULOS), 2P+T 20 A, INCLUINDO SUPORTE E ACA - FORNECIMENTO E INSTALAÇÃO. AF_12/2015</t>
  </si>
  <si>
    <t>TOMADA BAIXA DE EMBUTIR (2 MÓDULOS), 2P+T 10 A, SEM SUPORTE E SEM PLAA - FORNECIMENTO E INSTALAÇÃO. AF_12/2015</t>
  </si>
  <si>
    <t>TOMADA BAIXA DE EMBUTIR (2 MÓDULOS), 2P+T 20 A, SEM SUPORTE E SEM PLAA - FORNECIMENTO E INSTALAÇÃO. AF_12/2015</t>
  </si>
  <si>
    <t>TOMADA BAIXA DE EMBUTIR (2 MÓDULOS), 2P+T 10 A, INCLUINDO SUPORTE E PACA - FORNECIMENTO E INSTALAÇÃO. AF_12/2015</t>
  </si>
  <si>
    <t>TOMADA BAIXA DE EMBUTIR (2 MÓDULOS), 2P+T 20 A, INCLUINDO SUPORTE E PACA - FORNECIMENTO E INSTALAÇÃO. AF_12/2015</t>
  </si>
  <si>
    <t>TOMADA MÉDIA DE EMBUTIR (3 MÓDULOS), 2P+T 10 A, SEM SUPORTE E SEM PLA - FORNECIMENTO E INSTALAÇÃO. AF_12/2015</t>
  </si>
  <si>
    <t>TOMADA MÉDIA DE EMBUTIR (3 MÓDULOS), 2P+T 20 A, SEM SUPORTE E SEM PLA - FORNECIMENTO E INSTALAÇÃO. AF_12/2015</t>
  </si>
  <si>
    <t>TOMADA MÉDIA DE EMBUTIR (3 MÓDULOS), 2P+T 10 A, INCLUINDO SUPORTE E ACA - FORNECIMENTO E INSTALAÇÃO. AF_12/2015</t>
  </si>
  <si>
    <t>TOMADA MÉDIA DE EMBUTIR (3 MÓDULOS), 2P+T 20 A, INCLUINDO SUPORTE E ACA - FORNECIMENTO E INSTALAÇÃO. AF_12/2015</t>
  </si>
  <si>
    <t>TOMADA BAIXA DE EMBUTIR (3 MÓDULOS), 2P+T 10 A, SEM SUPORTE E SEM PLAA - FORNECIMENTO E INSTALAÇÃO. AF_12/2015</t>
  </si>
  <si>
    <t>TOMADA BAIXA DE EMBUTIR (3 MÓDULOS), 2P+T 20 A, SEM SUPORTE E SEM PLAA - FORNECIMENTO E INSTALAÇÃO. AF_12/2015</t>
  </si>
  <si>
    <t>TOMADA BAIXA DE EMBUTIR (3 MÓDULOS), 2P+T 10 A, INCLUINDO SUPORTE E PACA - FORNECIMENTO E INSTALAÇÃO. AF_12/2015</t>
  </si>
  <si>
    <t>TOMADA BAIXA DE EMBUTIR (3 MÓDULOS), 2P+T 20 A, INCLUINDO SUPORTE E PACA - FORNECIMENTO E INSTALAÇÃO. AF_12/2015</t>
  </si>
  <si>
    <t>TOMADA BAIXA DE EMBUTIR (4 MÓDULOS), 2P+T 10 A, SEM SUPORTE E SEM PLAA - FORNECIMENTO E INSTALAÇÃO. AF_12/2015</t>
  </si>
  <si>
    <t>TOMADA BAIXA DE EMBUTIR (4 MÓDULOS), 2P+T 10 A, INCLUINDO SUPORTE E PACA - FORNECIMENTO E INSTALAÇÃO. AF_12/2015</t>
  </si>
  <si>
    <t>TOMADA BAIXA DE EMBUTIR (6 MÓDULOS), 2P+T 10 A, SEM SUPORTE E SEM PLAA - FORNECIMENTO E INSTALAÇÃO. AF_12/2015</t>
  </si>
  <si>
    <t>TOMADA BAIXA DE EMBUTIR (6 MÓDULOS), 2P+T 10 A, INCLUINDO SUPORTE E PACA - FORNECIMENTO E INSTALAÇÃO. AF_12/2015</t>
  </si>
  <si>
    <t>INTERRUPTOR SIMPLES (1 MÓDULO) COM 1 TOMADA DE EMBUTIR 2P+T 10 A, SUPORTE E SEM PLACA - FORNECIMENTO E INSTALAÇÃO. AF_12/2015</t>
  </si>
  <si>
    <t>EMUN</t>
  </si>
  <si>
    <t>INTERRUPTOR SIMPLES (1 MÓDULO) COM 1 TOMADA DE EMBUTIR 2P+T 10 A, LUINDO SUPORTE E PLACA - FORNECIMENTO E INSTALAÇÃO. AF_12/2015</t>
  </si>
  <si>
    <t>INTERRUPTOR SIMPLES (1 MÓDULO) COM 2 TOMADAS DE EMBUTIR 2P+T 10 A, M SUPORTE E SEM PLACA - FORNECIMENTO E INSTALAÇÃO. AF_12/2015</t>
  </si>
  <si>
    <t>SEUN</t>
  </si>
  <si>
    <t>INTERRUPTOR SIMPLES (1 MÓDULO) COM 2 TOMADAS DE EMBUTIR 2P+T 10 A, CLUINDO SUPORTE E PLACA - FORNECIMENTO E INSTALAÇÃO. AF_12/2015</t>
  </si>
  <si>
    <t>INUN</t>
  </si>
  <si>
    <t>INTERRUPTOR SIMPLES (2 MÓDULOS) COM 1 TOMADA DE EMBUTIR 2P+T 10 A, M SUPORTE E SEM PLACA - FORNECIMENTO E INSTALAÇÃO. AF_12/2015</t>
  </si>
  <si>
    <t>INTERRUPTOR SIMPLES (2 MÓDULOS) COM 1 TOMADA DE EMBUTIR 2P+T 10 A, CLUINDO SUPORTE E PLACA - FORNECIMENTO E INSTALAÇÃO. AF_12/2015</t>
  </si>
  <si>
    <t>INTERRUPTOR PARALELO (1 MÓDULO) COM 1 TOMADA DE EMBUTIR 2P+T 10 A, M SUPORTE E SEM PLACA - FORNECIMENTO E INSTALAÇÃO. AF_12/2015</t>
  </si>
  <si>
    <t>INTERRUPTOR PARALELO (1 MÓDULO) COM 1 TOMADA DE EMBUTIR 2P+T 10 A, CLUINDO SUPORTE E PLACA - FORNECIMENTO E INSTALAÇÃO. AF_12/2015</t>
  </si>
  <si>
    <t>INTERRUPTOR PARALELO (1 MÓDULO) COM 2 TOMADAS DE EMBUTIR 2P+T 10 A, EM SUPORTE E SEM PLACA - FORNECIMENTO E INSTALAÇÃO. AF_12/2015</t>
  </si>
  <si>
    <t>INTERRUPTOR PARALELO (1 MÓDULO) COM 2 TOMADAS DE EMBUTIR 2P+T 10 A, NCLUINDO SUPORTE E PLACA - FORNECIMENTO E INSTALAÇÃO. AF_12/2015</t>
  </si>
  <si>
    <t>INTERRUPTOR PARALELO (2 MÓDULOS) COM 1 TOMADA DE EMBUTIR 2P+T 10 A, EM SUPORTE E SEM PLACA - FORNECIMENTO E INSTALAÇÃO. AF_12/2015</t>
  </si>
  <si>
    <t>INTERRUPTOR PARALELO (2 MÓDULOS) COM 1 TOMADA DE EMBUTIR 2P+T 10 A, NCLUINDO SUPORTE E PLACA - FORNECIMENTO E INSTALAÇÃO. AF_12/2015</t>
  </si>
  <si>
    <t>INTERRUPTOR SIMPLES (1 MÓDULO), INTERRUPTOR PARALELO (1 MÓDULO) E 1 MADA DE EMBUTIR 2P+T 10 A, SEM SUPORTE E SEM PLACA - FORNECIMENTO E NSTALAÇÃO. AF_12/2015</t>
  </si>
  <si>
    <t>INTERRUPTOR SIMPLES (1 MÓDULO), INTERRUPTOR PARALELO (1 MÓDULO) E 1 MADA DE EMBUTIR 2P+T 10 A, INCLUINDO SUPORTE E PLACA - FORNECIMENTO INSTALAÇÃO. AF_12/2015</t>
  </si>
  <si>
    <t>TUBO, PVC, SOLDÁVEL, DN 25MM, INSTALADO EM RAMAL OU SUB-RAMAL DE ÁGU- FORNECIMENTO E INSTALAÇÃO. AF_12/2014_P</t>
  </si>
  <si>
    <t>TUBO, PVC, SOLDÁVEL, DN 32MM, INSTALADO EM RAMAL OU SUB-RAMAL DE ÁGU- FORNECIMENTO E INSTALAÇÃO. AF_12/2014_P</t>
  </si>
  <si>
    <t>TUBO, CPVC, SOLDÁVEL, DN 22MM, INSTALADO EM RAMAL OU SUB-RAMAL DE ÁG - FORNECIMENTO E INSTALAÇÃO. AF_12/2014</t>
  </si>
  <si>
    <t>TUBO EM COBRE RÍGIDO, DN 22 CLASSE E, SEM ISOLAMENTO, INSTALADO EM PRMADA FORNECIMENTO E INSTALAÇÃO. AF_12/2015</t>
  </si>
  <si>
    <t>TUBO EM COBRE RÍGIDO, DN 28 CLASSE E, SEM ISOLAMENTO, INSTALADO EM PRMADA FORNECIMENTO E INSTALAÇÃO. AF_12/2015</t>
  </si>
  <si>
    <t>TUBO EM COBRE RÍGIDO, DN 35 CLASSE E, SEM ISOLAMENTO, INSTALADO EM PRMADA FORNECIMENTO E INSTALAÇÃO. AF_12/20</t>
  </si>
  <si>
    <t>TUBO EM COBRE RÍGIDO, DN 42 CLASSE E, SEM ISOLAMENTO, INSTALADO EM PRMADA FORNECIMENTO E INSTALAÇÃO. AF_12/2015</t>
  </si>
  <si>
    <t>TUBO EM COBRE RÍGIDO, DN 54 CLASSE E, SEM ISOLAMENTO, INSTALADO EM PRMADA FORNECIMENTO E INSTALAÇÃO. AF_12/2015</t>
  </si>
  <si>
    <t>TUBO EM COBRE RÍGIDO, DN 66 CLASSE E, SEM ISOLAMENTO, INSTALADO EM PRMADA FORNECIMENTO E INSTALAÇÃO. AF_12/2015</t>
  </si>
  <si>
    <t>TUBO EM COBRE RÍGIDO, DN 15 CLASSE E, SEM ISOLAMENTO, INSTALADO EM RAAL DE DISTRIBUIÇÃO FORNECIMENTO E INSTALAÇÃO. AF_12/2015</t>
  </si>
  <si>
    <t>TUBO EM COBRE RÍGIDO, DN 22 CLASSE E, SEM ISOLAMENTO, INSTALADO EM RAAL DE DISTRIBUIÇÃO FORNECIMENTO E INSTALAÇÃO. AF_12/2015</t>
  </si>
  <si>
    <t>TUBO EM COBRE RÍGIDO, DN 28 CLASSE E, SEM ISOLAMENTO, INSTALADO EM RAAL DE DISTRIBUIÇÃO FORNECIMENTO E INSTALAÇÃO. AF_12/2015</t>
  </si>
  <si>
    <t>TUBO EM COBRE RÍGIDO, DN 15 CLASSE E, SEM ISOLAMENTO, INSTALADO EM RAAL E SUB-RAMAL FORNECIMENTO E INSTALAÇÃO. AF_12/2015</t>
  </si>
  <si>
    <t>TUBO EM COBRE RÍGIDO, DN 22 CLASSE E, SEM ISOLAMENTO, INSTALADO EM RAAL E SUB-RAMAL FORNECIMENTO E INSTALAÇÃO. AF_12/2015</t>
  </si>
  <si>
    <t>TUBO EM COBRE RÍGIDO, DN 28 CLASSE E, SEM ISOLAMENTO, INSTALADO EM RAAL E SUB-RAMAL FORNECIMENTO E INSTALAÇÃO. AF_12/2015</t>
  </si>
  <si>
    <t>TUBO DE AÇO GALVANIZADO COM COSTURA, CLASSE MÉDIA, CONEXÃO RANHURADDN 50 (2"), INSTALADO EM PRUMADAS - FORNECIMENTO E INSTALAÇÃO. AF_12015</t>
  </si>
  <si>
    <t>,M</t>
  </si>
  <si>
    <t>TUBO DE AÇO GALVANIZADO COM COSTURA, CLASSE MÉDIA, CONEXÃO RANHURADDN 65 (2 1/2"), INSTALADO EM PRUMADAS - FORNECIMENTO E INSTALAÇÃO. A12/2015</t>
  </si>
  <si>
    <t>TUBO DE AÇO GALVANIZADO COM COSTURA, CLASSE MÉDIA, CONEXÃO RANHURADDN 80 (3"), INSTALADO EM PRUMADAS - FORNECIMENTO E INSTALAÇÃO. AF_12015</t>
  </si>
  <si>
    <t>TUBO DE AÇO PRETO SEM COSTURA, CONEXÃO SOLDADA, DN 50 (2"), INSTALADEM PRUMADAS - FORNECIMENTO E INSTALAÇÃO. AF_12/2015</t>
  </si>
  <si>
    <t>TUBO DE AÇO PRETO SEM COSTURA, CONEXÃO SOLDADA, DN 65 (2 1/2"), INSTADO EM PRUMADAS - FORNECIMENTO E INSTALAÇÃO. AF_12/2015</t>
  </si>
  <si>
    <t>TUBO DE AÇO PRETO SEM COSTURA, CONEXÃO SOLDADA, DN 80 (3"), INSTALADEM PRUMADAS - FORNECIMENTO E INSTALAÇÃO. AF_12/2015</t>
  </si>
  <si>
    <t>TUBO DE AÇO GALVANIZADO COM COSTURA, CLASSE MÉDIA, DN 50 (2"), CONEX ROSQUEADA, INSTALADO EM PRUMADAS - FORNECIMENTO E INSTALAÇÃO. AF_12015</t>
  </si>
  <si>
    <t>TUBO DE AÇO GALVANIZADO COM COSTURA, CLASSE MÉDIA, DN 65 (2 1/2"), CEXÃO ROSQUEADA, INSTALADO EM PRUMADAS - FORNECIMENTO E INSTALAÇÃO. 12/2015</t>
  </si>
  <si>
    <t>TUBO DE AÇO GALVANIZADO COM COSTURA, CLASSE MÉDIA, DN 80 (3"), CONEX ROSQUEADA, INSTALADO EM PRUMADAS - FORNECIMENTO E INSTALAÇÃO. AF_12015</t>
  </si>
  <si>
    <t>TUBO DE AÇO PRETO SEM COSTURA, CONEXÃO SOLDADA, DN 50 (2"), INSTALADEM REDE DE ALIMENTAÇÃO PARA HIDRANTE - FORNECIMENTO E INSTALAÇÃO. 2/2015</t>
  </si>
  <si>
    <t>TUBO DE AÇO PRETO SEM COSTURA, CONEXÃO SOLDADA, DN 65 (2 1/2"), INSTADO EM REDE DE ALIMENTAÇÃO PARA HIDRANTE - FORNECIMENTO E INSTALAÇ�AF_12/2015</t>
  </si>
  <si>
    <t>TUBO DE AÇO PRETO SEM COSTURA, CONEXÃO SOLDADA, DN 80 (3"), INSTALADEM REDE DE ALIMENTAÇÃO PARA HIDRANTE - FORNECIMENTO E INSTALAÇÃO. 2/2015</t>
  </si>
  <si>
    <t>TUBO DE AÇO GALVANIZADO COM COSTURA, CLASSE MÉDIA, DN 32 (1 1/4"), CEXÃO ROSQUEADA, INSTALADO EM REDE DE ALIMENTAÇÃO PARA HIDRANTE - FOCIMENTO E INSTALAÇÃO. AF_12/2015</t>
  </si>
  <si>
    <t>TUBO DE AÇO GALVANIZADO COM COSTURA, CLASSE MÉDIA, DN 40 (1 1/2"), CEXÃO ROSQUEADA, INSTALADO EM REDE DE ALIMENTAÇÃO PARA HIDRANTE - FOCIMENTO E INSTALAÇÃO. AF_12/2015</t>
  </si>
  <si>
    <t>TUBO DE AÇO GALVANIZADO COM COSTURA, CLASSE MÉDIA, DN 50 (2"), CONEX ROSQUEADA, INSTALADO EM REDE DE ALIMENTAÇÃO PARA HIDRANTE - FORNECINTO E INSTALAÇÃO. AF_12/2015</t>
  </si>
  <si>
    <t>TUBO DE AÇO GALVANIZADO COM COSTURA, CLASSE MÉDIA, DN 65 (2 1/2"), CEXÃO ROSQUEADA, INSTALADO EM REDE DE ALIMENTAÇÃO PARA HIDRANTE - FOCIMENTO E INSTALAÇÃO. AF_12/2015</t>
  </si>
  <si>
    <t>TUBO DE AÇO GALVANIZADO COM COSTURA, CLASSE MÉDIA, DN 80 (3"), CONEX ROSQUEADA, INSTALADO EM REDE DE ALIMENTAÇÃO PARA HIDRANTE - FORNECINTO E INSTALAÇÃO. AF_12/2015</t>
  </si>
  <si>
    <t>TUBO DE AÇO PRETO SEM COSTURA, CONEXÃO SOLDADA, DN 50 (2"), INSTALADEM REDE DE ALIMENTAÇÃO PARA SPRINKLER - FORNECIMENTO E INSTALAÇÃO.12/2015</t>
  </si>
  <si>
    <t>TUBO DE AÇO PRETO SEM COSTURA, CONEXÃO SOLDADA, DN 65 (2 1/2"), INSTADO EM REDE DE ALIMENTAÇÃO PARA SPRINKLER - FORNECIMENTO E INSTALAÇ AF_12/2015</t>
  </si>
  <si>
    <t>TUBO DE AÇO PRETO SEM COSTURA, CONEXÃO SOLDADA, DN 80 (3"), INSTALADEM REDE DE ALIMENTAÇÃO PARA SPRINKLER - FORNECIMENTO E INSTALAÇÃO.12/2015</t>
  </si>
  <si>
    <t>TUBO DE AÇO GALVANIZADO COM COSTURA, CLASSE MÉDIA, CONEXÃO ROSQUEADDN 32 (1 1/4"), INSTALADO EM REDE DE ALIMENTAÇÃO PARA SPRINKLER - FOECIMENTO E INSTALAÇÃO. AF_12/2015</t>
  </si>
  <si>
    <t>TUBO DE AÇO GALVANIZADO COM COSTURA, CLASSE MÉDIA, CONEXÃO ROSQUEADDN 40 (1 1/2"), INSTALADO EM REDE DE ALIMENTAÇÃO PARA SPRINKLER - FOECIMENTO E INSTALAÇÃO. AF_12/2015</t>
  </si>
  <si>
    <t>TUBO DE AÇO GALVANIZADO COM COSTURA, CLASSE MÉDIA, CONEXÃO ROSQUEADDN 50 (2"), INSTALADO EM REDE DE ALIMENTAÇÃO PARA SPRINKLER - FORNECENTO E INSTALAÇÃO. AF_12/2015</t>
  </si>
  <si>
    <t>TUBO DE AÇO GALVANIZADO COM COSTURA, CLASSE MÉDIA, CONEXÃO ROSQUEADDN 65 (2 1/2), INSTALADO EM REDE DE ALIMENTAÇÃO PARA SPRINKLER - FORECIMENTO E INSTALAÇÃO. AF_12/2015</t>
  </si>
  <si>
    <t>TUBO DE AÇO GALVANIZADO COM COSTURA, CLASSE MÉDIA, CONEXÃO ROSQUEADDN 80 (3"), INSTALADO EM REDE DE ALIMENTAÇÃO PARA SPRINKLER - FORNECENTO E INSTALAÇÃO. AF_12/2015</t>
  </si>
  <si>
    <t>TUBO DE AÇO GALVANIZADO COM COSTURA, CLASSE MÉDIA, CONEXÃO ROSQUEADDN 15 (1/2"), INSTALADO EM RAMAIS E SUB-RAMAIS DE GÁS - FORNECIMENTE INSTALAÇÃO. AF_12/2015</t>
  </si>
  <si>
    <t>TUBO DE AÇO GALVANIZADO COM COSTURA, CLASSE MÉDIA, CONEXÃO ROSQUEADDN 20 (3/4"), INSTALADO EM RAMAIS E SUB-RAMAIS DE GÁS - FORNECIMENTE INSTALAÇÃO. AF_12/2015</t>
  </si>
  <si>
    <t>TUBO DE AÇO PRETO SEM COSTURA, CLASSE MÉDIA, CONEXÃO SOLDADA, DN 15/2"), INSTALADO EM RAMAIS E SUB-RAMAIS DE GÁS - FORNECIMENTO E INSTAÇÃO. AF_12/2015</t>
  </si>
  <si>
    <t>(1M</t>
  </si>
  <si>
    <t>TUBO DE AÇO PRETO SEM COSTURA, CLASSE MÉDIA, CONEXÃO SOLDADA, DN 20/4"), INSTALADO EM RAMAIS E SUB-RAMAIS DE GÁS - FORNECIMENTO E INSTAÇÃO. AF_12/2015</t>
  </si>
  <si>
    <t>(3M</t>
  </si>
  <si>
    <t>JOELHO 90 GRAUS, PVC, SOLDÁVEL, DN 20MM, INSTALADO EM RAMAL OU SUB-RAAL DE ÁGUA - FORNECIMENTO E INSTALAÇÃO. AF_12/2014_P</t>
  </si>
  <si>
    <t>JOELHO 45 GRAUS, PVC, SOLDÁVEL, DN 20MM, INSTALADO EM RAMAL OU SUB-RAAL DE ÁGUA - FORNECIMENTO E INSTALAÇÃO. AF_12/2014_P</t>
  </si>
  <si>
    <t>CURVA 90 GRAUS, PVC, SOLDÁVEL, DN 20MM, INSTALADO EM RAMAL OU SUB-RAML DE ÁGUA - FORNECIMENTO E INSTALAÇÃO. AF_12/2014_P</t>
  </si>
  <si>
    <t>CURVA 45 GRAUS, PVC, SOLDÁVEL, DN 20MM, INSTALADO EM RAMAL OU SUB-RAML DE ÁGUA - FORNECIMENTO E INSTALAÇÃO. AF_12/2014_P</t>
  </si>
  <si>
    <t>JOELHO 90 GRAUS, PVC, SOLDÁVEL, DN 25MM, INSTALADO EM RAMAL OU SUB-RAAL DE ÁGUA - FORNECIMENTO E INSTALAÇÃO. AF_12/2014_P</t>
  </si>
  <si>
    <t>JOELHO 45 GRAUS, PVC, SOLDÁVEL, DN 25MM, INSTALADO EM RAMAL OU SUB-RAAL DE ÁGUA - FORNECIMENTO E INSTALAÇÃO. AF_12/2014_P</t>
  </si>
  <si>
    <t>CURVA 90 GRAUS, PVC, SOLDÁVEL, DN 25MM, INSTALADO EM RAMAL OU SUB-RAML DE ÁGUA - FORNECIMENTO E INSTALAÇÃO. AF_12/2014_P</t>
  </si>
  <si>
    <t>CURVA 45 GRAUS, PVC, SOLDÁVEL, DN 25MM, INSTALADO EM RAMAL OU SUB-RAML DE ÁGUA - FORNECIMENTO E INSTALAÇÃO. AF_12/2014_P</t>
  </si>
  <si>
    <t>JOELHO 90 GRAUS COM BUCHA DE LATÃO, PVC, SOLDÁVEL, DN 25MM, X 3/4 TALADO EM RAMAL OU SUB-RAMAL DE ÁGUA - FORNECIMENTO E INSTALAÇÃO. A2/2014_P</t>
  </si>
  <si>
    <t>INSUN</t>
  </si>
  <si>
    <t>JOELHO 90 GRAUS, PVC, SOLDÁVEL, DN 32MM, INSTALADO EM RAMAL OU SUB-RAAL DE ÁGUA - FORNECIMENTO E INSTALAÇÃO. AF_12/2014_P</t>
  </si>
  <si>
    <t>JOELHO 45 GRAUS, PVC, SOLDÁVEL, DN 32MM, INSTALADO EM RAMAL OU SUB-RAAL DE ÁGUA - FORNECIMENTO E INSTALAÇÃO. AF_12/2014_P</t>
  </si>
  <si>
    <t>CURVA 90 GRAUS, PVC, SOLDÁVEL, DN 32MM, INSTALADO EM RAMAL OU SUB-RAML DE ÁGUA - FORNECIMENTO E INSTALAÇÃO. AF_12/2014_P</t>
  </si>
  <si>
    <t>CURVA 45 GRAUS, PVC, SOLDÁVEL, DN 32MM, INSTALADO EM RAMAL OU SUB-RAML DE ÁGUA - FORNECIMENTO E INSTALAÇÃO. AF_12/2014_P</t>
  </si>
  <si>
    <t>LUVA, PVC, SOLDÁVEL, DN 20MM, INSTALADO EM RAMAL OU SUB-RAMAL DE ÁGU- FORNECIMENTO E INSTALAÇÃO. AF_12/2014_P</t>
  </si>
  <si>
    <t>LUVA DE CORRER, PVC, SOLDÁVEL, DN 20MM, INSTALADO EM RAMAL OU SUB-RAML DE ÁGUA - FORNECIMENTO E INSTALAÇÃO. AF_12/2014_P</t>
  </si>
  <si>
    <t>LUVA DE REDUÇÃO, PVC, SOLDÁVEL, DN 25MM X 20MM, INSTALADO EM RAMAL SUB-RAMAL DE ÁGUA - FORNECIMENTO E INSTALAÇÃO. AF_12/2014_P</t>
  </si>
  <si>
    <t>LUVA COM BUCHA DE LATÃO, PVC, SOLDÁVEL, DN 20MM X 1/2", INSTALADO EMAMAL OU SUB-RAMAL DE ÁGUA - FORNECIMENTO E INSTALAÇÃO. AF_12/2014_P</t>
  </si>
  <si>
    <t>UNIÃO, PVC, SOLDÁVEL, DN 20MM, INSTALADO EM RAMAL OU SUB-RAMAL DE Á - FORNECIMENTO E INSTALAÇÃO. AF_12/2014_P</t>
  </si>
  <si>
    <t>ADAPTADOR CURTO COM BOLSA E ROSCA PARA REGISTRO, PVC, SOLDÁVEL, DN 20M X 1/2", INSTALADO EM RAMAL OU SUB-RAMAL DE ÁGUA - FORNECIMENTO E INTALAÇÃO. AF_12/2014_P</t>
  </si>
  <si>
    <t>LUVA, PVC, SOLDÁVEL, DN 25MM, INSTALADO EM RAMAL OU SUB-RAMAL DE ÁGU- FORNECIMENTO E INSTALAÇÃO. AF_12/2014_P</t>
  </si>
  <si>
    <t>LUVA DE CORRER, PVC, SOLDÁVEL, DN 25MM, INSTALADO EM RAMAL OU SUB-RAML DE ÁGUA - FORNECIMENTO E INSTALAÇÃO. AF_12/2014_P</t>
  </si>
  <si>
    <t>LUVA DE REDUÇÃO, PVC, SOLDÁVEL, DN 32MM X 25MM, INSTALADO EM RAMAL SUB-RAMAL DE ÁGUA - FORNECIMENTO E INSTALAÇÃO. AF_12/2014_P</t>
  </si>
  <si>
    <t>ADAPTADOR CURTO COM BOLSA E ROSCA PARA REGISTRO, PVC, SOLDÁVEL, DN 25M X 3/4, INSTALADO EM RAMAL OU SUB-RAMAL DE ÁGUA FORNECIMENTO E INTALAÇÃO. AF_12/2014_P</t>
  </si>
  <si>
    <t>LUVA SOLDÁVEL E COM ROSCA, PVC, SOLDÁVEL, DN 25MM X 3/4, INSTALADO E RAMAL OU SUB-RAMAL DE ÁGUA FORNECIMENTO E INSTALAÇÃO. AF_12/2014</t>
  </si>
  <si>
    <t>LUVA SOLDÁVEL E COM ROSCA, PVC, SOLDÁVEL, DN 32MM X 1, INSTALADO EM AMAL OU SUB-RAMAL DE ÁGUA FORNECIMENTO E INSTALAÇÃO. AF_12/2014_P</t>
  </si>
  <si>
    <t>ADAPTADOR CURTO COM BOLSA E ROSCA PARA REGISTRO, PVC, SOLDÁVEL, DN 32M X 1, INSTALADO EM RAMAL OU SUB-RAMAL DE ÁGUA FORNECIMENTO E INSTLAÇÃO. AF_12/2014_P</t>
  </si>
  <si>
    <t>ADAPTADOR CURTO COM BOLSA E ROSCA PARA REGISTRO, PVC, SOLDÁVEL, DN 32M X 1 , INSTALADO EM RAMAL DE DISTRIBUIÇÃO DE ÁGUA FORNECIMENTSTALAÇÃO. AF_12/2014_P</t>
  </si>
  <si>
    <t>TÊ SOLDÁVEL E COM ROSCA NA BOLSA CENTRAL, PVC, SOLDÁVEL, DN 20MM X , INSTALADO EM RAMAL DE DISTRIBUIÇÃO DE ÁGUA FORNECIMENTO E INÇÃO. AF_12/2014_P</t>
  </si>
  <si>
    <t>TÊ COM BUCHA DE LATÃO NA BOLSA CENTRAL, PVC, SOLDÁVEL, DN 25MM X 1/ INSTALADO EM RAMAL DE DISTRIBUIÇÃO DE ÁGUA FORNECIMENTO E INSTO. AF_12/2014_P</t>
  </si>
  <si>
    <t>TÊ COM BUCHA DE LATÃO NA BOLSA CENTRAL, PVC, SOLDÁVEL, DN 32MM X 3/ INSTALADO EM RAMAL DE DISTRIBUIÇÃO DE ÁGUA FORNECIMENTO E INSTO. AF_12/2014_P</t>
  </si>
  <si>
    <t>ADAPTADOR CURTO COM BOLSA E ROSCA PARA REGISTRO, PVC, SOLDÁVEL, DN 25M X 3/4, INSTALADO EM PRUMADA DE ÁGUA FORNECIMENTO E INSTALAÇÃO._12/2014_P</t>
  </si>
  <si>
    <t>ADAPTADOR CURTO COM BOLSA E ROSCA PARA REGISTRO, PVC, SOLDÁVEL, DN 40M X 1.1/2, INSTALADO EM PRUMADA DE ÁGUA FORNECIMENTO E INSTALAÇÃOAF_12/2014_P</t>
  </si>
  <si>
    <t>ADAPTADOR CURTO COM BOLSA E ROSCA PARA REGISTRO, PVC, SOLDÁVEL, DN 40M X 1.1/4, INSTALADO EM PRUMADA DE ÁGUA FORNECIMENTO E INSTALAÇÃOAF_12/2014_P</t>
  </si>
  <si>
    <t>ADAPTADOR CURTO COM BOLSA E ROSCA PARA REGISTRO, PVC, SOLDÁVEL, DN 60M X 2, INSTALADO EM PRUMADA DE ÁGUA FORNECIMENTO E INSTALAÇÃO. AF2/2014_P</t>
  </si>
  <si>
    <t>UNIÃO, PVC, SOLDÁVEL, DN 75MM, INSTALADO EM PRUMADA DE ÁGUA FORNENTO E INSTALAÇÃO. AF_12/2014_P</t>
  </si>
  <si>
    <t>ADAPTADOR CURTO COM BOLSA E ROSCA PARA REGISTRO, PVC, SOLDÁVEL, DN 75M X 2.1/2, INSTALADO EM PRUMADA DE ÁGUA FORNECIMENTO E INSTALAÇÃOAF_12/2014_P</t>
  </si>
  <si>
    <t>LUVA, PVC, SOLDÁVEL, DN 85MM, INSTALADO EM PRUMADA DE ÁGUA FORNECNTO E INSTALAÇÃO. AF_12/2014_P</t>
  </si>
  <si>
    <t>UNIÃO, PVC, SOLDÁVEL, DN 85MM, INSTALADO EM PRUMADA DE ÁGUA FORNENTO E INSTALAÇÃO. AF_12/2014_P</t>
  </si>
  <si>
    <t>TE, PVC, SOLDÁVEL, DN 50MM, INSTALADO EM PRUMADA DE ÁGUA FORNECIO E INSTALAÇÃO. AF_12/2014_P</t>
  </si>
  <si>
    <t>TE, PVC, SOLDÁVEL, DN 60MM, INSTALADO EM PRUMADA DE ÁGUA FORNECIO E INSTALAÇÃO. AF_12/2014_P</t>
  </si>
  <si>
    <t>TE, PVC, SOLDÁVEL, DN 75MM, INSTALADO EM PRUMADA DE ÁGUA FORNECIO E INSTALAÇÃO. AF_12/2014_P</t>
  </si>
  <si>
    <t>TE, PVC, SOLDÁVEL, DN 85MM, INSTALADO EM PRUMADA DE ÁGUA FORNECIO E INSTALAÇÃO. AF_12/2014_P</t>
  </si>
  <si>
    <t>JOELHO 90 GRAUS, CPVC, SOLDÁVEL, DN 22MM, INSTALADO EM RAMAL OU SUB-RMAL DE ÁGUA - FORNECIMENTO E INSTALAÇÃO. AF_12/2014</t>
  </si>
  <si>
    <t>JOELHO DE TRANSIÇÃO, 90 GRAUS, CPVC, SOLDÁVEL, DN 22MM X 3/4", INSTDO EM RAMAL OU SUB-RAMAL DE ÁGUA - FORNECIMENTO E INSTALAÇÃO. AF_1214</t>
  </si>
  <si>
    <t>JOELHO 90 GRAUS COM BUCHA DE LATÃO, PVC, SOLDÁVEL, DN 25MM, X 1/2" ITALADO EM RAMAL OU SUB-RAMAL DE ÁGUA - FORNECIMENTO E INSTALAÇÃO. A2/2014_P</t>
  </si>
  <si>
    <t>TÊ COM BUCHA DE LATÃO NA BOLSA CENTRAL, PVC, SOLDÁVEL, DN 25MM X 3/ INSTALADO EM RAMAL OU SUB-RAMAL DE ÁGUA FORNECIMENTO E INSTALAÇ�AF_03/2015_P</t>
  </si>
  <si>
    <t>COTOVELO DE COBRE, 90 GRAUS, SEM ANEL DE SOLDA, DN 22 MM, INSTALADO EM PRUMADA FORNECIMENTO E INSTALAÇÃO. AF_12/2015_P</t>
  </si>
  <si>
    <t>COTOVELO DE COBRE, 90 GRAUS, SEM ANEL DE SOLDA, DN 28 MM, INSTALADO EM PRUMADA FORNECIMENTO E INSTALAÇÃO. AF_12/2015_P</t>
  </si>
  <si>
    <t>COTOVELO DE COBRE, 90 GRAUS, SEM ANEL DE SOLDA, DN 35 MM, INSTALADO EM PRUMADA FORNECIMENTO E INSTALAÇÃO. AF_12/2015_P</t>
  </si>
  <si>
    <t>COTOVELO DE COBRE, 90 GRAUS, SEM ANEL DE SOLDA, DN 42 MM, INSTALADO EM PRUMADA FORNECIMENTO E INSTALAÇÃO. AF_12/2015_P</t>
  </si>
  <si>
    <t>COTOVELO DE COBRE, 90 GRAUS, SEM ANEL DE SOLDA, DN 54 MM, INSTALADO EM PRUMADA FORNECIMENTO E INSTALAÇÃO. AF_12/2015_P</t>
  </si>
  <si>
    <t>COTOVELO DE COBRE, 90 GRAUS, SEM ANEL DE SOLDA, DN 66 MM, INSTALADO EM PRUMADA FORNECIMENTO E INSTALAÇÃO. AF_12/2015_P</t>
  </si>
  <si>
    <t>LUVA DE COBRE, SEM ANEL DE SOLDA, DN 22 MM, INSTALADO EM PRUMADA FNECIMENTO E INSTALAÇÃO. AF_12/2015_P</t>
  </si>
  <si>
    <t>LUVA DE COBRE, SEM ANEL DE SOLDA, DN 28 MM, INSTALADO EM PRUMADA FNECIMENTO E INSTALAÇÃO. AF_12/2015_P</t>
  </si>
  <si>
    <t>LUVA DE COBRE, SEM ANEL DE SOLDA, DN 35 MM, INSTALADO EM PRUMADA FNECIMENTO E INSTALAÇÃO. AF_12/2015_P</t>
  </si>
  <si>
    <t>LUVA DE COBRE, SEM ANEL DE SOLDA, DN 42 MM, INSTALADO EM PRUMADA FNECIMENTO E INSTALAÇÃO. AF_12/2015_P</t>
  </si>
  <si>
    <t>LUVA DE COBRE, SEM ANEL DE SOLDA, DN 54 MM, INSTALADO EM PRUMADA FNECIMENTO E INSTALAÇÃO. AF_12/2015_P</t>
  </si>
  <si>
    <t>LUVA DE COBRE, SEM ANEL DE SOLDA, DN 66 MM, INSTALADO EM PRUMADA FNECIMENTO E INSTALAÇÃO. AF_12/2015_P</t>
  </si>
  <si>
    <t>TE DE COBRE, SEM ANEL DE SOLDA, DN 22 MM, INSTALADO EM PRUMADA FORCIMENTO E INSTALAÇÃO. AF_12/2015_P</t>
  </si>
  <si>
    <t>TE DE COBRE, SEM ANEL DE SOLDA, DN 28 MM, INSTALADO EM PRUMADA FORCIMENTO E INSTALAÇÃO. AF_12/2015_P</t>
  </si>
  <si>
    <t>TE DE COBRE, SEM ANEL DE SOLDA, DN 35 MM, INSTALADO EM PRUMADA FORCIMENTO E INSTALAÇÃO. AF_12/2015_P</t>
  </si>
  <si>
    <t>TE DE COBRE, SEM ANEL DE SOLDA, DN 42 MM, INSTALADO EM PRUMADA FORCIMENTO E INSTALAÇÃO. AF_12/2015_P</t>
  </si>
  <si>
    <t>TE DE COBRE, SEM ANEL DE SOLDA, DN 54 MM, INSTALADO EM PRUMADA FORCIMENTO E INSTALAÇÃO. AF_12/2015_P</t>
  </si>
  <si>
    <t>TE DE COBRE, SEM ANEL DE SOLDA, DN 66 MM, INSTALADO EM PRUMADA FCIMENTO E INSTALAÇÃO. AF_12/2015_P</t>
  </si>
  <si>
    <t>RNEUN</t>
  </si>
  <si>
    <t>COTOVELO DE COBRE, 90 GRAUS, SEM ANEL DE SOLDA, DN 15 MM, INSTALADO EM RAMAL DE DISTRIBUIÇÃO FORNECIMENTO E INSTALAÇÃO. AF_12/2015_P</t>
  </si>
  <si>
    <t>COTOVELO DE COBRE, 90 GRAUS, SEM ANEL DE SOLDA, DN 22 MM, INSTALADO EM RAMAL DE DISTRIBUIÇÃO FORNECIMENTO E INSTALAÇÃO. AF_12/2015_P</t>
  </si>
  <si>
    <t>COTOVELO DE COBRE, 90 GRAUS, SEM ANEL DE SOLDA, DN 28 MM, INSTALADO EM RAMAL DE DISTRIBUIÇÃO FORNECIMENTO E INSTALAÇÃO. AF_12/2015_P</t>
  </si>
  <si>
    <t>LUVA DE COBRE, SEM ANEL DE SOLDA, DN 15 MM, INSTALADO EM RAMAL DE DISTRIBUIÇÃO FORNECIMENTO E INSTALAÇÃO. AF_12/2015_P</t>
  </si>
  <si>
    <t>LUVA DE COBRE, SEM ANEL DE SOLDA, DN 22 MM, INSTALADO EM RAMAL DE DISTRIBUIÇÃO FORNECIMENTO E INSTALAÇÃO. AF_12/2015_P</t>
  </si>
  <si>
    <t>LUVA DE COBRE, SEM ANEL DE SOLDA, DN 28 MM, INSTALADO EM RAMAL DE DISTRIBUIÇÃO FORNECIMENTO E INSTALAÇÃO. AF_12/2015_P</t>
  </si>
  <si>
    <t>TE DE COBRE, SEM ANEL DE SOLDA, DN 15 MM, INSTALADO EM RAMAL DE DISTRIBUIÇÃO FORNECIMENTO E INSTALAÇÃO. AF_12/2015_P</t>
  </si>
  <si>
    <t>TE DE COBRE, SEM ANEL DE SOLDA, DN 22 MM, INSTALADO EM RAMAL DE DISTRIBUIÇÃO FORNECIMENTO E INSTALAÇÃO. AF_12/2015_P</t>
  </si>
  <si>
    <t>TE DE COBRE, SEM ANEL DE SOLDA, DN 28 MM, INSTALADO EM RAMAL DE DISTRIBUIÇÃO FORNECIMENTO E INSTALAÇÃO. AF_12/2015_P</t>
  </si>
  <si>
    <t>COTOVELO DE COBRE, 90 GRAUS, SEM ANEL DE SOLDA, DN 15 MM, INSTALADO EM RAMAL E SUB-RAMAL FORNECIMENTO E INSTALAÇÃO. AF_12/2015_P</t>
  </si>
  <si>
    <t>COTOVELO DE COBRE, 90 GRAUS, SEM ANEL DE SOLDA, DN 22 MM, INSTALADO EM RAMAL E SUB-RAMAL FORNECIMENTO E INSTALAÇÃO. AF_12/2015_P</t>
  </si>
  <si>
    <t>COTOVELO DE COBRE, 90 GRAUS, SEM ANEL DE SOLDA, DN 28 MM, INSTALADO EM RAMAL E SUB-RAMAL FORNECIMENTO E INSTALAÇÃO. AF_12/2015_P</t>
  </si>
  <si>
    <t>LUVA DE COBRE, SEM ANEL DE SOLDA, DN 15 MM, INSTALADO EM RAMAL E SUB-RAMAL FORNECIMENTO E INSTALAÇÃO. AF_12/2015_P</t>
  </si>
  <si>
    <t>LUVA DE COBRE, SEM ANEL DE SOLDA, DN 22 MM, INSTALADO EM RAMAL E SUB-RAMAL FORNECIMENTO E INSTALAÇÃO. AF_12/2015_P</t>
  </si>
  <si>
    <t>LUVA DE COBRE, SEM ANEL DE SOLDA, DN 28 MM, INSTALADO EM RAMAL E SUB-RAMAL FORNECIMENTO E INSTALAÇÃO. AF_12/2015_P</t>
  </si>
  <si>
    <t>TE DE COBRE, SEM ANEL DE SOLDA, DN 15 MM, INSTALADO EM RAMAL E SUB-RAMAL FORNECIMENTO E INSTALAÇÃO. AF_12/2015_P</t>
  </si>
  <si>
    <t>TE DE COBRE, SEM ANEL DE SOLDA, DN 22 MM, INSTALADO EM RAMAL E SUB-RAMAL FORNECIMENTO E INSTALAÇÃO. AF_12/2015_P</t>
  </si>
  <si>
    <t>TE DE COBRE, SEM ANEL DE SOLDA, DN 28 MM, INSTALADO EM RAMAL E SUB-RAMAL FORNECIMENTO E INSTALAÇÃO. AF_12/2015_P</t>
  </si>
  <si>
    <t>NIPLE, EM FERRO GALVANIZADO, DN 50 (2"), CONEXÃO ROSQUEADA, INSTALADOEM PRUMADAS - FORNECIMENTO E INSTALAÇÃO. AF_12/2015</t>
  </si>
  <si>
    <t>LUVA, EM FERRO GALVANIZADO, DN 50 (2"), CONEXÃO ROSQUEADA, INSTALADO M PRUMADAS - FORNECIMENTO E INSTALAÇÃO. AF_12/2015</t>
  </si>
  <si>
    <t>NIPLE, EM FERRO GALVANIZADO, DN 65 (2 1/2"), CONEXÃO ROSQUEADA, INSTAADO EM PRUMADAS - FORNECIMENTO E INSTALAÇÃO. AF_12/2015</t>
  </si>
  <si>
    <t>LUVA, EM FERRO GALVANIZADO, DN 65 (2 1/2"), CONEXÃO ROSQUEADA, INSTALDO EM PRUMADAS - FORNECIMENTO E INSTALAÇÃO. AF_12/2015</t>
  </si>
  <si>
    <t>NIPLE, EM FERRO GALVANIZADO, DN 80 (3"), CONEXÃO ROSQUEADA, INSTALADOEM PRUMADAS - FORNECIMENTO E INSTALAÇÃO. AF_12/2015</t>
  </si>
  <si>
    <t>LUVA, EM FERRO GALVANIZADO, DN 80 (3"), CONEXÃO ROSQUEADA, INSTALADO M PRUMADAS - FORNECIMENTO E INSTALAÇÃO. AF_12/2015</t>
  </si>
  <si>
    <t>JOELHO 45 GRAUS, EM FERRO GALVANIZADO, DN 50 (2"), CONEXÃO ROSQUEADA,INSTALADO EM PRUMADAS - FORNECIMENTO E INSTALAÇÃO. AF_12/2015</t>
  </si>
  <si>
    <t>JOELHO 90 GRAUS, EM FERRO GALVANIZADO, DN 50 (2"), CONEXÃO ROSQUEADA,INSTALADO EM PRUMADAS - FORNECIMENTO E INSTALAÇÃO. AF_12/2015</t>
  </si>
  <si>
    <t>JOELHO 45 GRAUS, EM FERRO GALVANIZADO, DN 65 (2 1/2"), CONEXÃO ROSQUEDA, INSTALADO EM PRUMADAS - FORNECIMENTO E INSTALAÇÃO. AF_12/2015</t>
  </si>
  <si>
    <t>JOELHO 90 GRAUS, EM FERRO GALVANIZADO, DN 65 (2 1/2"), CONEXÃO ROSQUEDA, INSTALADO EM PRUMADAS - FORNECIMENTO E INSTALAÇÃO. AF_12/2015</t>
  </si>
  <si>
    <t>JOELHO 45 GRAUS, EM FERRO GALVANIZADO, DN 80 (3"), CONEXÃO ROSQUEADA,INSTALADO EM PRUMADAS - FORNECIMENTO E INSTALAÇÃO. AF_12/2015</t>
  </si>
  <si>
    <t>JOELHO 90 GRAUS, EM FERRO GALVANIZADO, DN 80 (3"), CONEXÃO ROSQUEADA,INSTALADO EM PRUMADAS - FORNECIMENTO E INSTALAÇÃO. AF_12/2015</t>
  </si>
  <si>
    <t>TÊ, EM FERRO GALVANIZADO, DN 50 (2"), CONEXÃO ROSQUEADA, INSTALADO EPRUMADAS - FORNECIMENTO E INSTALAÇÃO. AF_12/2015</t>
  </si>
  <si>
    <t>TÊ, EM FERRO GALVANIZADO, DN 65 (2 1/2"), CONEXÃO ROSQUEADA, INSTALA EM PRUMADAS - FORNECIMENTO E INSTALAÇÃO. AF_12/2015</t>
  </si>
  <si>
    <t>TÊ, EM FERRO GALVANIZADO, DN 80 (3"), CONEXÃO ROSQUEADA, INSTALADO EPRUMADAS - FORNECIMENTO E INSTALAÇÃO. AF_12/2015</t>
  </si>
  <si>
    <t>NIPLE, EM FERRO GALVANIZADO, DN 25 (1"), CONEXÃO ROSQUEADA, INSTALADOEM REDE DE ALIMENTAÇÃO PARA HIDRANTE - FORNECIMENTO E INSTALAÇÃO. 2/2015</t>
  </si>
  <si>
    <t>LUVA, EM FERRO GALVANIZADO, DN 25 (1"), CONEXÃO ROSQUEADA, INSTALADO M REDE DE ALIMENTAÇÃO PARA HIDRANTE - FORNECIMENTO E INSTALAÇÃO. A/2015</t>
  </si>
  <si>
    <t>NIPLE, EM FERRO GALVANIZADO, DN 32 (1 1/4"), CONEXÃO ROSQUEADA, INSTAADO EM REDE DE ALIMENTAÇÃO PARA HIDRANTE - FORNECIMENTO E INSTALAÇ�AF_12/2015</t>
  </si>
  <si>
    <t>LUVA, EM FERRO GALVANIZADO, DN 32 (1 1/4"), CONEXÃO ROSQUEADA, INSTALDO EM REDE DE ALIMENTAÇÃO PARA HIDRANTE - FORNECIMENTO E INSTALAÇÃF_12/2015</t>
  </si>
  <si>
    <t>NIPLE, EM FERRO GALVANIZADO, DN 40 (1 1/2"), CONEXÃO ROSQUEADA, INSTAADO EM REDE DE ALIMENTAÇÃO PARA HIDRANTE - FORNECIMENTO E INSTALAÇ�AF_12/2015</t>
  </si>
  <si>
    <t>LUVA, EM FERRO GALVANIZADO, DN 40 (1 1/2"), CONEXÃO ROSQUEADA, INSTALDO EM REDE DE ALIMENTAÇÃO PARA HIDRANTE - FORNECIMENTO E INSTALAÇÃF_12/2015</t>
  </si>
  <si>
    <t>NIPLE, EM FERRO GALVANIZADO, DN 50 (2"), CONEXÃO ROSQUEADA, INSTALADOEM REDE DE ALIMENTAÇÃO PARA HIDRANTE - FORNECIMENTO E INSTALAÇÃO. 2/2015</t>
  </si>
  <si>
    <t>LUVA, EM FERRO GALVANIZADO, DN 50 (2"), CONEXÃO ROSQUEADA, INSTALADO M REDE DE ALIMENTAÇÃO PARA HIDRANTE - FORNECIMENTO E INSTALAÇÃO. A/2015</t>
  </si>
  <si>
    <t>NIPLE, EM FERRO GALVANIZADO, DN 65 (2 1/2"), CONEXÃO ROSQUEADA, INSTAADO EM REDE DE ALIMENTAÇÃO PARA HIDRANTE - FORNECIMENTO E INSTALAÇ�AF_12/2015</t>
  </si>
  <si>
    <t>LUVA, EM FERRO GALVANIZADO, DN 65 (2 1/2"), CONEXÃO ROSQUEADA, INSTALDO EM REDE DE ALIMENTAÇÃO PARA HIDRANTE - FORNECIMENTO E INSTALAÇÃF_12/2015</t>
  </si>
  <si>
    <t>NIPLE, EM FERRO GALVANIZADO, DN 80 (3"), CONEXÃO ROSQUEADA, INSTALADOEM REDE DE ALIMENTAÇÃO PARA HIDRANTE - FORNECIMENTO E INSTALAÇÃO. 2/2015</t>
  </si>
  <si>
    <t>LUVA, EM FERRO GALVANIZADO, DN 80 (3"), CONEXÃO ROSQUEADA, INSTALADO M REDE DE ALIMENTAÇÃO PARA HIDRANTE - FORNECIMENTO E INSTALAÇÃO. A/2015</t>
  </si>
  <si>
    <t>JOELHO 45 GRAUS, EM FERRO GALVANIZADO, DN 25 (1"), CONEXÃO ROSQUEADA,INSTALADO EM REDE DE ALIMENTAÇÃO PARA HIDRANTE - FORNECIMENTO E INSTAÇÃO. AF_12/2015</t>
  </si>
  <si>
    <t>JOELHO 90 GRAUS, EM FERRO GALVANIZADO, DN 25 (1"), CONEXÃO ROSQUEADA,INSTALADO EM REDE DE ALIMENTAÇÃO PARA HIDRANTE - FORNECIMENTO E INSTAÇÃO. AF_12/2015</t>
  </si>
  <si>
    <t>JOELHO 45 GRAUS, EM FERRO GALVANIZADO, DN 32 (1 1/4"), CONEXÃO ROSQUEDA, INSTALADO EM REDE DE ALIMENTAÇÃO PARA HIDRANTE - FORNECIMENTO E STALAÇÃO. AF_12/2015</t>
  </si>
  <si>
    <t>JOELHO 90 GRAUS, EM FERRO GALVANIZADO, DN 32 (1 1/4"), CONEXÃO ROSQUEDA, INSTALADO EM REDE DE ALIMENTAÇÃO PARA HIDRANTE - FORNECIMENTO E STALAÇÃO. AF_12/2015</t>
  </si>
  <si>
    <t>JOELHO 45 GRAUS, EM FERRO GALVANIZADO, DN 40 (1 1/2"), CONEXÃO ROSQUEDA, INSTALADO EM REDE DE ALIMENTAÇÃO PARA HIDRANTE - FORNECIMENTO E STALAÇÃO. AF_12/2015</t>
  </si>
  <si>
    <t>JOELHO 90 GRAUS, EM FERRO GALVANIZADO, DN 40 (1 1/2"), CONEXÃO ROSQUEDA, INSTALADO EM REDE DE ALIMENTAÇÃO PARA HIDRANTE - FORNECIMENTO E STALAÇÃO. AF_12/2015</t>
  </si>
  <si>
    <t>JOELHO 45 GRAUS, EM FERRO GALVANIZADO, DN 50 (2"), CONEXÃO ROSQUEADA,INSTALADO EM REDE DE ALIMENTAÇÃO PARA HIDRANTE - FORNECIMENTO E INSTAÇÃO. AF_12/2015</t>
  </si>
  <si>
    <t>JOELHO 90 GRAUS, EM FERRO GALVANIZADO, DN 50 (2"), CONEXÃO ROSQUEADA,INSTALADO EM REDE DE ALIMENTAÇÃO PARA HIDRANTE - FORNECIMENTO E INSTAÇÃO. AF_12/2015</t>
  </si>
  <si>
    <t>JOELHO 45 GRAUS, EM FERRO GALVANIZADO, DN 65 (2 1/2"), CONEXÃO ROSQUEDA, INSTALADO EM REDE DE ALIMENTAÇÃO PARA HIDRANTE - FORNECIMENTO E STALAÇÃO. AF_12/2015</t>
  </si>
  <si>
    <t>JOELHO 90 GRAUS, EM FERRO GALVANIZADO, DN 65 (2 1/2"), CONEXÃO ROSQUEDA, INSTALADO EM REDE DE ALIMENTAÇÃO PARA HIDRANTE - FORNECIMENTO E STALAÇÃO. AF_12/2015</t>
  </si>
  <si>
    <t>JOELHO 45 GRAUS, EM FERRO GALVANIZADO, CONEXÃO ROSQUEADA, DN 80 (3"),INSTALADO EM REDE DE ALIMENTAÇÃO PARA HIDRANTE - FORNECIMENTO E INSTAÇÃO. AF_12/2015</t>
  </si>
  <si>
    <t>JOELHO 90 GRAUS, EM FERRO GALVANIZADO, CONEXÃO ROSQUEADA, DN 80 (3"),INSTALADO EM REDE DE ALIMENTAÇÃO PARA HIDRANTE - FORNECIMENTO E INSTAÇÃO. AF_12/2015</t>
  </si>
  <si>
    <t>TÊ, EM FERRO GALVANIZADO, CONEXÃO ROSQUEADA, DN 25 (1"), INSTALADO EREDE DE ALIMENTAÇÃO PARA HIDRANTE - FORNECIMENTO E INSTALAÇÃO. AF_015</t>
  </si>
  <si>
    <t>TÊ, EM FERRO GALVANIZADO, CONEXÃO ROSQUEADA, DN 32 (1 1/4"), INSTALA EM REDE DE ALIMENTAÇÃO PARA HIDRANTE - FORNECIMENTO E INSTALAÇÃO.12/2015</t>
  </si>
  <si>
    <t>TÊ, EM FERRO GALVANIZADO, CONEXÃO ROSQUEADA, DN 40 (1 1/2"), INSTALA EM REDE DE ALIMENTAÇÃO PARA HIDRANTE - FORNECIMENTO E INSTALAÇÃO.12/2015</t>
  </si>
  <si>
    <t>TÊ, EM FERRO GALVANIZADO, CONEXÃO ROSQUEADA, DN 50 (2"), INSTALADO EREDE DE ALIMENTAÇÃO PARA HIDRANTE - FORNECIMENTO E INSTALAÇÃO. AF_015</t>
  </si>
  <si>
    <t>TÊ, EM FERRO GALVANIZADO, CONEXÃO ROSQUEADA, DN 65 (2 1/2"), INSTALA EM REDE DE ALIMENTAÇÃO PARA HIDRANTE - FORNECIMENTO E INSTALAÇÃO.12/2015</t>
  </si>
  <si>
    <t>TÊ, EM FERRO GALVANIZADO, CONEXÃO ROSQUEADA, DN 80 (3"), INSTALADO EREDE DE ALIMENTAÇÃO PARA HIDRANTE - FORNECIMENTO E INSTALAÇÃO. AF_015</t>
  </si>
  <si>
    <t>NIPLE, EM FERRO GALVANIZADO, CONEXÃO ROSQUEADA, DN 25 (1"), INSTALADOEM REDE DE ALIMENTAÇÃO PARA SPRINKLER - FORNECIMENTO E INSTALAÇÃO.12/2015</t>
  </si>
  <si>
    <t>LUVA, EM FERRO GALVANIZADO, CONEXÃO ROSQUEADA, DN 25 (1"), INSTALADO M REDE DE ALIMENTAÇÃO PARA SPRINKLER - FORNECIMENTO E INSTALAÇÃO. 2/2015</t>
  </si>
  <si>
    <t>NIPLE, EM FERRO GALVANIZADO, CONEXÃO ROSQUEADA, DN 32 (1 1/4"), INSTAADO EM REDE DE ALIMENTAÇÃO PARA SPRINKLER - FORNECIMENTO E INSTALAÇ AF_12/2015</t>
  </si>
  <si>
    <t>LUVA, EM FERRO GALVANIZADO, CONEXÃO ROSQUEADA, DN 32 (1 1/4"), INSTALDO EM REDE DE ALIMENTAÇÃO PARA SPRINKLER - FORNECIMENTO E INSTALAÇ�AF_12/2015</t>
  </si>
  <si>
    <t>NIPLE, EM FERRO GALVANIZADO, CONEXÃO ROSQUEADA, DN 40 (1 1/2"), INSTAADO EM REDE DE ALIMENTAÇÃO PARA SPRINKLER - FORNECIMENTO E INSTALAÇ AF_12/2015</t>
  </si>
  <si>
    <t>LUVA, EM FERRO GALVANIZADO, CONEXÃO ROSQUEADA, DN 40 (1 1/2"), INSTALDO EM REDE DE ALIMENTAÇÃO PARA SPRINKLER - FORNECIMENTO E INSTALAÇ�AF_12/2015</t>
  </si>
  <si>
    <t>NIPLE, EM FERRO GALVANIZADO, CONEXÃO ROSQUEADA, DN 50 (2"), INSTALADOEM REDE DE ALIMENTAÇÃO PARA SPRINKLER - FORNECIMENTO E INSTALAÇÃO.12/2015</t>
  </si>
  <si>
    <t>LUVA, EM FERRO GALVANIZADO, CONEXÃO ROSQUEADA, DN 50 (2"), INSTALADO M REDE DE ALIMENTAÇÃO PARA SPRINKLER - FORNECIMENTO E INSTALAÇÃO. 2/2015</t>
  </si>
  <si>
    <t>NIPLE, EM FERRO GALVANIZADO, CONEXÃO ROSQUEADA, DN 65 (2 1/2"), INSTAADO EM REDE DE ALIMENTAÇÃO PARA SPRINKLER - FORNECIMENTO E INSTALAÇ AF_12/2015</t>
  </si>
  <si>
    <t>LUVA, EM FERRO GALVANIZADO, CONEXÃO ROSQUEADA, DN 65 (2 1/2"), INSTALDO EM REDE DE ALIMENTAÇÃO PARA SPRINKLER - FORNECIMENTO E INSTALAÇ�AF_12/2015</t>
  </si>
  <si>
    <t>NIPLE, EM FERRO GALVANIZADO, CONEXÃO ROSQUEADA, DN 80 (3"), INSTALADOEM REDE DE ALIMENTAÇÃO PARA SPRINKLER - FORNECIMENTO E INSTALAÇÃO.12/2015</t>
  </si>
  <si>
    <t>LUVA, EM FERRO GALVANIZADO, CONEXÃO ROSQUEADA, DN 80 (3"), INSTALADO M REDE DE ALIMENTAÇÃO PARA SPRINKLER - FORNECIMENTO E INSTALAÇÃO. 2/2015</t>
  </si>
  <si>
    <t>JOELHO 45 GRAUS, EM FERRO GALVANIZADO, CONEXÃO ROSQUEADA, DN 25 (1"),INSTALADO EM REDE DE ALIMENTAÇÃO PARA SPRINKLER - FORNECIMENTO E INSLAÇÃO. AF_12/2015</t>
  </si>
  <si>
    <t>JOELHO 90 GRAUS, EM FERRO GALVANIZADO, CONEXÃO ROSQUEADA, DN 25 (1"),INSTALADO EM REDE DE ALIMENTAÇÃO PARA SPRINKLER - FORNECIMENTO E INSLAÇÃO. AF_12/2015</t>
  </si>
  <si>
    <t>JOELHO 45 GRAUS, EM FERRO GALVANIZADO, CONEXÃO ROSQUEADA, DN 32 (1 1/"), INSTALADO EM REDE DE ALIMENTAÇÃO PARA SPRINKLER - FORNECIMENTO ENSTALAÇÃO. AF_12/2015</t>
  </si>
  <si>
    <t>JOELHO 90 GRAUS, EM FERRO GALVANIZADO, CONEXÃO ROSQUEADA, DN 32 (1 1/"), INSTALADO EM REDE DE ALIMENTAÇÃO PARA SPRINKLER - FORNECIMENTO ENSTALAÇÃO. AF_12/2015</t>
  </si>
  <si>
    <t>JOELHO 45 GRAUS, EM FERRO GALVANIZADO, CONEXÃO ROSQUEADA, DN 40 (1 1/"), INSTALADO EM REDE DE ALIMENTAÇÃO PARA SPRINKLER - FORNECIMENTO ENSTALAÇÃO. AF_12/2015</t>
  </si>
  <si>
    <t>JOELHO 90 GRAUS, EM FERRO GALVANIZADO, CONEXÃO ROSQUEADA, DN 40 (1 1/"), INSTALADO EM REDE DE ALIMENTAÇÃO PARA SPRINKLER - FORNECIMENTO ENSTALAÇÃO. AF_12/2015</t>
  </si>
  <si>
    <t>JOELHO 45 GRAUS, EM FERRO GALVANIZADO, CONEXÃO ROSQUEADA, DN 50 (2"),INSTALADO EM REDE DE ALIMENTAÇÃO PARA SPRINKLER - FORNECIMENTO E INSLAÇÃO. AF_12/2015</t>
  </si>
  <si>
    <t>JOELHO 90 GRAUS, EM FERRO GALVANIZADO, CONEXÃO ROSQUEADA, DN 50 (2"),INSTALADO EM REDE DE ALIMENTAÇÃO PARA SPRINKLER - FORNECIMENTO E INSLAÇÃO. AF_12/2015</t>
  </si>
  <si>
    <t>JOELHO 45 GRAUS, EM FERRO GALVANIZADO, CONEXÃO ROSQUEADA, DN 65 (2 1/"), INSTALADO EM REDE DE ALIMENTAÇÃO PARA SPRINKLER - FORNECIMENTO ENSTALAÇÃO. AF_12/2015</t>
  </si>
  <si>
    <t>JOELHO 90 GRAUS, EM FERRO GALVANIZADO, CONEXÃO ROSQUEADA, DN 65 (2 1/"), INSTALADO EM REDE DE ALIMENTAÇÃO PARA SPRINKLER - FORNECIMENTO ENSTALAÇÃO. AF_12/2015</t>
  </si>
  <si>
    <t>JOELHO 45 GRAUS, EM FERRO GALVANIZADO, CONEXÃO ROSQUEADA, DN 80 (3"),INSTALADO EM REDE DE ALIMENTAÇÃO PARA SPRINKLER - FORNECIMENTO E INSLAÇÃO. AF_12/2015</t>
  </si>
  <si>
    <t>JOELHO 90 GRAUS, EM FERRO GALVANIZADO, CONEXÃO ROSQUEADA, DN 80 (3"),INSTALADO EM REDE DE ALIMENTAÇÃO PARA SPRINKLER - FORNECIMENTO E INSLAÇÃO. AF_12/2015</t>
  </si>
  <si>
    <t>TÊ, EM FERRO GALVANIZADO, CONEXÃO ROSQUEADA, DN 25 (1"), INSTALADO EREDE DE ALIMENTAÇÃO PARA SPRINKLER - FORNECIMENTO E INSTALAÇÃO. AF2015</t>
  </si>
  <si>
    <t>TÊ, EM FERRO GALVANIZADO, CONEXÃO ROSQUEADA, DN 32 (1 1/4"), INSTALA EM REDE DE ALIMENTAÇÃO PARA SPRINKLER - FORNECIMENTO E INSTALAÇÃO_12/2015</t>
  </si>
  <si>
    <t>TÊ, EM FERRO GALVANIZADO, CONEXÃO ROSQUEADA, DN 40 (1 1/2"), INSTALA EM REDE DE ALIMENTAÇÃO PARA SPRINKLER - FORNECIMENTO E INSTALAÇÃO_12/2015</t>
  </si>
  <si>
    <t>TÊ, EM FERRO GALVANIZADO, CONEXÃO ROSQUEADA, DN 50 (2"), INSTALADO EREDE DE ALIMENTAÇÃO PARA SPRINKLER - FORNECIMENTO E INSTALAÇÃO. AF2015</t>
  </si>
  <si>
    <t>TÊ, EM FERRO GALVANIZADO, CONEXÃO ROSQUEADA, DN 65 (2 1/2"), INSTALA EM REDE DE ALIMENTAÇÃO PARA SPRINKLER - FORNECIMENTO E INSTALAÇÃO_12/2015</t>
  </si>
  <si>
    <t>TÊ, EM FERRO GALVANIZADO, CONEXÃO ROSQUEADA, DN 80 (3"), INSTALADO EREDE DE ALIMENTAÇÃO PARA SPRINKLER - FORNECIMENTO E INSTALAÇÃO. AF2015</t>
  </si>
  <si>
    <t>NIPLE, EM FERRO GALVANIZADO, CONEXÃO ROSQUEADA, DN 15 (1/2"), INSTALAO EM RAMAIS E SUB-RAMAIS DE GÁS - FORNECIMENTO E INSTALAÇÃO. AF_12/5</t>
  </si>
  <si>
    <t>LUVA, EM FERRO GALVANIZADO, CONEXÃO ROSQUEADA, DN 15 (1/2"), INSTALAD EM RAMAIS E SUB-RAMAIS DE GÁS - FORNECIMENTO E INSTALAÇÃO. AF_12/2</t>
  </si>
  <si>
    <t>NIPLE, EM FERRO GALVANIZADO, CONEXÃO ROSQUEADA, DN 20 (3/4"), INSTALAO EM RAMAIS E SUB-RAMAIS DE GÁS - FORNECIMENTO E INSTALAÇÃO. AF_12/5</t>
  </si>
  <si>
    <t>LUVA, EM FERRO GALVANIZADO, CONEXÃO ROSQUEADA, DN 20 (3/4"), INSTALAD EM RAMAIS E SUB-RAMAIS DE GÁS - FORNECIMENTO E INSTALAÇÃO. AF_12/2</t>
  </si>
  <si>
    <t>NIPLE, EM FERRO GALVANIZADO, CONEXÃO ROSQUEADA, DN 25 (1"), INSTALADOEM RAMAIS E SUB-RAMAIS DE GÁS - FORNECIMENTO E INSTALAÇÃO. AF_12/20</t>
  </si>
  <si>
    <t>LUVA, EM FERRO GALVANIZADO, CONEXÃO ROSQUEADA, DN 25 (1"), INSTALADO M RAMAIS E SUB-RAMAIS DE GÁS - FORNECIMENTO E INSTALAÇÃO. AF_12/201</t>
  </si>
  <si>
    <t>JOELHO 45 GRAUS, EM FERRO GALVANIZADO, CONEXÃO ROSQUEADA, DN 15 (1/2", INSTALADO EM RAMAIS E SUB-RAMAIS DE GÁS - FORNECIMENTO E INSTALAÇ� AF_12/2015</t>
  </si>
  <si>
    <t>JOELHO 90 GRAUS, EM FERRO GALVANIZADO, CONEXÃO ROSQUEADA, DN 15 (1/2", INSTALADO EM RAMAIS E SUB-RAMAIS DE GÁS - FORNECIMENTO E INSTALAÇ� AF_12/2015</t>
  </si>
  <si>
    <t>JOELHO 45 GRAUS, EM FERRO GALVANIZADO, CONEXÃO ROSQUEADA, DN 20 (3/4", INSTALADO EM RAMAIS E SUB-RAMAIS DE GÁS - FORNECIMENTO E INSTALAÇ� AF_12/2015</t>
  </si>
  <si>
    <t>JOELHO 90 GRAUS, EM FERRO GALVANIZADO, CONEXÃO ROSQUEADA, DN 20 (3/4", INSTALADO EM RAMAIS E SUB-RAMAIS DE GÁS - FORNECIMENTO E INSTALAÇ� AF_12/2015</t>
  </si>
  <si>
    <t>JOELHO 45 GRAUS, EM FERRO GALVANIZADO, CONEXÃO ROSQUEADA, DN 25 (1"),INSTALADO EM RAMAIS E SUB-RAMAIS DE GÁS - FORNECIMENTO E INSTALAÇÃOF_12/2015</t>
  </si>
  <si>
    <t>JOELHO 90 GRAUS, EM FERRO GALVANIZADO, CONEXÃO ROSQUEADA, DN 25 (1"),INSTALADO EM RAMAIS E SUB-RAMAIS DE GÁS - FORNECIMENTO E INSTALAÇÃOF_12/2015</t>
  </si>
  <si>
    <t>TÊ, EM FERRO GALVANIZADO, CONEXÃO ROSQUEADA, DN 15 (1/2"), INSTALADOM RAMAIS E SUB-RAMAIS DE GÁS - FORNECIMENTO E INSTALAÇÃO. AF_12/201</t>
  </si>
  <si>
    <t>TÊ, EM FERRO GALVANIZADO, CONEXÃO ROSQUEADA, DN 20 (3/4"), INSTALADOM RAMAIS E SUB-RAMAIS DE GÁS - FORNECIMENTO E INSTALAÇÃO. AF_12/201</t>
  </si>
  <si>
    <t>TÊ, EM FERRO GALVANIZADO, CONEXÃO ROSQUEADA, DN 25 (1"), INSTALADO ERAMAIS E SUB-RAMAIS DE GÁS - FORNECIMENTO E INSTALAÇÃO. AF_12/2015</t>
  </si>
  <si>
    <t>UNIÃO, EM FERRO GALVANIZADO, DN 50 (2"), CONEXÃO ROSQUEADA, INSTALADEM PRUMADAS - FORNECIMENTO E INSTALAÇÃO. AF_12/2015</t>
  </si>
  <si>
    <t>UNIÃO, EM FERRO GALVANIZADO, DN 65 (2 1/2"), CONEXÃO ROSQUEADA, INSTADO EM PRUMADAS - FORNECIMENTO E INSTALAÇÃO. AF_12/2015</t>
  </si>
  <si>
    <t>UNIÃO, EM FERRO GALVANIZADO, DN 80 (3"), CONEXÃO ROSQUEADA, INSTALADEM PRUMADAS - FORNECIMENTO E INSTALAÇÃO. AF_12/2015</t>
  </si>
  <si>
    <t>UNIÃO, EM FERRO GALVANIZADO, DN 25 (1"), CONEXÃO ROSQUEADA, INSTALADEM REDE DE ALIMENTAÇÃO PARA HIDRANTE - FORNECIMENTO E INSTALAÇÃO. 2/2015</t>
  </si>
  <si>
    <t>UNIÃO, EM FERRO GALVANIZADO, DN 32 (1 1/4"), CONEXÃO ROSQUEADA, INSTADO EM REDE DE ALIMENTAÇÃO PARA HIDRANTE - FORNECIMENTO E INSTALAÇ�AF_12/2015</t>
  </si>
  <si>
    <t>UNIÃO, EM FERRO GALVANIZADO, DN 40 (1 1/2"), CONEXÃO ROSQUEADA, INSTADO EM REDE DE ALIMENTAÇÃO PARA HIDRANTE - FORNECIMENTO E INSTALAÇ�AF_12/2015</t>
  </si>
  <si>
    <t>UNIÃO, EM FERRO GALVANIZADO, DN 50 (2"), CONEXÃO ROSQUEADA, INSTALADEM REDE DE ALIMENTAÇÃO PARA HIDRANTE - FORNECIMENTO E INSTALAÇÃO. 2/2015</t>
  </si>
  <si>
    <t>UNIÃO, EM FERRO GALVANIZADO, DN 65 (2 1/2"), CONEXÃO ROSQUEADA, INSTADO EM REDE DE ALIMENTAÇÃO PARA HIDRANTE - FORNECIMENTO E INSTALAÇ�AF_12/2015</t>
  </si>
  <si>
    <t>UNIÃO, EM FERRO GALVANIZADO, DN 80 (3"), CONEXÃO ROSQUEADA, INSTALADEM REDE DE ALIMENTAÇÃO PARA HIDRANTE - FORNECIMENTO E INSTALAÇÃO. 2/2015</t>
  </si>
  <si>
    <t>UNIÃO, EM FERRO GALVANIZADO, CONEXÃO ROSQUEADA, DN 25 (1"), INSTALADEM REDE DE ALIMENTAÇÃO PARA SPRINKLER - FORNECIMENTO E INSTALAÇÃO.12/2015</t>
  </si>
  <si>
    <t>UNIÃO, EM FERRO GALVANIZADO, CONEXÃO ROSQUEADA, DN 32 (1 1/4"), INSTADO EM REDE DE ALIMENTAÇÃO PARA SPRINKLER - FORNECIMENTO E INSTALAÇ AF_12/2015</t>
  </si>
  <si>
    <t>UNIÃO, EM FERRO GALVANIZADO, CONEXÃO ROSQUEADA, DN 40 (1 1/2"), INSTADO EM REDE DE ALIMENTAÇÃO PARA SPRINKLER - FORNECIMENTO E INSTALAÇ AF_12/2015</t>
  </si>
  <si>
    <t>UNIÃO, EM FERRO GALVANIZADO, CONEXÃO ROSQUEADA, DN 50 (2"), INSTALADEM REDE DE ALIMENTAÇÃO PARA SPRINKLER - FORNECIMENTO E INSTALAÇÃO.12/2015</t>
  </si>
  <si>
    <t>UNIÃO, EM FERRO GALVANIZADO, CONEXÃO ROSQUEADA, DN 65 (2 1/2"), INSTADO EM REDE DE ALIMENTAÇÃO PARA SPRINKLER - FORNECIMENTO E INSTALAÇ AF_12/2015</t>
  </si>
  <si>
    <t>UNIÃO, EM FERRO GALVANIZADO, CONEXÃO ROSQUEADA, DN 80 (3"), INSTALADEM REDE DE ALIMENTAÇÃO PARA SPRINKLER - FORNECIMENTO E INSTALAÇÃO.12/2015</t>
  </si>
  <si>
    <t>UNIÃO, EM FERRO GALVANIZADO, CONEXÃO ROSQUEADA, DN 15 (1/2"), INSTALO EM RAMAIS E SUB-RAMAIS DE GÁS - FORNECIMENTO E INSTALAÇÃO. AF_12/5</t>
  </si>
  <si>
    <t>UNIÃO, EM FERRO GALVANIZADO, CONEXÃO ROSQUEADA, DN 20 (3/4"), INSTALO EM RAMAIS E SUB-RAMAIS DE GÁS - FORNECIMENTO E INSTALAÇÃO. AF_12/5</t>
  </si>
  <si>
    <t>UNIÃO, EM FERRO GALVANIZADO, CONEXÃO ROSQUEADA, DN 25 (1"), INSTALADEM RAMAIS E SUB-RAMAIS DE GÁS - FORNECIMENTO E INSTALAÇÃO. AF_12/20</t>
  </si>
  <si>
    <t>LUVA DE REDUÇÃO, EM FERRO GALVANIZADO, 2" X 1.1/2", CONEXÃO ROSQUEA INSTALADO EM PRUMADAS - FORNECIMENTO E INSTALAÇÃO. AF_12/2015</t>
  </si>
  <si>
    <t>LUVA DE REDUÇÃO, EM FERRO GALVANIZADO, 2" X 1.1/4", CONEXÃO ROSQUEA INSTALADO EM PRUMADAS - FORNECIMENTO E INSTALAÇÃO. AF_12/2015</t>
  </si>
  <si>
    <t>LUVA DE REDUÇÃO, EM FERRO GALVANIZADO, 2" X 1", CONEXÃO ROSQUEADA, TALADO EM PRUMADAS - FORNECIMENTO E INSTALAÇÃO. AF_12/2015</t>
  </si>
  <si>
    <t>NSUN</t>
  </si>
  <si>
    <t>LUVA DE REDUÇÃO, EM FERRO GALVANIZADO, 2.1/2" X 1.1/2", CONEXÃO ROSADA, INSTALADO EM PRUMADAS - FORNECIMENTO E INSTALAÇÃO. AF_12/2015</t>
  </si>
  <si>
    <t>UEUN</t>
  </si>
  <si>
    <t>LUVA DE REDUÇÃO, EM FERRO GALVANIZADO, 2.1/2" X 2", CONEXÃO ROSQUEA INSTALADO EM PRUMADAS - FORNECIMENTO E INSTALAÇÃO. AF_12/2015</t>
  </si>
  <si>
    <t>LUVA DE REDUÇÃO, EM FERRO GALVANIZADO, 3" X 1.1/2", CONEXÃO ROSQUEA INSTALADO EM PRUMADAS - FORNECIMENTO E INSTALAÇÃO. AF_12/2015</t>
  </si>
  <si>
    <t>LUVA DE REDUÇÃO, EM FERRO GALVANIZADO, 3" X 2.1/2", CONEXÃO ROSQUEA INSTALADO EM PRUMADAS - FORNECIMENTO E INSTALAÇÃO. AF_12/2015</t>
  </si>
  <si>
    <t>LUVA DE REDUÇÃO, EM FERRO GALVANIZADO, 3" X 2", CONEXÃO ROSQUEADA, TALADO EM PRUMADAS - FORNECIMENTO E INSTALAÇÃO. AF_12/2015</t>
  </si>
  <si>
    <t>LUVA DE REDUÇÃO, EM FERRO GALVANIZADO, 1" X 1/2", CONEXÃO ROSQUEADANSTALADO EM REDE DE ALIMENTAÇÃO PARA HIDRANTE - FORNECIMENTO E INSTAÇÃO. AF_12/2015</t>
  </si>
  <si>
    <t>LUVA DE REDUÇÃO, EM FERRO GALVANIZADO, 1" X 3/4", CONEXÃO ROSQUEADANSTALADO EM REDE DE ALIMENTAÇÃO PARA HIDRANTE - FORNECIMENTO E INSTAÇÃO. AF_12/2015</t>
  </si>
  <si>
    <t>LUVA DE REDUÇÃO, EM FERRO GALVANIZADO, 1 1/4" X 1", CONEXÃO ROSQUEA INSTALADO EM REDE DE ALIMENTAÇÃO PARA HIDRANTE - FORNECIMENTO E INSLAÇÃO. AF_12/2015</t>
  </si>
  <si>
    <t>LUVA DE REDUÇÃO, EM FERRO GALVANIZADO, 1 1/4" X 1/2", CONEXÃO ROSQUA, INSTALADO EM REDE DE ALIMENTAÇÃO PARA HIDRANTE - FORNECIMENTO E ITALAÇÃO. AF_12/2015</t>
  </si>
  <si>
    <t>ADUN</t>
  </si>
  <si>
    <t>LUVA DE REDUÇÃO, EM FERRO GALVANIZADO, 1 1/4" X 3/4", CONEXÃO ROSQUA, INSTALADO EM REDE DE ALIMENTAÇÃO PARA HIDRANTE - FORNECIMENTO E ITALAÇÃO. AF_12/2015</t>
  </si>
  <si>
    <t>LUVA DE REDUÇÃO, EM FERRO GALVANIZADO, 1.1/2" X 1.1/4", CONEXÃO ROSADA, INSTALADO EM REDE DE ALIMENTAÇÃO PARA HIDRANTE - FORNECIMENTO ENSTALAÇÃO. AF_12/2015</t>
  </si>
  <si>
    <t>LUVA DE REDUÇÃO, EM FERRO GALVANIZADO, 1.1/2" X 1", CONEXÃO ROSQUEA INSTALADO EM REDE DE ALIMENTAÇÃO PARA HIDRANTE - FORNECIMENTO E INSLAÇÃO. AF_12/2015</t>
  </si>
  <si>
    <t>LUVA DE REDUÇÃO, EM FERRO GALVANIZADO, 1.1/2" X 3/4", CONEXÃO ROSQUA, INSTALADO EM REDE DE ALIMENTAÇÃO PARA HIDRANTE - FORNECIMENTO E ITALAÇÃO. AF_12/2015</t>
  </si>
  <si>
    <t>LUVA DE REDUÇÃO, EM FERRO GALVANIZADO, 2" X 1.1/2", CONEXÃO ROSQUEA INSTALADO EM REDE DE ALIMENTAÇÃO PARA HIDRANTE - FORNECIMENTO E INSLAÇÃO. AF_12/2015</t>
  </si>
  <si>
    <t>LUVA DE REDUÇÃO, EM FERRO GALVANIZADO, 2" X 1.1/4", CONEXÃO ROSQUEA INSTALADO EM REDE DE ALIMENTAÇÃO PARA HIDRANTE - FORNECIMENTO E INSLAÇÃO. AF_12/2015</t>
  </si>
  <si>
    <t>LUVA DE REDUÇÃO, EM FERRO GALVANIZADO, 2" X 1", CONEXÃO ROSQUEADA, TALADO EM REDE DE ALIMENTAÇÃO PARA HIDRANTE - FORNECIMENTO E INSTALAO. AF_12/2015</t>
  </si>
  <si>
    <t>LUVA DE REDUÇÃO, EM FERRO GALVANIZADO, 2.1/2" X 1.1/2", CONEXÃO ROSADA, INSTALADO EM REDE DE ALIMENTAÇÃO PARA HIDRANTE - FORNECIMENTO ENSTALAÇÃO. AF_12/2015</t>
  </si>
  <si>
    <t>LUVA DE REDUÇÃO, EM FERRO GALVANIZADO, 2.1/2" X 2", CONEXÃO ROSQUEA INSTALADO EM REDE DE ALIMENTAÇÃO PARA HIDRANTE - FORNECIMENTO E INSLAÇÃO. AF_12/2015</t>
  </si>
  <si>
    <t>LUVA DE REDUÇÃO, EM FERRO GALVANIZADO, 3" X 2.1/2", CONEXÃO ROSQUEA INSTALADO EM REDE DE ALIMENTAÇÃO PARA HIDRANTE - FORNECIMENTO E INSLAÇÃO. AF_12/2015</t>
  </si>
  <si>
    <t>LUVA DE REDUÇÃO, EM FERRO GALVANIZADO, 3" X 2", CONEXÃO ROSQUEADA, TALADO EM REDE DE ALIMENTAÇÃO PARA HIDRANTE - FORNECIMENTO E INSTALAO. AF_12/2015</t>
  </si>
  <si>
    <t>LUVA DE REDUÇÃO, EM FERRO GALVANIZADO, 1" X 1/2", CONEXÃO ROSQUEADANSTALADO EM REDE DE ALIMENTAÇÃO PARA SPRINKLER - FORNECIMENTO E INSTAÇÃO. AF_12/2015</t>
  </si>
  <si>
    <t>LUVA DE REDUÇÃO, EM FERRO GALVANIZADO, 1" X 3/4", CONEXÃO ROSQUEADANSTALADO EM REDE DE ALIMENTAÇÃO PARA SPRINKLER - FORNECIMENTO E INSTAÇÃO. AF_12/2015</t>
  </si>
  <si>
    <t>LUVA DE REDUÇÃO, EM FERRO GALVANIZADO, 1.1/4" X 1", CONEXÃO ROSQUEA INSTALADO EM REDE DE ALIMENTAÇÃO PARA SPRINKLER - FORNECIMENTO E INALAÇÃO. AF_12/2015</t>
  </si>
  <si>
    <t>LUVA DE REDUÇÃO, EM FERRO GALVANIZADO, 1.1/4" X 1/2", CONEXÃO ROSQUA, INSTALADO EM REDE DE ALIMENTAÇÃO PARA SPRINKLER - FORNECIMENTO E STALAÇÃO. AF_12/2015</t>
  </si>
  <si>
    <t>LUVA DE REDUÇÃO, EM FERRO GALVANIZADO, 1.1/4" X 3/4", CONEXÃO ROSQUA, INSTALADO EM REDE DE ALIMENTAÇÃO PARA SPRINKLER - FORNECIMENTO E STALAÇÃO. AF_12/2015</t>
  </si>
  <si>
    <t>LUVA DE REDUÇÃO, EM FERRO GALVANIZADO, 1.1/2" X 1.1/4", CONEXÃO ROSADA, INSTALADO EM REDE DE ALIMENTAÇÃO PARA SPRINKLER - FORNECIMENTO INSTALAÇÃO. AF_12/2015</t>
  </si>
  <si>
    <t>LUVA DE REDUÇÃO, EM FERRO GALVANIZADO, 1.1/2" X 1", CONEXÃO ROSQUEA INSTALADO EM REDE DE ALIMENTAÇÃO PARA SPRINKLER - FORNECIMENTO E INALAÇÃO. AF_12/2015</t>
  </si>
  <si>
    <t>LUVA DE REDUÇÃO, EM FERRO GALVANIZADO, 1.1/2" X 3/4", CONEXÃO ROSQUA, INSTALADO EM REDE DE ALIMENTAÇÃO PARA SPRINKLER - FORNECIMENTO E STALAÇÃO. AF_12/2015</t>
  </si>
  <si>
    <t>LUVA DE REDUÇÃO, EM FERRO GALVANIZADO, 2" X 1.1/2", CONEXÃO ROSQUEA INSTALADO EM REDE DE ALIMENTAÇÃO PARA SPRINKLER - FORNECIMENTO E INALAÇÃO. AF_12/2015</t>
  </si>
  <si>
    <t>LUVA DE REDUÇÃO, EM FERRO GALVANIZADO, 2" X 1.1/4", CONEXÃO ROSQUEA INSTALADO EM REDE DE ALIMENTAÇÃO PARA SPRINKLER - FORNECIMENTO E INALAÇÃO. AF_12/2015</t>
  </si>
  <si>
    <t>LUVA DE REDUÇÃO, EM FERRO GALVANIZADO, 2 1/2" X 1.1/2", CONEXÃO ROSADA, INSTALADO EM REDE DE ALIMENTAÇÃO PARA SPRINKLER - FORNECIMENTO INSTALAÇÃO. AF_12/2015</t>
  </si>
  <si>
    <t>LUVA DE REDUÇÃO, EM FERRO GALVANIZADO, 2 1/2" X 2", CONEXÃO ROSQUEA INSTALADO EM REDE DE ALIMENTAÇÃO PARA SPRINKLER - FORNECIMENTO E INALAÇÃO. AF_12/2015</t>
  </si>
  <si>
    <t>LUVA DE REDUÇÃO, EM FERRO GALVANIZADO, 3" X 2.1/2", CONEXÃO ROSQUEA INSTALADO EM REDE DE ALIMENTAÇÃO PARA SPRINKLER - FORNECIMENTO E INALAÇÃO. AF_12/2015</t>
  </si>
  <si>
    <t>LUVA DE REDUÇÃO, EM FERRO GALVANIZADO, 3" X 2", CONEXÃO ROSQUEADA, TALADO EM REDE DE ALIMENTAÇÃO PARA SPRINKLER - FORNECIMENTO E INSTALÃO. AF_12/2015</t>
  </si>
  <si>
    <t>LUVA DE REDUÇÃO, EM FERRO GALVANIZADO, 3/4" X 1/2", CONEXÃO ROSQUEA INSTALADO EM RAMAIS E SUB-RAMAIS DE GÁS - FORNECIMENTO E INSTALAÇÃAF_12/2015</t>
  </si>
  <si>
    <t>VÁLVULA EM METAL CROMADO 1.1/2" X 1.1/2" PARA TANQUE OU LAVATÓRIO, C OU SEM LADRÃO - FORNECIMENTO E INSTALAÇÃO. AF_12/2013</t>
  </si>
  <si>
    <t>LAVATÓRIO LOUÇA BRANCA COM COLUNA, *44 X 35,5* CM, PADRÃO POPULAR -RNECIMENTO E INSTALAÇÃO. AF_12/2013_P</t>
  </si>
  <si>
    <t>BANCADA GRANITO CINZA POLIDO 150 X 60 CM, COM CUBA DE EMBUTIR DE AÇO NOXIDÁVEL MÉDIA, VÁLVULA AMERICANA EM METAL CROMADO, SIFÃO FLEXÍV PVC, ENGATE FLEXÍVEL 30 CM, TORNEIRA DE MESA CROMADA TUBO MÓVEL PADO ALTO - FORNEC. E INSTAL. AF_12/2013_P</t>
  </si>
  <si>
    <t>BANCADA GRANITO PRETO TIJUCA POLIDO 150 X 60 CM, COM CUBA DE EMBUTIR AÇO INOXIDÁVEL MÉDIA, VÁLVULA AMERICANA, SIFÃO GARRAFA, ENGATE FLE 40 CM EM METAL CROMADO, APARELHO MISTURADOR DE MESA PADRÃO MÉDIO - RNECIMENTO E INSTALAÇÃO. AF_12/2013_P</t>
  </si>
  <si>
    <t>BANCADA GRANITO PRETO TIJUCA POLIDO 0,50 X 0,60M, INCL. CUBA DE EMBUTIR OVAL LOUÇA BRANCA 35 X 50CM, VÁLVULA METAL CROMADO, SIFÃO FLEXÍVVC, ENGATE 30CM FLEXÍVEL PLÁSTICO E TORNEIRA CROMADA DE MESA, PADRÃOPULAR - FORNEC. E INSTALAÇÃO. AF_12/2013</t>
  </si>
  <si>
    <t>BANCADA MÁRMORE BRANCO POLIDO 0,50 X 0,60M, INCLUSO CUBA DE EMBUTIR OAL EM LOUÇA BRANCA 35 X 50CM, VÁLVULA, SIFÃO TIPO GARRAFA E ENGATE XÍVEL 40CM EM METAL CROMADO E APARELHO MISTURADOR DE MESA, PADRÃO M�O - FORNECIMENTO E INSTALAÇÃO. AF_12/2013</t>
  </si>
  <si>
    <t>PONTO DE CONSUMO TERMINAL DE ÁGUA QUENTE (SUBRAMAL) COM TUBULAÇÃO DPVC, DN 22 MM, INSTALADO EM RAMAL DE ÁGUA, INCLUSOS RASGO E CHUMBAMENO EM ALVENARIA. AF_12/2014</t>
  </si>
  <si>
    <t>KIT DE REGISTRO DE PRESSÃO BRUTO DE LATÃO ½, INCLUSIVE CONEXÕES, CÁVEL, INSTALADO EM RAMAL DE ÁGUA FRIA FORNECIMENTO E INSTALAÇÃ_12/2014</t>
  </si>
  <si>
    <t>KIT DE REGISTRO DE PRESSÃO BRUTO DE LATÃO ¾, INCLUSIVE CONEXÕES, RÁVEL, INSTALADO EM RAMAL DE ÁGUA FRIA - FORNECIMENTO E INSTALAÇÃO.12/2014</t>
  </si>
  <si>
    <t>SCUN</t>
  </si>
  <si>
    <t>KIT DE REGISTRO DE GAVETA BRUTO DE LATÃO ½, INCLUSIVE CONEXÕES, ROSVEL, INSTALADO EM RAMAL DE ÁGUA FRIA FORNECIMENTO E INSTALAÇÃO. A2/2014</t>
  </si>
  <si>
    <t>ÁUN</t>
  </si>
  <si>
    <t>KIT DE REGISTRO DE GAVETA BRUTO DE LATÃO ¾, INCLUSIVE CONEXÕES, ROSVEL, INSTALADO EM RAMAL DE ÁGUA FRIA - FORNECIMENTO E INSTALAÇÃO. A2/2014</t>
  </si>
  <si>
    <t>FIXAÇÃO DE TUBOS HORIZONTAIS DE PVC, CPVC OU COBRE DIÂMETROS MENOREU IGUAIS A 40 MM COM ABRAÇADEIRA METÁLICA RÍGIDA TIPO D 1/2" A EM PERFILADO EM LAJE. AF_05/2015</t>
  </si>
  <si>
    <t>FIXAÇÃO DE TUBOS VERTICAIS DE PPR DIÂMETROS MAIORES QUE 40 MM E MENS OU IGUAIS A 75 MM COM ABRAÇADEIRA METÁLICA RÍGIDA TIPO D 1FIXADA EM PERFILADO EM ALVENARIA. AF_05/2015</t>
  </si>
  <si>
    <t>RASGO EM ALVENARIA PARA RAMAIS/ DISTRIBUIÇÃO COM DIÂMETROS MAIORES 40 MM E MENORES OU IGUAIS A 75 MM. AF_05/2015INSTALACOES DE PRODUCAO</t>
  </si>
  <si>
    <t>UEM</t>
  </si>
  <si>
    <t>ESCAVACAO E CARGA MATERIAL 1A CATEGORIA, UTILIZANDO TRATOR DE ESTEIRAS DE 110 A 160HP COM LAMINA, PESO OPERACIONAL * 13T E PA CARREGADEIRCOM 170 HP.</t>
  </si>
  <si>
    <t>ESCAVACAO, CARGA E TRANSPORTE DE MATERIAL DE 1A CATEGORIA COM TRATOSOBRE ESTEIRAS 347 HP E CACAMBA 6M3, DMT 50 A 200M</t>
  </si>
  <si>
    <t>ESCAV MEC VALA N ESCOR DE 4,5 A 6M PROF (C/ESCAV HIDR 0,78M3) MAT 1A CAT C/REDUTOR(C/PEDRAS/INST PREDIAIS/OUTROS REDUTORES PRODUT OU CAVFUND) EXCL ESGOTAMENTO</t>
  </si>
  <si>
    <t>ESCAVACAO DE VALA NAO ESCORADA EM MATERIAL DE 1A CATEGORIA COM PRNDIDADE DE 1,5 ATE 3M COM RETROESCAVADEIRA 75HP, SEM ESGOTAMENTO</t>
  </si>
  <si>
    <t>FUM3</t>
  </si>
  <si>
    <t>ESCAVAÇÃO MANUAL DE VALA, A FRIO, EM MATERIAL DE 2A CATEGORIA (MO OU ROCHA DECOMPOSTA) ATÉ 1,50M</t>
  </si>
  <si>
    <t>EDOM3</t>
  </si>
  <si>
    <t>ESCAVACAO MANUAL DE VALA EM MATERIAL DE 1A CATEGORIA DE 3 ATE 4,5MXCLUINDO ESGOTAMENTO / ESCORAMENTO</t>
  </si>
  <si>
    <t>ALVENARIA ESTRUTURAL DE BLOCOS CERÂMICOS 14X19X39, (ESPESSURA DE 14 C), PARA PAREDES COM ÁREA LÍQUIDA MENOR QUE 6M², COM VÃOS, UTILIZANALHETA E ARGAMASSA DE ASSENTAMENTO COM PREPARO MANUAL. AF_12/2014</t>
  </si>
  <si>
    <t>DEMOLIÇÃO DE PAVIMENTAÇÃO ASFÁLTICA COM UTILIZAÇÃO DE MARTELO POR, ESPESSURA ATÉ 15 CM, EXCLUSIVE CARGA E TRANSPORTE</t>
  </si>
  <si>
    <t>RFURADM2</t>
  </si>
  <si>
    <t>EXECUÇÃO DE PAVIMENTO EM PISO INTERTRAVADO, COM BLOCO PISOGRAMA DE 3X 25 CM, ESPESSURA 6 CM. AF_08/2015</t>
  </si>
  <si>
    <t>EXECUÇÃO DE PAVIMENTO EM PISO INTERTRAVADO, COM BLOCO PISOGRAMA DE 3X 25 CM, ESPESSURA 8 CM. AF_08/2015</t>
  </si>
  <si>
    <t>EXECUÇÃO DE PAVIMENTO EM PISO INTERTRAVADO, COM BLOCO SEXTAVADO DE 2X 25 CM, ESPESSURA 6 CM. AF_08/2015</t>
  </si>
  <si>
    <t>EXECUÇÃO DE PAVIMENTO EM PISO INTERTRAVADO, COM BLOCO SEXTAVADO DE 2X 25 CM, ESPESSURA 8 CM. AF_08/2015</t>
  </si>
  <si>
    <t>EXECUÇÃO DE PAVIMENTO EM PISO INTERTRAVADO, COM BLOCO SEXTAVADO DE 2X 25 CM, ESPESSURA 10 CM. AF_08/2015</t>
  </si>
  <si>
    <t>EXECUÇÃO DE PASSEIO EM PISO INTERTRAVADO, COM BLOCO RETANGULAR DE 20 10 CM, ESPESSURA 6 CM. AF_08/2015</t>
  </si>
  <si>
    <t>XM2</t>
  </si>
  <si>
    <t>EXECUÇÃO DE PÁTIO/ESTACIONAMENTO EM PISO INTERTRAVADO, COM BLOCO REGULAR DE 20 X 10 CM, ESPESSURA 6 CM. AF_08/2015</t>
  </si>
  <si>
    <t>ANM2</t>
  </si>
  <si>
    <t>EXECUÇÃO DE PÁTIO/ESTACIONAMENTO EM PISO INTERTRAVADO, COM BLOCO REGULAR DE 20 X 10 CM, ESPESSURA 8 CM. AF_08/2015</t>
  </si>
  <si>
    <t>EXECUÇÃO DE VIA EM PISO INTERTRAVADO, COM BLOCO RETANGULAR DE 20 X 1CM, ESPESSURA 8 CM. AF_08/2015</t>
  </si>
  <si>
    <t>EXECUÇÃO DE PÁTIO/ESTACIONAMENTO EM PISO INTERTRAVADO, COM BLOCO REGULAR DE 20 X 10 CM, ESPESSURA 10 CM. AF_08/2015</t>
  </si>
  <si>
    <t>EXECUÇÃO DE VIA EM PISO INTERTRAVADO, COM BLOCO RETANGULAR DE 20 X 1CM, ESPESSURA 10 CM. AF_08/2015</t>
  </si>
  <si>
    <t>EXECUÇÃO DE PASSEIO EM PISO INTERTRAVADO, COM BLOCO 16 FACES DE 22 X1 CM, ESPESSURA 6 CM. AF_08/2015</t>
  </si>
  <si>
    <t>EXECUÇÃO DE PÁTIO/ESTACIONAMENTO EM PISO INTERTRAVADO, COM BLOCO 16CES DE 22 X 11 CM, ESPESSURA 6 CM. AF_08/2015</t>
  </si>
  <si>
    <t>FAM2</t>
  </si>
  <si>
    <t>EXECUÇÃO DE PÁTIO/ESTACIONAMENTO EM PISO INTERTRAVADO, COM BLOCO 16CES DE 22 X 11 CM, ESPESSURA 8 CM. AF_08/2015</t>
  </si>
  <si>
    <t>EXECUÇÃO DE VIA EM PISO INTERTRAVADO, COM BLOCO 16 FACES DE 22 X 11 , ESPESSURA 8 CM. AF_08/2015</t>
  </si>
  <si>
    <t>EXECUÇÃO DE PÁTIO/ESTACIONAMENTO EM PISO INTERTRAVADO, COM BLOCO 16CES DE 22 X 11 CM, ESPESSURA 10 CM. AF_08/2015</t>
  </si>
  <si>
    <t>EXECUÇÃO DE VIA EM PISO INTERTRAVADO, COM BLOCO 16 FACES DE 22 X 11 , ESPESSURA 10 CM. AF_08/2015</t>
  </si>
  <si>
    <t>APLICAÇÃO MANUAL DE PINTURA COM TINTA LÁTEX ACRÍLICA EM PAREDES, DDEMÃOS</t>
  </si>
  <si>
    <t>SOLEIRA DE CIMENTADO LISO LARGURA 15CM EXECUTADA COM ARGAMASSA TRACO1:3 (CIMENTO E AREIA)</t>
  </si>
  <si>
    <t>CONTRAPISO EM ARGAMASSA TRAÇO 1:4 (CIMENTO E AREIA), PREPARO MECÂNICCOM BETONEIRA 400 L, APLICADO EM ÁREAS SECAS SOBRE LAJE, ADERIDO, ESPSSURA 2CM. AF_06/2014</t>
  </si>
  <si>
    <t>CONTRAPISO EM ARGAMASSA TRAÇO 1:4 (CIMENTO E AREIA), PREPARO MANUAL, PLICADO EM ÁREAS SECAS SOBRE LAJE, ADERIDO, ESPESSURA 2CM. AF_06/2014</t>
  </si>
  <si>
    <t>CONTRAPISO EM ARGAMASSA PRONTA, PREPARO MECÂNICO COM MISTURADOR 300 K, APLICADO EM ÁREAS SECAS SOBRE LAJE, ADERIDO, ESPESSURA 2CM. AF_06/214</t>
  </si>
  <si>
    <t>CONTRAPISO EM ARGAMASSA PRONTA, PREPARO MANUAL, APLICADO EM ÁREAS SECS SOBRE LAJE, ADERIDO, ESPESSURA 2CM. AF_06/2014</t>
  </si>
  <si>
    <t>CONTRAPISO EM ARGAMASSA TRAÇO 1:4 (CIMENTO E AREIA), PREPARO MECÂNICCOM BETONEIRA 400 L, APLICADO EM ÁREAS SECAS SOBRE LAJE, ADERIDO, ESPSSURA 3CM. AF_06/2014</t>
  </si>
  <si>
    <t>CONTRAPISO EM ARGAMASSA TRAÇO 1:4 (CIMENTO E AREIA), PREPARO MANUAL, PLICADO EM ÁREAS SECAS SOBRE LAJE, ADERIDO, ESPESSURA 3CM. AF_06/2014</t>
  </si>
  <si>
    <t>CONTRAPISO EM ARGAMASSA PRONTA, PREPARO MECÂNICO COM MISTURADOR 300 K, APLICADO EM ÁREAS SECAS SOBRE LAJE, ADERIDO, ESPESSURA 3CM. AF_06/214</t>
  </si>
  <si>
    <t>CONTRAPISO EM ARGAMASSA PRONTA, PREPARO MANUAL, APLICADO EM ÁREAS SECS SOBRE LAJE, ADERIDO, ESPESSURA 3CM. AF_06/2014</t>
  </si>
  <si>
    <t>CONTRAPISO EM ARGAMASSA TRAÇO 1:4 (CIMENTO E AREIA), PREPARO MECÂNICCOM BETONEIRA 400 L, APLICADO EM ÁREAS SECAS SOBRE LAJE, ADERIDO, ESPSSURA 4CM. AF_06/2014</t>
  </si>
  <si>
    <t>CONTRAPISO EM ARGAMASSA TRAÇO 1:4 (CIMENTO E AREIA), PREPARO MANUAL, PLICADO EM ÁREAS SECAS SOBRE LAJE, ADERIDO, ESPESSURA 4CM. AF_06/2014</t>
  </si>
  <si>
    <t>CONTRAPISO EM ARGAMASSA PRONTA, PREPARO MECÂNICO COM MISTURADOR 300 K, APLICADO EM ÁREAS SECAS SOBRE LAJE, ADERIDO, ESPESSURA 4CM. AF_06/214</t>
  </si>
  <si>
    <t>CONTRAPISO EM ARGAMASSA PRONTA, PREPARO MANUAL, APLICADO EM ÁREAS SECS SOBRE LAJE, ADERIDO, ESPESSURA 4CM. AF_06/2014</t>
  </si>
  <si>
    <t>CONTRAPISO EM ARGAMASSA TRAÇO 1:4 (CIMENTO E AREIA), PREPARO MECÂNICCOM BETONEIRA 400 L, APLICADO EM ÁREAS SECAS SOBRE LAJE, NÃO ADERIDOESPESSURA 4CM. AF_06/2014</t>
  </si>
  <si>
    <t>CONTRAPISO EM ARGAMASSA TRAÇO 1:4 (CIMENTO E AREIA), PREPARO MANUAL, PLICADO EM ÁREAS SECAS SOBRE LAJE, NÃO ADERIDO, ESPESSURA 4CM. AF_06014</t>
  </si>
  <si>
    <t>CONTRAPISO EM ARGAMASSA PRONTA, PREPARO MECÂNICO COM MISTURADOR 300 K, APLICADO EM ÁREAS SECAS SOBRE LAJE, NÃO ADERIDO, ESPESSURA 4CM. AF6/2014</t>
  </si>
  <si>
    <t>CONTRAPISO EM ARGAMASSA PRONTA, PREPARO MANUAL, APLICADO EM ÁREAS SECS SOBRE LAJE, NÃO ADERIDO, ESPESSURA 4CM. AF_06/2014</t>
  </si>
  <si>
    <t>CONTRAPISO EM ARGAMASSA TRAÇO 1:4 (CIMENTO E AREIA), PREPARO MECÂNICCOM BETONEIRA 400 L, APLICADO EM ÁREAS SECAS SOBRE LAJE, NÃO ADERIDOESPESSURA 5CM. AF_06/2014</t>
  </si>
  <si>
    <t>CONTRAPISO EM ARGAMASSA TRAÇO 1:4 (CIMENTO E AREIA), PREPARO MANUAL, PLICADO EM ÁREAS SECAS SOBRE LAJE, NÃO ADERIDO, ESPESSURA 5CM. AF_06014</t>
  </si>
  <si>
    <t>CONTRAPISO EM ARGAMASSA PRONTA, PREPARO MECÂNICO COM MISTURADOR 300 K, APLICADO EM ÁREAS SECAS SOBRE LAJE, NÃO ADERIDO, ESPESSURA 5CM. AF6/2014</t>
  </si>
  <si>
    <t>CONTRAPISO EM ARGAMASSA PRONTA, PREPARO MANUAL, APLICADO EM ÁREAS SECS SOBRE LAJE, NÃO ADERIDO, ESPESSURA 5CM. AF_06/2014</t>
  </si>
  <si>
    <t>CONTRAPISO EM ARGAMASSA TRAÇO 1:4 (CIMENTO E AREIA), PREPARO MECÂNICCOM BETONEIRA 400 L, APLICADO EM ÁREAS SECAS SOBRE LAJE, NÃO ADERIDOESPESSURA 6CM. AF_06/2014</t>
  </si>
  <si>
    <t>CONTRAPISO EM ARGAMASSA TRAÇO 1:4 (CIMENTO E AREIA), PREPARO MANUAL, PLICADO EM ÁREAS SECAS SOBRE LAJE, NÃO ADERIDO, ESPESSURA 6CM. AF_06014</t>
  </si>
  <si>
    <t>CONTRAPISO EM ARGAMASSA PRONTA, PREPARO MECÂNICO COM MISTURADOR 300 K, APLICADO EM ÁREAS SECAS SOBRE LAJE, NÃO ADERIDO, ESPESSURA 6CM. AF6/2014</t>
  </si>
  <si>
    <t>CONTRAPISO EM ARGAMASSA PRONTA, PREPARO MANUAL, APLICADO EM ÁREAS SECS SOBRE LAJE, NÃO ADERIDO, ESPESSURA 6CM. AF_06/2014</t>
  </si>
  <si>
    <t>CONTRAPISO EM ARGAMASSA TRAÇO 1:4 (CIMENTO E AREIA), PREPARO MECÂNICCOM BETONEIRA 400 L, APLICADO EM ÁREAS MOLHADAS SOBRE LAJE, ADERIDO, SPESSURA 2CM. AF_06/2014</t>
  </si>
  <si>
    <t>CONTRAPISO EM ARGAMASSA TRAÇO 1:4 (CIMENTO E AREIA), PREPARO MANUAL, PLICADO EM ÁREAS MOLHADAS SOBRE LAJE, ADERIDO, ESPESSURA 2CM. AF_06/214</t>
  </si>
  <si>
    <t>CONTRAPISO EM ARGAMASSA PRONTA, PREPARO MECÂNICO COM MISTURADOR 300 K, APLICADO EM ÁREAS MOLHADAS SOBRE LAJE, ADERIDO, ESPESSURA 2CM. AF_0/2014</t>
  </si>
  <si>
    <t>CONTRAPISO EM ARGAMASSA PRONTA, PREPARO MANUAL, APLICADO EM ÁREAS MOLADAS SOBRE LAJE, ADERIDO, ESPESSURA 2CM. AF_06/2014</t>
  </si>
  <si>
    <t>CONTRAPISO EM ARGAMASSA TRAÇO 1:4 (CIMENTO E AREIA), PREPARO MECÂNICCOM BETONEIRA 400 L, APLICADO EM ÁREAS MOLHADAS SOBRE LAJE, ADERIDO, SPESSURA 3CM. AF_06/2014</t>
  </si>
  <si>
    <t>CONTRAPISO EM ARGAMASSA TRAÇO 1:4 (CIMENTO E AREIA), PREPARO MANUAL, PLICADO EM ÁREAS MOLHADAS SOBRE LAJE, ADERIDO, ESPESSURA 3CM. AF_06/214</t>
  </si>
  <si>
    <t>CONTRAPISO EM ARGAMASSA PRONTA, PREPARO MECÂNICO COM MISTURADOR 300 K, APLICADO EM ÁREAS MOLHADAS SOBRE LAJE, ADERIDO, ESPESSURA 3CM. AF_0/2014</t>
  </si>
  <si>
    <t>CONTRAPISO EM ARGAMASSA PRONTA, PREPARO MANUAL, APLICADO EM ÁREAS MOLADAS SOBRE LAJE, ADERIDO, ESPESSURA 3CM. AF_06/2014</t>
  </si>
  <si>
    <t>CONTRAPISO EM ARGAMASSA TRAÇO 1:4 (CIMENTO E AREIA), PREPARO MECÂNICCOM BETONEIRA 400 L, APLICADO EM ÁREAS MOLHADAS SOBRE IMPERMEABILIZA�O, ESPESSURA 3CM. AF_06/2014</t>
  </si>
  <si>
    <t>CONTRAPISO EM ARGAMASSA TRAÇO 1:4 (CIMENTO E AREIA), PREPARO MANUAL, PLICADO EM ÁREAS MOLHADAS SOBRE IMPERMEABILIZAÇÃO, ESPESSURA 3CM. A6/2014</t>
  </si>
  <si>
    <t>CONTRAPISO EM ARGAMASSA PRONTA, PREPARO MECÂNICO COM MISTURADOR 300 K, APLICADO EM ÁREAS MOLHADAS SOBRE IMPERMEABILIZAÇÃO, ESPESSURA 3CMF_06/2014</t>
  </si>
  <si>
    <t>CONTRAPISO EM ARGAMASSA PRONTA, PREPARO MANUAL, APLICADO EM ÁREAS MOLADAS SOBRE IMPERMEABILIZAÇÃO, ESPESSURA 3CM. AF_06/2014</t>
  </si>
  <si>
    <t>CONTRAPISO EM ARGAMASSA TRAÇO 1:4 (CIMENTO E AREIA), PREPARO MECÂNICCOM BETONEIRA 400 L, APLICADO EM ÁREAS MOLHADAS SOBRE IMPERMEABILIZA�O, ESPESSURA 4CM. AF_06/2014</t>
  </si>
  <si>
    <t>CONTRAPISO EM ARGAMASSA TRAÇO 1:4 (CIMENTO E AREIA), PREPARO MANUAL, PLICADO EM ÁREAS MOLHADAS SOBRE IMPERMEABILIZAÇÃO, ESPESSURA 4CM. A6/2014</t>
  </si>
  <si>
    <t>CONTRAPISO EM ARGAMASSA PRONTA, PREPARO MECÂNICO COM MISTURADOR 300 K, APLICADO EM ÁREAS MOLHADAS SOBRE IMPERMEABILIZAÇÃO, ESPESSURA 4CMF_06/2014</t>
  </si>
  <si>
    <t>CONTRAPISO EM ARGAMASSA PRONTA, PREPARO MANUAL, APLICADO EM ÁREAS MOLADAS SOBRE IMPERMEABILIZAÇÃO, ESPESSURA 4CM. AF_06/2014</t>
  </si>
  <si>
    <t>CONTRAPISO ACÚSTICO EM ARGAMASSA TRAÇO 1:4 (CIMENTO E AREIA), PREPARMECÂNICO COM BETONEIRA 400L, APLICADO EM ÁREAS SECAS MENORES QUE 15M ESPESSURA 5CM. AF_10/2014</t>
  </si>
  <si>
    <t>CONTRAPISO ACÚSTICO EM ARGAMASSA TRAÇO 1:4 (CIMENTO E AREIA), PREPARMANUAL, APLICADO EM ÁREAS SECAS MENORES QUE 15M2, ESPESSURA 5CM. AF_1/2014</t>
  </si>
  <si>
    <t>CONTRAPISO ACÚSTICO EM ARGAMASSA PRONTA, PREPARO MECÂNICO COM MISTUROR 300 KG, APLICADO EM ÁREAS SECAS MENORES QUE 15M2, ESPESSURA 5CM. A_10/2014</t>
  </si>
  <si>
    <t>CONTRAPISO ACÚSTICO EM ARGAMASSA PRONTA, PREPARO MANUAL, APLICADO EM REAS SECAS MENORES QUE 15M2, ESPESSURA 5CM. AF_10/2014</t>
  </si>
  <si>
    <t>CONTRAPISO ACÚSTICO EM ARGAMASSA TRAÇO 1:4 (CIMENTO E AREIA), PREPARMECÂNICO COM BETONEIRA 400L, APLICADO EM ÁREAS SECAS MENORES QUE 15M ESPESSURA 6CM. AF_10/2014</t>
  </si>
  <si>
    <t>CONTRAPISO ACÚSTICO EM ARGAMASSA TRAÇO 1:4 (CIMENTO E AREIA), PREPARMANUAL, APLICADO EM ÁREAS SECAS MENORES QUE 15M2, ESPESSURA 6CM. AF_1/2014</t>
  </si>
  <si>
    <t>CONTRAPISO ACÚSTICO EM ARGAMASSA PRONTA, PREPARO MECÂNICO COM MISTUROR 300 KG, APLICADO EM ÁREAS SECAS MENORES QUE 15M2, ESPESSURA 6CM. A_10/2014</t>
  </si>
  <si>
    <t>CONTRAPISO ACÚSTICO EM ARGAMASSA PRONTA, PREPARO MANUAL, APLICADO EM REAS SECAS MENORES QUE 15M2, ESPESSURA 6CM. AF_10/2014</t>
  </si>
  <si>
    <t>CONTRAPISO ACÚSTICO EM ARGAMASSA TRAÇO 1:4 (CIMENTO E AREIA), PREPARMECÂNICO COM BETONEIRA 400L, APLICADO EM ÁREAS SECAS MENORES QUE 15M ESPESSURA 7CM. AF_10/2014</t>
  </si>
  <si>
    <t>CONTRAPISO ACÚSTICO EM ARGAMASSA TRAÇO 1:4 (CIMENTO E AREIA), PREPARMANUAL, APLICADO EM ÁREAS SECAS MENORES QUE 15M2, ESPESSURA 7CM. AF_1/2014</t>
  </si>
  <si>
    <t>CONTRAPISO ACÚSTICO EM ARGAMASSA PRONTA, PREPARO MECÂNICO COM MISTUROR 300 KG, APLICADO EM ÁREAS SECAS MENORES QUE 15M2, ESPESSURA 7CM. A_10/2014</t>
  </si>
  <si>
    <t>CONTRAPISO ACÚSTICO EM ARGAMASSA PRONTA, PREPARO MANUAL, APLICADO EM REAS SECAS MENORES QUE 15M2, ESPESSURA 7CM. AF_10/2014</t>
  </si>
  <si>
    <t>CONTRAPISO ACÚSTICO EM ARGAMASSA TRAÇO 1:4 (CIMENTO E AREIA), PREPARMECÂNICO COM BETONEIRA 400L, APLICADO EM ÁREAS SECAS MAIORES QUE 15M ESPESSURA 5CM. AF_10/2014</t>
  </si>
  <si>
    <t>CONTRAPISO ACÚSTICO EM ARGAMASSA TRAÇO 1:4 (CIMENTO E AREIA), PREPARMANUAL, APLICADO EM ÁREAS SECAS MAIORES QUE 15M2, ESPESSURA 5CM. AF_1/2014</t>
  </si>
  <si>
    <t>CONTRAPISO ACÚSTICO EM ARGAMASSA PRONTA, PREPARO MECÂNICO COM MISTUROR 300 KG, APLICADO EM ÁREAS SECAS MAIORES QUE 15M2, ESPESSURA 5CM. A_10/2014</t>
  </si>
  <si>
    <t>CONTRAPISO ACÚSTICO EM ARGAMASSA PRONTA, PREPARO MANUAL, APLICADO EM REAS SECAS MAIORES QUE 15M2, ESPESSURA 5CM. AF_10/2014</t>
  </si>
  <si>
    <t>CONTRAPISO ACÚSTICO EM ARGAMASSA TRAÇO 1:4 (CIMENTO E AREIA), PREPARMECÂNICO COM BETONEIRA 400L, APLICADO EM ÁREAS SECAS MAIORES QUE 15M ESPESSURA 6CM. AF_10/2014</t>
  </si>
  <si>
    <t>CONTRAPISO ACÚSTICO EM ARGAMASSA TRAÇO 1:4 (CIMENTO E AREIA), PREPARMANUAL, APLICADO EM ÁREAS SECAS MAIORES QUE 15M2, ESPESSURA 6CM. AF_1/2014</t>
  </si>
  <si>
    <t>CONTRAPISO ACÚSTICO EM ARGAMASSA PRONTA, PREPARO MECÂNICO COM MISTUROR 300 KG, APLICADO EM ÁREAS SECAS MAIORES QUE 15M2, ESPESSURA 6CM. A_10/2014</t>
  </si>
  <si>
    <t>CONTRAPISO ACÚSTICO EM ARGAMASSA PRONTA, PREPARO MANUAL, APLICADO EM REAS SECAS MAIORES QUE 15M2, ESPESSURA 6CM. AF_10/2014</t>
  </si>
  <si>
    <t>CONTRAPISO ACÚSTICO EM ARGAMASSA TRAÇO 1:4 (CIMENTO E AREIA), PREPARMECÂNICO COM BETONEIRA 400L, APLICADO EM ÁREAS SECAS MAIORES QUE 15M ESPESSURA 7CM. AF_10/2014</t>
  </si>
  <si>
    <t>CONTRAPISO ACÚSTICO EM ARGAMASSA TRAÇO 1:4 (CIMENTO E AREIA), PREPARMANUAL, APLICADO EM ÁREAS SECAS MAIORES QUE 15M2, ESPESSURA 7CM. AF_1/2014</t>
  </si>
  <si>
    <t>CONTRAPISO ACÚSTICO EM ARGAMASSA PRONTA, PREPARO MECÂNICO COM MISTUROR 300 KG, APLICADO EM ÁREAS SECAS MAIORES QUE 15M2, ESPESSURA 7CM. A_10/2014</t>
  </si>
  <si>
    <t>CONTRAPISO ACÚSTICO EM ARGAMASSA PRONTA, PREPARO MANUAL, APLICADO EM REAS SECAS MAIORES QUE 15M2, ESPESSURA 7CM. AF_10/2014</t>
  </si>
  <si>
    <t>REVESTIMENTO CERÂMICO PARA PAREDES INTERNAS COM PLACAS TIPO GRÊS OU MI-GRÊS DE DIMENSÕES 33X45 CM APLICADAS EM AMBIENTES DE ÁREA MAIOR 5 M² A MEIA ALTURA DAS PAREDES. AF_06/2014</t>
  </si>
  <si>
    <t>PENEIRAMENTO DE AREIA COM PENEIRA ELÉTRICA. AF_11/2015</t>
  </si>
  <si>
    <t>PENEIRAMENTO DE AREIA COM PENEIRA MANUAL. AF_11/2015</t>
  </si>
  <si>
    <t>ENSACAMENTO DE AREIA. AF_11/2015</t>
  </si>
  <si>
    <t>APLICACAO DE HERBICIDA SELETIVO EM GRAMADOS, COM FREQUENCIA DE DUAS V ZES AO ANO---------------------------------------------------ULO - AGRUPADORES: 335 COMPOSIÇÕES: 5.083--------------------------------------------------- DE COMPOSIÇOES--------------------------------------------------- AGRUPADOR COMPOSIÇÃO---------------------------------------------------...... 335 5.083ÓRIO---------------------------------------------------------------------- : PCI.817-01 : Custos de Composição Sintético : 00 ----------------------------------------------------------------------ITAÇÃO---------------------------------------------------------------------- : 999999997 : RMENSAL - ROTINA MENSAL : ABRANGÊNCIA : NACIONAL LOCALIDADE : FLORIANOPOLIS VÍNCULO : ENCARGOS COMPLEMENTARES REFERENCIA DATA DE PREÇO : 01/12/2015 DATA DE RT : 14/01/2016 NÍVEL DE PREÇO : MEDIANO ENCARGOS : PADRÃO CLASSES A SUPRIMIR : NENHUMA IGEM DE PREÇO ETADO UÍDO SÃO PAULO CIENTE DE REPRESENTATIVIDADE ----------------------------------------------------------------------SERVICOS DIVERSOS</t>
  </si>
  <si>
    <t>SICRO 2  DNIT JULHO 2015 SEM DESONERAÇÃO</t>
  </si>
  <si>
    <t>FEVEREIRO.2016</t>
  </si>
  <si>
    <t>PROPRIETÁRIO: PREFEITURA MUNICIPAL DE AGRONOMICA</t>
  </si>
  <si>
    <t>Limpeza e Acabamentos Finais</t>
  </si>
  <si>
    <t>4.3</t>
  </si>
  <si>
    <t>Placa  de denominação de Rua Retangular Chumbada em concreto</t>
  </si>
  <si>
    <t>Pintura de Faixa simples Branca Lateral e das faixas de Pedestres conforme Projeto</t>
  </si>
  <si>
    <t>Pintura de Faixa Simples Branca Lateral e das Faixas de Pedestres.</t>
  </si>
  <si>
    <t>Quantidade x Area de Pintura/ 2 decorrente da area sem Pintura</t>
  </si>
  <si>
    <t>Placa de Denominação de Rua Retangular</t>
  </si>
  <si>
    <t>4.4</t>
  </si>
  <si>
    <t>Placa de Regulamentação e ou advertência Vertical. Cicular ou Octogonal chumbada em concreto</t>
  </si>
  <si>
    <t>Somatório da Unidades</t>
  </si>
  <si>
    <t>OBRA: PAVIMENTAÇÃO ASFÁLTICA RUA HUMBERTO KOHLER</t>
  </si>
  <si>
    <t>LOCALIZAÇÃO: RUA HUMBERTO KOHLER</t>
  </si>
  <si>
    <t>EXTENSÃO DA PAVIMENTAÇÃO: ESTACA 00  até ESTACA 11  m</t>
  </si>
  <si>
    <t>sinapi dez/2017 - sem desoneração</t>
  </si>
  <si>
    <t>SICOP</t>
  </si>
  <si>
    <t>DRENAGEM</t>
  </si>
  <si>
    <t>Tubo concreto simples - PS2 PB NBR-8890 DN 400MM p/ aguas pluviais e assentamento de tubos de concreto = 400MM, simples ou armado,junta em argamassa 1:3 cimento:areia</t>
  </si>
  <si>
    <t>2.3</t>
  </si>
  <si>
    <t>2.4</t>
  </si>
  <si>
    <t>2.5</t>
  </si>
  <si>
    <t>Tábua de madeira com 20cm de largura e=2,5cm para assentamento dos tubos.</t>
  </si>
  <si>
    <t xml:space="preserve">unid. </t>
  </si>
  <si>
    <t>2.2</t>
  </si>
  <si>
    <t>DATA DO ORÇAMENTO: 23/08/2019</t>
  </si>
  <si>
    <t>DATA BASE DO DEINFRA: DEZEMBRO/2017 SEM DESONERAÇÃO e SICOOP JULHO/2019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</si>
</sst>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quot;R$ &quot;#,##0_);\(&quot;R$ &quot;#,##0\)"/>
    <numFmt numFmtId="165" formatCode="_(&quot;R$ &quot;* #,##0.00_);_(&quot;R$ &quot;* \(#,##0.00\);_(&quot;R$ &quot;* &quot;-&quot;??_);_(@_)"/>
    <numFmt numFmtId="166" formatCode="_(* #,##0.00_);_(* \(#,##0.00\);_(* &quot;-&quot;??_);_(@_)"/>
    <numFmt numFmtId="167" formatCode="_(&quot;Cr$&quot;* #,##0.00_);_(&quot;Cr$&quot;* \(#,##0.00\);_(&quot;Cr$&quot;* &quot;-&quot;??_);_(@_)"/>
    <numFmt numFmtId="168" formatCode="0.0000"/>
    <numFmt numFmtId="169" formatCode="_(* #,##0.000_);_(* \(#,##0.000\);_(* &quot;-&quot;??_);_(@_)"/>
    <numFmt numFmtId="170" formatCode="_(* #,##0.0000_);_(* \(#,##0.0000\);_(* &quot;-&quot;??_);_(@_)"/>
    <numFmt numFmtId="171" formatCode="_(* #,##0.00_);_(* \(#,##0.00\);_(* \-??_);_(@_)"/>
    <numFmt numFmtId="172" formatCode="#,##0.00\ ;&quot; (&quot;#,##0.00\);&quot; -&quot;#\ ;@\ "/>
    <numFmt numFmtId="173" formatCode="_-* #,##0.00\ &quot;R$&quot;_-;\-* #,##0.00\ &quot;R$&quot;_-;_-* &quot;-&quot;??\ &quot;R$&quot;_-;_-@_-"/>
    <numFmt numFmtId="174" formatCode="&quot;R$ &quot;#,##0.00"/>
    <numFmt numFmtId="175" formatCode="_-[$R$-416]\ * #,##0.00_-;\-[$R$-416]\ * #,##0.00_-;_-[$R$-416]\ * &quot;-&quot;??_-;_-@_-"/>
    <numFmt numFmtId="176" formatCode="#,##0.000"/>
    <numFmt numFmtId="177" formatCode="0.0000000"/>
  </numFmts>
  <fonts count="44" x14ac:knownFonts="1">
    <font>
      <sz val="10"/>
      <name val="Arial"/>
    </font>
    <font>
      <sz val="11"/>
      <color theme="1"/>
      <name val="Calibri"/>
      <family val="2"/>
      <scheme val="minor"/>
    </font>
    <font>
      <sz val="10"/>
      <name val="Arial"/>
      <family val="2"/>
    </font>
    <font>
      <b/>
      <sz val="8"/>
      <name val="Arial"/>
      <family val="2"/>
    </font>
    <font>
      <sz val="8"/>
      <name val="Arial"/>
      <family val="2"/>
    </font>
    <font>
      <sz val="10"/>
      <name val="MS Sans Serif"/>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10"/>
      <color indexed="62"/>
      <name val="Arial"/>
      <family val="2"/>
    </font>
    <font>
      <sz val="9"/>
      <name val="Arial"/>
      <family val="2"/>
    </font>
    <font>
      <b/>
      <sz val="9"/>
      <name val="Arial"/>
      <family val="2"/>
    </font>
    <font>
      <b/>
      <sz val="10"/>
      <name val="Arial Black"/>
      <family val="2"/>
    </font>
    <font>
      <b/>
      <sz val="9"/>
      <name val="Arial Black"/>
      <family val="2"/>
    </font>
    <font>
      <b/>
      <sz val="15"/>
      <name val="Arial"/>
      <family val="2"/>
    </font>
    <font>
      <b/>
      <sz val="10"/>
      <color rgb="FFFF0000"/>
      <name val="Arial"/>
      <family val="2"/>
    </font>
    <font>
      <sz val="6"/>
      <name val="Arial"/>
      <family val="2"/>
    </font>
    <font>
      <b/>
      <sz val="6"/>
      <name val="Arial"/>
      <family val="2"/>
    </font>
    <font>
      <sz val="5"/>
      <name val="Arial"/>
      <family val="2"/>
    </font>
    <font>
      <b/>
      <sz val="5"/>
      <name val="Arial"/>
      <family val="2"/>
    </font>
    <font>
      <b/>
      <sz val="5"/>
      <color rgb="FFFFFF00"/>
      <name val="Arial"/>
      <family val="2"/>
    </font>
    <font>
      <sz val="5"/>
      <color indexed="10"/>
      <name val="Arial"/>
      <family val="2"/>
    </font>
    <font>
      <sz val="5"/>
      <color rgb="FFFF0000"/>
      <name val="Arial"/>
      <family val="2"/>
    </font>
    <font>
      <sz val="10"/>
      <color rgb="FFFF0000"/>
      <name val="Arial"/>
      <family val="2"/>
    </font>
    <font>
      <sz val="8.5"/>
      <color rgb="FF555555"/>
      <name val="Arial"/>
      <family val="2"/>
    </font>
    <font>
      <sz val="9"/>
      <color rgb="FF888888"/>
      <name val="Arial"/>
      <family val="2"/>
    </font>
    <font>
      <sz val="8"/>
      <name val="Arial Black"/>
      <family val="2"/>
    </font>
    <font>
      <b/>
      <sz val="9"/>
      <color rgb="FFFF0000"/>
      <name val="Arial"/>
      <family val="2"/>
    </font>
    <font>
      <sz val="8"/>
      <color rgb="FF555555"/>
      <name val="Arial"/>
      <family val="2"/>
    </font>
    <font>
      <b/>
      <sz val="14"/>
      <name val="Arial"/>
      <family val="2"/>
    </font>
    <font>
      <b/>
      <sz val="9"/>
      <color indexed="81"/>
      <name val="Tahoma"/>
      <family val="2"/>
    </font>
    <font>
      <sz val="9"/>
      <color indexed="81"/>
      <name val="Tahoma"/>
      <family val="2"/>
    </font>
    <font>
      <sz val="10"/>
      <name val="Arial"/>
      <family val="2"/>
      <charset val="1"/>
    </font>
    <font>
      <b/>
      <sz val="12"/>
      <name val="Times New Roman"/>
      <family val="1"/>
    </font>
    <font>
      <sz val="11"/>
      <name val="Arial"/>
      <family val="2"/>
    </font>
    <font>
      <b/>
      <sz val="11"/>
      <name val="Arial"/>
      <family val="2"/>
    </font>
    <font>
      <sz val="8"/>
      <name val="Verdana"/>
      <family val="2"/>
    </font>
    <font>
      <sz val="8"/>
      <color rgb="FF222222"/>
      <name val="Arial"/>
      <family val="2"/>
    </font>
    <font>
      <sz val="16"/>
      <name val="Arial"/>
      <family val="2"/>
    </font>
    <font>
      <sz val="8"/>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EEEEEE"/>
        <bgColor indexed="64"/>
      </patternFill>
    </fill>
    <fill>
      <patternFill patternType="solid">
        <fgColor rgb="FFFFFFFF"/>
        <bgColor indexed="64"/>
      </patternFill>
    </fill>
    <fill>
      <patternFill patternType="solid">
        <fgColor rgb="FFF0F8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style="thin">
        <color indexed="64"/>
      </left>
      <right style="thin">
        <color indexed="64"/>
      </right>
      <top/>
      <bottom/>
      <diagonal/>
    </border>
    <border>
      <left/>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rgb="FFDDDDDD"/>
      </left>
      <right style="medium">
        <color rgb="FFDDDDDD"/>
      </right>
      <top/>
      <bottom/>
      <diagonal/>
    </border>
    <border>
      <left style="medium">
        <color rgb="FFDDDDDD"/>
      </left>
      <right style="medium">
        <color rgb="FFDDDDDD"/>
      </right>
      <top style="medium">
        <color rgb="FFDDDDDD"/>
      </top>
      <bottom/>
      <diagonal/>
    </border>
    <border>
      <left style="medium">
        <color rgb="FFDDDDDD"/>
      </left>
      <right style="medium">
        <color rgb="FFDDDDDD"/>
      </right>
      <top/>
      <bottom style="medium">
        <color rgb="FFDDDDDD"/>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s>
  <cellStyleXfs count="14">
    <xf numFmtId="0" fontId="0" fillId="0" borderId="0"/>
    <xf numFmtId="167" fontId="2" fillId="0" borderId="0" applyFont="0" applyFill="0" applyBorder="0" applyAlignment="0" applyProtection="0"/>
    <xf numFmtId="0" fontId="5" fillId="0" borderId="0"/>
    <xf numFmtId="9"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73" fontId="36" fillId="0" borderId="0"/>
    <xf numFmtId="166" fontId="2" fillId="0" borderId="0" applyFont="0" applyFill="0" applyBorder="0" applyAlignment="0" applyProtection="0"/>
    <xf numFmtId="0" fontId="1" fillId="0" borderId="0"/>
  </cellStyleXfs>
  <cellXfs count="498">
    <xf numFmtId="0" fontId="0" fillId="0" borderId="0" xfId="0"/>
    <xf numFmtId="0" fontId="4" fillId="0" borderId="0" xfId="0" applyFont="1"/>
    <xf numFmtId="0" fontId="4" fillId="0" borderId="0" xfId="0" applyFont="1" applyAlignment="1">
      <alignment horizontal="center"/>
    </xf>
    <xf numFmtId="0" fontId="4" fillId="0" borderId="1" xfId="2" applyFont="1" applyBorder="1" applyAlignment="1" applyProtection="1">
      <alignment horizontal="left" wrapText="1"/>
    </xf>
    <xf numFmtId="0" fontId="4" fillId="0" borderId="1" xfId="0" applyFont="1" applyBorder="1" applyAlignment="1">
      <alignment horizontal="center"/>
    </xf>
    <xf numFmtId="0" fontId="6" fillId="0" borderId="0" xfId="0" applyFont="1"/>
    <xf numFmtId="0" fontId="7" fillId="0" borderId="0" xfId="0" applyFont="1"/>
    <xf numFmtId="0" fontId="8" fillId="0" borderId="0" xfId="0" applyFont="1"/>
    <xf numFmtId="2" fontId="0" fillId="0" borderId="0" xfId="0" applyNumberFormat="1"/>
    <xf numFmtId="0" fontId="7" fillId="0" borderId="0" xfId="0" applyFont="1" applyAlignment="1">
      <alignment horizontal="center"/>
    </xf>
    <xf numFmtId="166" fontId="0" fillId="0" borderId="0" xfId="0" applyNumberFormat="1"/>
    <xf numFmtId="169" fontId="0" fillId="0" borderId="0" xfId="0" applyNumberFormat="1"/>
    <xf numFmtId="170" fontId="0" fillId="0" borderId="0" xfId="0" applyNumberFormat="1"/>
    <xf numFmtId="0" fontId="7" fillId="0" borderId="0" xfId="0" applyFont="1" applyAlignment="1">
      <alignment horizontal="left"/>
    </xf>
    <xf numFmtId="166" fontId="7" fillId="0" borderId="0" xfId="0" applyNumberFormat="1" applyFont="1" applyAlignment="1">
      <alignment horizontal="center"/>
    </xf>
    <xf numFmtId="0" fontId="4" fillId="0" borderId="1" xfId="0" applyFont="1" applyFill="1" applyBorder="1" applyAlignment="1">
      <alignment horizontal="center"/>
    </xf>
    <xf numFmtId="0" fontId="2" fillId="0" borderId="0" xfId="0" applyFont="1"/>
    <xf numFmtId="0" fontId="4" fillId="0" borderId="1" xfId="0" applyFont="1" applyFill="1" applyBorder="1" applyAlignment="1">
      <alignment wrapText="1"/>
    </xf>
    <xf numFmtId="0" fontId="4" fillId="0" borderId="0" xfId="0" applyFont="1" applyBorder="1" applyAlignment="1">
      <alignment horizontal="center"/>
    </xf>
    <xf numFmtId="166" fontId="10" fillId="2" borderId="0" xfId="0" applyNumberFormat="1" applyFont="1" applyFill="1"/>
    <xf numFmtId="170" fontId="10" fillId="2" borderId="0" xfId="0" applyNumberFormat="1" applyFont="1" applyFill="1"/>
    <xf numFmtId="0" fontId="11" fillId="0" borderId="0" xfId="0" applyFont="1"/>
    <xf numFmtId="0" fontId="10" fillId="2" borderId="0" xfId="0" applyFont="1" applyFill="1"/>
    <xf numFmtId="2" fontId="10" fillId="2" borderId="0" xfId="0" applyNumberFormat="1" applyFont="1" applyFill="1"/>
    <xf numFmtId="4" fontId="4" fillId="0" borderId="1" xfId="0" applyNumberFormat="1" applyFont="1" applyBorder="1" applyAlignment="1">
      <alignment horizontal="left" wrapText="1"/>
    </xf>
    <xf numFmtId="0" fontId="0" fillId="0" borderId="0" xfId="0" applyBorder="1"/>
    <xf numFmtId="0" fontId="4" fillId="0" borderId="1" xfId="0" applyNumberFormat="1" applyFont="1" applyBorder="1" applyAlignment="1">
      <alignment horizontal="center"/>
    </xf>
    <xf numFmtId="0" fontId="4" fillId="0" borderId="1" xfId="0" applyFont="1" applyBorder="1" applyAlignment="1">
      <alignment horizontal="justify" vertical="top" wrapText="1"/>
    </xf>
    <xf numFmtId="0" fontId="6" fillId="0" borderId="0" xfId="0" applyFont="1" applyBorder="1" applyAlignment="1">
      <alignment vertical="center" wrapText="1"/>
    </xf>
    <xf numFmtId="173" fontId="4" fillId="0" borderId="1" xfId="1" applyNumberFormat="1" applyFont="1" applyBorder="1" applyAlignment="1">
      <alignment horizontal="center"/>
    </xf>
    <xf numFmtId="173" fontId="3" fillId="0" borderId="1" xfId="1" applyNumberFormat="1" applyFont="1" applyBorder="1" applyAlignment="1">
      <alignment horizontal="center"/>
    </xf>
    <xf numFmtId="171" fontId="4" fillId="0" borderId="1" xfId="0" applyNumberFormat="1" applyFont="1" applyFill="1" applyBorder="1" applyAlignment="1">
      <alignment horizontal="center"/>
    </xf>
    <xf numFmtId="0" fontId="4" fillId="0" borderId="7" xfId="0" applyFont="1" applyFill="1" applyBorder="1" applyAlignment="1">
      <alignment horizontal="center"/>
    </xf>
    <xf numFmtId="173" fontId="3" fillId="0" borderId="8" xfId="1" applyNumberFormat="1" applyFont="1" applyBorder="1" applyAlignment="1">
      <alignment horizontal="center"/>
    </xf>
    <xf numFmtId="0" fontId="4" fillId="0" borderId="1" xfId="1" applyNumberFormat="1" applyFont="1" applyBorder="1" applyAlignment="1">
      <alignment horizontal="center"/>
    </xf>
    <xf numFmtId="0" fontId="4" fillId="0" borderId="1" xfId="1" applyNumberFormat="1" applyFont="1" applyFill="1" applyBorder="1" applyAlignment="1">
      <alignment horizontal="center"/>
    </xf>
    <xf numFmtId="0" fontId="4" fillId="0" borderId="1" xfId="0" applyNumberFormat="1" applyFont="1" applyFill="1" applyBorder="1" applyAlignment="1">
      <alignment horizontal="center"/>
    </xf>
    <xf numFmtId="4" fontId="4" fillId="0" borderId="1" xfId="0" applyNumberFormat="1" applyFont="1" applyFill="1" applyBorder="1" applyAlignment="1">
      <alignment horizontal="left" wrapText="1"/>
    </xf>
    <xf numFmtId="0" fontId="4" fillId="0" borderId="1" xfId="0" applyFont="1" applyFill="1" applyBorder="1" applyAlignment="1">
      <alignment horizontal="left" wrapText="1"/>
    </xf>
    <xf numFmtId="165" fontId="4" fillId="0" borderId="0" xfId="1" applyNumberFormat="1" applyFont="1" applyAlignment="1">
      <alignment horizontal="center"/>
    </xf>
    <xf numFmtId="173" fontId="3" fillId="0" borderId="0" xfId="1" applyNumberFormat="1" applyFont="1" applyBorder="1" applyAlignment="1">
      <alignment horizontal="center"/>
    </xf>
    <xf numFmtId="0" fontId="4" fillId="0" borderId="1" xfId="0" applyFont="1" applyBorder="1" applyAlignment="1">
      <alignment wrapText="1"/>
    </xf>
    <xf numFmtId="0" fontId="4" fillId="0" borderId="1" xfId="0" applyFont="1" applyFill="1" applyBorder="1"/>
    <xf numFmtId="2" fontId="4" fillId="0" borderId="1" xfId="0" applyNumberFormat="1" applyFont="1" applyBorder="1" applyAlignment="1">
      <alignment horizontal="center"/>
    </xf>
    <xf numFmtId="0" fontId="0" fillId="0" borderId="0" xfId="0" applyAlignment="1">
      <alignment horizontal="center"/>
    </xf>
    <xf numFmtId="0" fontId="0" fillId="0" borderId="0" xfId="0" applyFill="1" applyAlignment="1">
      <alignment horizontal="center"/>
    </xf>
    <xf numFmtId="171" fontId="4" fillId="0" borderId="1" xfId="6" applyNumberFormat="1" applyFont="1" applyFill="1" applyBorder="1" applyAlignment="1">
      <alignment horizontal="center"/>
    </xf>
    <xf numFmtId="171" fontId="4" fillId="0" borderId="1" xfId="7" applyNumberFormat="1" applyFont="1" applyFill="1" applyBorder="1" applyAlignment="1" applyProtection="1">
      <alignment horizontal="center"/>
    </xf>
    <xf numFmtId="171" fontId="4" fillId="0" borderId="1" xfId="4" applyNumberFormat="1" applyFont="1" applyFill="1" applyBorder="1" applyAlignment="1">
      <alignment horizontal="center" vertical="center" wrapText="1"/>
    </xf>
    <xf numFmtId="2" fontId="4" fillId="0" borderId="1" xfId="0" applyNumberFormat="1" applyFont="1" applyBorder="1"/>
    <xf numFmtId="0" fontId="0" fillId="0" borderId="1" xfId="0" applyBorder="1"/>
    <xf numFmtId="2" fontId="4" fillId="0" borderId="1" xfId="0" applyNumberFormat="1" applyFont="1" applyFill="1" applyBorder="1" applyAlignment="1">
      <alignment horizontal="center"/>
    </xf>
    <xf numFmtId="171" fontId="3" fillId="0" borderId="0" xfId="4" applyNumberFormat="1" applyFont="1" applyFill="1" applyBorder="1" applyAlignment="1" applyProtection="1">
      <alignment horizontal="center" wrapText="1"/>
    </xf>
    <xf numFmtId="2" fontId="4" fillId="0" borderId="0" xfId="0" applyNumberFormat="1" applyFont="1" applyBorder="1" applyAlignment="1">
      <alignment horizontal="center"/>
    </xf>
    <xf numFmtId="0" fontId="4" fillId="0" borderId="1" xfId="0" applyFont="1" applyBorder="1"/>
    <xf numFmtId="0" fontId="6" fillId="0" borderId="1" xfId="0" applyFont="1" applyFill="1" applyBorder="1" applyAlignment="1"/>
    <xf numFmtId="0" fontId="3" fillId="0" borderId="1" xfId="0" applyFont="1" applyFill="1" applyBorder="1" applyAlignment="1"/>
    <xf numFmtId="0" fontId="0" fillId="0" borderId="1" xfId="0" applyBorder="1" applyAlignment="1">
      <alignment horizontal="center"/>
    </xf>
    <xf numFmtId="0" fontId="4" fillId="0" borderId="0" xfId="0" applyFont="1" applyFill="1" applyBorder="1"/>
    <xf numFmtId="0" fontId="15" fillId="0" borderId="1" xfId="0" applyNumberFormat="1" applyFont="1" applyBorder="1" applyAlignment="1">
      <alignment horizontal="center" vertical="center"/>
    </xf>
    <xf numFmtId="0" fontId="15" fillId="0" borderId="1" xfId="0" applyNumberFormat="1" applyFont="1" applyBorder="1" applyAlignment="1">
      <alignment horizontal="center" vertical="center" wrapText="1"/>
    </xf>
    <xf numFmtId="0" fontId="15" fillId="0" borderId="1" xfId="4" applyNumberFormat="1" applyFont="1" applyFill="1" applyBorder="1" applyAlignment="1" applyProtection="1">
      <alignment horizontal="center" vertical="center" wrapText="1"/>
    </xf>
    <xf numFmtId="0" fontId="15" fillId="0" borderId="1" xfId="0" applyFont="1" applyBorder="1" applyAlignment="1">
      <alignment horizontal="center" vertical="center"/>
    </xf>
    <xf numFmtId="4" fontId="15" fillId="0" borderId="1" xfId="0" applyNumberFormat="1" applyFont="1" applyBorder="1" applyAlignment="1">
      <alignment horizontal="center" vertical="center"/>
    </xf>
    <xf numFmtId="4"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171" fontId="15" fillId="0" borderId="1" xfId="4" applyNumberFormat="1" applyFont="1" applyFill="1" applyBorder="1" applyAlignment="1" applyProtection="1">
      <alignment horizontal="center" vertical="center" wrapText="1"/>
    </xf>
    <xf numFmtId="0" fontId="16" fillId="0" borderId="1" xfId="0" applyFont="1" applyFill="1" applyBorder="1" applyAlignment="1">
      <alignment horizontal="right"/>
    </xf>
    <xf numFmtId="4" fontId="17" fillId="4" borderId="1" xfId="0" applyNumberFormat="1" applyFont="1" applyFill="1" applyBorder="1" applyAlignment="1">
      <alignment horizontal="center" wrapText="1"/>
    </xf>
    <xf numFmtId="0" fontId="17" fillId="0" borderId="1" xfId="0" applyFont="1" applyFill="1" applyBorder="1" applyAlignment="1">
      <alignment horizontal="right"/>
    </xf>
    <xf numFmtId="2" fontId="17" fillId="4" borderId="1" xfId="0" applyNumberFormat="1" applyFont="1" applyFill="1" applyBorder="1" applyAlignment="1"/>
    <xf numFmtId="2" fontId="17" fillId="4" borderId="1" xfId="0" applyNumberFormat="1" applyFont="1" applyFill="1" applyBorder="1" applyAlignment="1">
      <alignment horizontal="center"/>
    </xf>
    <xf numFmtId="2" fontId="17" fillId="4" borderId="1" xfId="0" applyNumberFormat="1" applyFont="1" applyFill="1" applyBorder="1"/>
    <xf numFmtId="171" fontId="17" fillId="4" borderId="1" xfId="0" applyNumberFormat="1" applyFont="1" applyFill="1" applyBorder="1"/>
    <xf numFmtId="171" fontId="17" fillId="4" borderId="1" xfId="0" applyNumberFormat="1" applyFont="1" applyFill="1" applyBorder="1" applyAlignment="1">
      <alignment horizontal="center"/>
    </xf>
    <xf numFmtId="0" fontId="15" fillId="0" borderId="1" xfId="0" applyFont="1" applyFill="1" applyBorder="1" applyAlignment="1">
      <alignment horizontal="center" vertical="center"/>
    </xf>
    <xf numFmtId="0" fontId="0" fillId="0" borderId="0" xfId="0" applyAlignment="1">
      <alignment horizontal="center" vertical="center"/>
    </xf>
    <xf numFmtId="0" fontId="14" fillId="0" borderId="0" xfId="0" applyFont="1" applyAlignment="1">
      <alignment horizontal="center" vertical="center"/>
    </xf>
    <xf numFmtId="0" fontId="4" fillId="0" borderId="1" xfId="2" applyFont="1" applyBorder="1" applyAlignment="1" applyProtection="1">
      <alignment horizontal="center" vertical="center" wrapText="1"/>
    </xf>
    <xf numFmtId="2" fontId="17" fillId="4" borderId="1" xfId="0" applyNumberFormat="1" applyFont="1" applyFill="1" applyBorder="1" applyAlignment="1">
      <alignment horizont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4" fontId="15" fillId="0" borderId="1" xfId="0" applyNumberFormat="1" applyFont="1" applyBorder="1" applyAlignment="1">
      <alignment horizontal="left" vertical="center"/>
    </xf>
    <xf numFmtId="0" fontId="15" fillId="0" borderId="1" xfId="0" applyNumberFormat="1" applyFont="1" applyBorder="1" applyAlignment="1">
      <alignment horizontal="left" vertical="center"/>
    </xf>
    <xf numFmtId="0" fontId="20" fillId="0" borderId="0" xfId="0" applyFont="1"/>
    <xf numFmtId="0" fontId="4" fillId="0" borderId="1" xfId="0" applyFont="1" applyBorder="1" applyAlignment="1">
      <alignment horizontal="center"/>
    </xf>
    <xf numFmtId="0" fontId="4" fillId="0" borderId="12" xfId="0" applyFont="1" applyFill="1" applyBorder="1" applyAlignment="1">
      <alignment horizontal="center"/>
    </xf>
    <xf numFmtId="0" fontId="4" fillId="0" borderId="12" xfId="0" applyFont="1" applyBorder="1" applyAlignment="1">
      <alignment horizontal="center" wrapText="1"/>
    </xf>
    <xf numFmtId="0" fontId="4" fillId="0" borderId="1" xfId="0" applyFont="1" applyFill="1" applyBorder="1" applyAlignment="1">
      <alignment horizontal="center"/>
    </xf>
    <xf numFmtId="0" fontId="4" fillId="0" borderId="7" xfId="0" applyFont="1" applyFill="1" applyBorder="1" applyAlignment="1">
      <alignment horizontal="center"/>
    </xf>
    <xf numFmtId="0" fontId="4" fillId="0" borderId="1" xfId="0" applyFont="1" applyFill="1" applyBorder="1" applyAlignment="1">
      <alignment horizontal="center" wrapText="1"/>
    </xf>
    <xf numFmtId="0" fontId="0" fillId="0" borderId="0" xfId="0" applyAlignment="1">
      <alignment wrapText="1"/>
    </xf>
    <xf numFmtId="49" fontId="0" fillId="0" borderId="0" xfId="0" applyNumberFormat="1"/>
    <xf numFmtId="0" fontId="2" fillId="0" borderId="0" xfId="0" applyFont="1" applyAlignment="1">
      <alignment wrapText="1"/>
    </xf>
    <xf numFmtId="49" fontId="2" fillId="0" borderId="0" xfId="0" applyNumberFormat="1" applyFont="1"/>
    <xf numFmtId="49" fontId="0" fillId="3" borderId="0" xfId="0" applyNumberFormat="1" applyFill="1"/>
    <xf numFmtId="0" fontId="0" fillId="3" borderId="0" xfId="0" applyFill="1"/>
    <xf numFmtId="0" fontId="2" fillId="3" borderId="0" xfId="0" applyFont="1" applyFill="1" applyAlignment="1">
      <alignment horizontal="center"/>
    </xf>
    <xf numFmtId="0" fontId="4" fillId="0" borderId="1" xfId="0" applyFont="1" applyBorder="1" applyAlignment="1">
      <alignment horizontal="center" wrapText="1"/>
    </xf>
    <xf numFmtId="0" fontId="0" fillId="3" borderId="0" xfId="0" applyFill="1" applyAlignment="1">
      <alignment horizontal="center"/>
    </xf>
    <xf numFmtId="0" fontId="0" fillId="0" borderId="0" xfId="0" applyBorder="1" applyAlignment="1">
      <alignment wrapText="1"/>
    </xf>
    <xf numFmtId="0" fontId="27" fillId="0" borderId="0" xfId="0" applyFont="1" applyAlignment="1">
      <alignment horizontal="center"/>
    </xf>
    <xf numFmtId="0" fontId="0" fillId="0" borderId="0" xfId="0" applyProtection="1"/>
    <xf numFmtId="0" fontId="2" fillId="0" borderId="0" xfId="0" applyFont="1" applyAlignment="1" applyProtection="1">
      <alignment horizontal="right"/>
    </xf>
    <xf numFmtId="10" fontId="0" fillId="0" borderId="0" xfId="3" applyNumberFormat="1" applyFont="1" applyProtection="1"/>
    <xf numFmtId="0" fontId="8" fillId="0" borderId="0" xfId="0" applyFont="1" applyBorder="1" applyProtection="1"/>
    <xf numFmtId="10" fontId="8" fillId="0" borderId="0" xfId="0" applyNumberFormat="1" applyFont="1" applyBorder="1" applyAlignment="1" applyProtection="1">
      <alignment horizontal="left"/>
    </xf>
    <xf numFmtId="0" fontId="12" fillId="0" borderId="0" xfId="0" applyFont="1" applyAlignment="1" applyProtection="1">
      <protection locked="0"/>
    </xf>
    <xf numFmtId="0" fontId="22" fillId="0" borderId="0" xfId="0" applyFont="1" applyAlignment="1" applyProtection="1">
      <protection locked="0"/>
    </xf>
    <xf numFmtId="2" fontId="22" fillId="0" borderId="0" xfId="0" applyNumberFormat="1" applyFont="1" applyAlignment="1" applyProtection="1">
      <alignment horizontal="right"/>
      <protection locked="0"/>
    </xf>
    <xf numFmtId="168" fontId="22" fillId="0" borderId="0" xfId="0" applyNumberFormat="1" applyFont="1" applyAlignment="1" applyProtection="1">
      <alignment horizontal="right"/>
      <protection locked="0"/>
    </xf>
    <xf numFmtId="0" fontId="22" fillId="0" borderId="0" xfId="0" applyFont="1" applyProtection="1">
      <protection locked="0"/>
    </xf>
    <xf numFmtId="0" fontId="2" fillId="0" borderId="0" xfId="0" applyFont="1" applyProtection="1">
      <protection locked="0"/>
    </xf>
    <xf numFmtId="0" fontId="4" fillId="0" borderId="0" xfId="0" applyFont="1" applyAlignment="1" applyProtection="1">
      <alignment horizontal="center"/>
      <protection locked="0"/>
    </xf>
    <xf numFmtId="0" fontId="20" fillId="0" borderId="0" xfId="0" applyFont="1" applyAlignment="1" applyProtection="1">
      <alignment horizontal="center"/>
      <protection locked="0"/>
    </xf>
    <xf numFmtId="0" fontId="6" fillId="0" borderId="0" xfId="0" applyFont="1" applyProtection="1">
      <protection locked="0"/>
    </xf>
    <xf numFmtId="0" fontId="4" fillId="0" borderId="0" xfId="0" applyFont="1" applyProtection="1">
      <protection locked="0"/>
    </xf>
    <xf numFmtId="0" fontId="6" fillId="0" borderId="0" xfId="0" applyFont="1" applyFill="1" applyProtection="1">
      <protection locked="0"/>
    </xf>
    <xf numFmtId="4" fontId="6" fillId="0" borderId="0" xfId="0" applyNumberFormat="1" applyFont="1" applyFill="1" applyAlignment="1" applyProtection="1">
      <alignment horizontal="right"/>
      <protection locked="0"/>
    </xf>
    <xf numFmtId="0" fontId="2" fillId="0" borderId="0" xfId="0" applyFont="1" applyFill="1" applyProtection="1">
      <protection locked="0"/>
    </xf>
    <xf numFmtId="10" fontId="24" fillId="3" borderId="0" xfId="3" applyNumberFormat="1" applyFont="1" applyFill="1" applyAlignment="1" applyProtection="1">
      <alignment horizontal="right"/>
      <protection locked="0"/>
    </xf>
    <xf numFmtId="168" fontId="25" fillId="0" borderId="0" xfId="3" applyNumberFormat="1" applyFont="1" applyAlignment="1" applyProtection="1">
      <alignment horizontal="right"/>
      <protection locked="0"/>
    </xf>
    <xf numFmtId="0" fontId="3" fillId="0" borderId="0" xfId="0" applyFont="1" applyBorder="1" applyAlignment="1" applyProtection="1">
      <alignment horizontal="center"/>
      <protection locked="0"/>
    </xf>
    <xf numFmtId="0" fontId="22" fillId="0" borderId="0" xfId="0" applyFont="1" applyBorder="1" applyAlignment="1" applyProtection="1">
      <alignment horizontal="center"/>
      <protection locked="0"/>
    </xf>
    <xf numFmtId="2" fontId="23" fillId="0" borderId="0" xfId="0" applyNumberFormat="1" applyFont="1" applyFill="1" applyBorder="1" applyAlignment="1" applyProtection="1">
      <alignment horizontal="right"/>
      <protection locked="0"/>
    </xf>
    <xf numFmtId="168" fontId="23" fillId="0" borderId="0" xfId="0" applyNumberFormat="1" applyFont="1" applyFill="1" applyBorder="1" applyAlignment="1" applyProtection="1">
      <alignment horizontal="right"/>
      <protection locked="0"/>
    </xf>
    <xf numFmtId="0" fontId="4" fillId="0" borderId="1" xfId="0" applyFont="1" applyFill="1" applyBorder="1" applyAlignment="1" applyProtection="1">
      <alignment horizontal="center" vertical="center" wrapText="1"/>
      <protection locked="0"/>
    </xf>
    <xf numFmtId="0" fontId="6" fillId="0" borderId="0" xfId="0" applyFont="1" applyBorder="1" applyAlignment="1" applyProtection="1">
      <alignment vertical="center" wrapText="1"/>
      <protection locked="0"/>
    </xf>
    <xf numFmtId="0" fontId="22" fillId="0" borderId="0" xfId="0" applyFont="1" applyBorder="1" applyAlignment="1" applyProtection="1">
      <alignment vertical="center" wrapText="1"/>
      <protection locked="0"/>
    </xf>
    <xf numFmtId="2" fontId="22" fillId="0" borderId="0" xfId="4" applyNumberFormat="1" applyFont="1" applyFill="1" applyBorder="1" applyAlignment="1" applyProtection="1">
      <alignment horizontal="right" wrapText="1"/>
      <protection locked="0"/>
    </xf>
    <xf numFmtId="168" fontId="22" fillId="0" borderId="0" xfId="0" applyNumberFormat="1" applyFont="1" applyBorder="1" applyAlignment="1" applyProtection="1">
      <alignment horizontal="right"/>
      <protection locked="0"/>
    </xf>
    <xf numFmtId="166" fontId="22" fillId="0" borderId="0" xfId="4" applyFont="1" applyFill="1" applyBorder="1" applyAlignment="1" applyProtection="1">
      <alignment horizontal="right" vertical="center" wrapText="1"/>
      <protection locked="0"/>
    </xf>
    <xf numFmtId="174" fontId="19" fillId="0" borderId="0" xfId="0" applyNumberFormat="1" applyFont="1" applyProtection="1">
      <protection locked="0"/>
    </xf>
    <xf numFmtId="0" fontId="0" fillId="0" borderId="0" xfId="0" applyProtection="1">
      <protection locked="0"/>
    </xf>
    <xf numFmtId="4" fontId="4" fillId="0" borderId="1" xfId="0" applyNumberFormat="1" applyFont="1" applyFill="1" applyBorder="1" applyAlignment="1" applyProtection="1">
      <alignment horizontal="left" wrapText="1"/>
      <protection locked="0"/>
    </xf>
    <xf numFmtId="4" fontId="0" fillId="0" borderId="0" xfId="0" applyNumberFormat="1" applyFill="1" applyBorder="1" applyProtection="1">
      <protection locked="0"/>
    </xf>
    <xf numFmtId="168" fontId="22" fillId="0" borderId="0" xfId="0" applyNumberFormat="1" applyFont="1" applyProtection="1">
      <protection locked="0"/>
    </xf>
    <xf numFmtId="171" fontId="4" fillId="0" borderId="0" xfId="4" applyNumberFormat="1" applyFont="1" applyFill="1" applyBorder="1" applyAlignment="1" applyProtection="1">
      <protection locked="0"/>
    </xf>
    <xf numFmtId="166" fontId="3" fillId="0" borderId="1" xfId="4" applyNumberFormat="1" applyFont="1" applyFill="1" applyBorder="1" applyAlignment="1" applyProtection="1">
      <alignment wrapText="1"/>
      <protection locked="0"/>
    </xf>
    <xf numFmtId="0" fontId="4" fillId="0" borderId="1" xfId="0" applyFont="1" applyBorder="1" applyProtection="1">
      <protection locked="0"/>
    </xf>
    <xf numFmtId="171" fontId="3" fillId="0" borderId="1" xfId="4" applyNumberFormat="1" applyFont="1" applyBorder="1" applyProtection="1">
      <protection locked="0"/>
    </xf>
    <xf numFmtId="171" fontId="4" fillId="0" borderId="0" xfId="0" applyNumberFormat="1" applyFont="1" applyBorder="1" applyAlignment="1" applyProtection="1">
      <alignment horizontal="center"/>
      <protection locked="0"/>
    </xf>
    <xf numFmtId="171" fontId="3" fillId="0" borderId="0" xfId="7" applyNumberFormat="1" applyFont="1" applyFill="1" applyBorder="1" applyAlignment="1" applyProtection="1">
      <protection locked="0"/>
    </xf>
    <xf numFmtId="2" fontId="13" fillId="0" borderId="0" xfId="0" applyNumberFormat="1" applyFont="1" applyProtection="1">
      <protection locked="0"/>
    </xf>
    <xf numFmtId="2" fontId="22" fillId="0" borderId="0" xfId="0" applyNumberFormat="1" applyFont="1" applyBorder="1" applyAlignment="1" applyProtection="1">
      <alignment horizontal="right"/>
      <protection locked="0"/>
    </xf>
    <xf numFmtId="174" fontId="26" fillId="0" borderId="0" xfId="0" applyNumberFormat="1" applyFont="1" applyProtection="1">
      <protection locked="0"/>
    </xf>
    <xf numFmtId="0" fontId="2" fillId="0" borderId="0" xfId="0" applyFont="1" applyBorder="1" applyProtection="1">
      <protection locked="0"/>
    </xf>
    <xf numFmtId="171" fontId="2" fillId="0" borderId="0" xfId="0" applyNumberFormat="1" applyFont="1" applyProtection="1">
      <protection locked="0"/>
    </xf>
    <xf numFmtId="171" fontId="4" fillId="0" borderId="0" xfId="0" applyNumberFormat="1" applyFont="1" applyAlignment="1" applyProtection="1">
      <alignment horizontal="center"/>
      <protection locked="0"/>
    </xf>
    <xf numFmtId="171" fontId="20" fillId="0" borderId="0" xfId="0" applyNumberFormat="1" applyFont="1" applyAlignment="1" applyProtection="1">
      <alignment horizontal="center"/>
      <protection locked="0"/>
    </xf>
    <xf numFmtId="171" fontId="4" fillId="0" borderId="0" xfId="4" applyNumberFormat="1" applyFont="1" applyFill="1" applyBorder="1" applyAlignment="1" applyProtection="1">
      <alignment horizontal="center" wrapText="1"/>
      <protection locked="0"/>
    </xf>
    <xf numFmtId="43" fontId="2" fillId="0" borderId="0" xfId="0" applyNumberFormat="1" applyFont="1" applyProtection="1">
      <protection locked="0"/>
    </xf>
    <xf numFmtId="43" fontId="4" fillId="0" borderId="0" xfId="0" applyNumberFormat="1" applyFont="1" applyAlignment="1" applyProtection="1">
      <alignment horizontal="center"/>
      <protection locked="0"/>
    </xf>
    <xf numFmtId="43" fontId="20" fillId="0" borderId="0" xfId="0" applyNumberFormat="1" applyFont="1" applyAlignment="1" applyProtection="1">
      <alignment horizontal="center"/>
      <protection locked="0"/>
    </xf>
    <xf numFmtId="2" fontId="0" fillId="0" borderId="0" xfId="0" applyNumberFormat="1" applyProtection="1">
      <protection locked="0"/>
    </xf>
    <xf numFmtId="0" fontId="2" fillId="0" borderId="0" xfId="0" applyFont="1" applyProtection="1"/>
    <xf numFmtId="0" fontId="4" fillId="0" borderId="0" xfId="0" applyFont="1" applyAlignment="1" applyProtection="1">
      <alignment horizontal="center"/>
    </xf>
    <xf numFmtId="0" fontId="20" fillId="0" borderId="0" xfId="0" applyFont="1" applyAlignment="1" applyProtection="1">
      <alignment horizontal="center"/>
    </xf>
    <xf numFmtId="0" fontId="7" fillId="0" borderId="0" xfId="0" applyFont="1" applyProtection="1">
      <protection locked="0"/>
    </xf>
    <xf numFmtId="0" fontId="8" fillId="0" borderId="0" xfId="0" applyFont="1" applyProtection="1">
      <protection locked="0"/>
    </xf>
    <xf numFmtId="0" fontId="12" fillId="0" borderId="0" xfId="0" applyFont="1" applyAlignment="1" applyProtection="1">
      <alignment horizontal="center"/>
    </xf>
    <xf numFmtId="0" fontId="6" fillId="0" borderId="0" xfId="0" applyFont="1" applyAlignment="1" applyProtection="1">
      <alignment horizontal="left"/>
    </xf>
    <xf numFmtId="0" fontId="3" fillId="0" borderId="6" xfId="0" applyFont="1" applyBorder="1" applyAlignment="1" applyProtection="1">
      <alignment horizontal="center"/>
    </xf>
    <xf numFmtId="0" fontId="3" fillId="0" borderId="3" xfId="0" applyFont="1" applyBorder="1" applyAlignment="1" applyProtection="1">
      <alignment horizontal="center"/>
    </xf>
    <xf numFmtId="0" fontId="3" fillId="0" borderId="3" xfId="0" applyFont="1" applyBorder="1" applyAlignment="1" applyProtection="1">
      <alignment horizontal="center" wrapText="1"/>
    </xf>
    <xf numFmtId="0" fontId="3" fillId="0" borderId="4" xfId="0" applyFont="1" applyBorder="1" applyAlignment="1" applyProtection="1">
      <alignment horizontal="center" wrapText="1"/>
    </xf>
    <xf numFmtId="0" fontId="3" fillId="0" borderId="2" xfId="0" applyFont="1" applyBorder="1" applyAlignment="1" applyProtection="1">
      <alignment horizontal="center"/>
      <protection locked="0"/>
    </xf>
    <xf numFmtId="0" fontId="4" fillId="0" borderId="2" xfId="0" applyFont="1" applyFill="1" applyBorder="1" applyAlignment="1" applyProtection="1">
      <alignment horizontal="center" vertical="center" wrapText="1"/>
      <protection locked="0"/>
    </xf>
    <xf numFmtId="0" fontId="3" fillId="0" borderId="16" xfId="0" applyFont="1" applyBorder="1" applyAlignment="1" applyProtection="1">
      <alignment horizontal="center"/>
      <protection locked="0"/>
    </xf>
    <xf numFmtId="0" fontId="3" fillId="0" borderId="6" xfId="0" applyFont="1" applyBorder="1" applyAlignment="1" applyProtection="1">
      <alignment horizontal="center"/>
      <protection locked="0"/>
    </xf>
    <xf numFmtId="0" fontId="3" fillId="0" borderId="3" xfId="0" applyFont="1" applyBorder="1" applyAlignment="1" applyProtection="1">
      <alignment horizontal="center"/>
      <protection locked="0"/>
    </xf>
    <xf numFmtId="4" fontId="3" fillId="0" borderId="1" xfId="0" applyNumberFormat="1" applyFont="1" applyBorder="1" applyProtection="1">
      <protection locked="0"/>
    </xf>
    <xf numFmtId="2" fontId="4" fillId="0" borderId="1" xfId="0" applyNumberFormat="1" applyFont="1" applyBorder="1" applyProtection="1">
      <protection locked="0"/>
    </xf>
    <xf numFmtId="171" fontId="4" fillId="0" borderId="1" xfId="4" applyNumberFormat="1" applyFont="1" applyBorder="1" applyAlignment="1" applyProtection="1">
      <alignment horizontal="center"/>
      <protection locked="0"/>
    </xf>
    <xf numFmtId="166" fontId="4" fillId="0" borderId="1" xfId="0" applyNumberFormat="1" applyFont="1" applyBorder="1" applyProtection="1">
      <protection locked="0"/>
    </xf>
    <xf numFmtId="0" fontId="3" fillId="0" borderId="1" xfId="0" applyFont="1" applyBorder="1" applyAlignment="1" applyProtection="1">
      <alignment wrapText="1"/>
      <protection locked="0"/>
    </xf>
    <xf numFmtId="0" fontId="3" fillId="0" borderId="1" xfId="0" applyFont="1" applyBorder="1" applyProtection="1">
      <protection locked="0"/>
    </xf>
    <xf numFmtId="0" fontId="3" fillId="0" borderId="2" xfId="0" applyFont="1" applyBorder="1" applyProtection="1">
      <protection locked="0"/>
    </xf>
    <xf numFmtId="171" fontId="4" fillId="0" borderId="1" xfId="4" applyNumberFormat="1" applyFont="1" applyBorder="1" applyProtection="1">
      <protection locked="0"/>
    </xf>
    <xf numFmtId="0" fontId="4" fillId="0" borderId="2" xfId="0" applyFont="1" applyBorder="1" applyProtection="1">
      <protection locked="0"/>
    </xf>
    <xf numFmtId="4" fontId="3" fillId="0" borderId="1" xfId="0" applyNumberFormat="1" applyFont="1" applyBorder="1" applyAlignment="1" applyProtection="1">
      <alignment wrapText="1"/>
      <protection locked="0"/>
    </xf>
    <xf numFmtId="166" fontId="3" fillId="0" borderId="1" xfId="0" applyNumberFormat="1" applyFont="1" applyBorder="1" applyProtection="1">
      <protection locked="0"/>
    </xf>
    <xf numFmtId="0" fontId="4" fillId="0" borderId="7" xfId="0" applyFont="1" applyFill="1" applyBorder="1" applyAlignment="1">
      <alignment horizontal="center" wrapText="1"/>
    </xf>
    <xf numFmtId="0" fontId="6" fillId="0" borderId="0" xfId="0" applyFont="1" applyFill="1" applyBorder="1" applyAlignment="1">
      <alignment horizontal="center" wrapText="1"/>
    </xf>
    <xf numFmtId="0" fontId="14" fillId="0" borderId="0" xfId="0" applyFont="1" applyFill="1" applyBorder="1" applyAlignment="1">
      <alignment horizontal="center" wrapText="1"/>
    </xf>
    <xf numFmtId="0" fontId="4" fillId="0" borderId="15" xfId="0" applyFont="1" applyBorder="1" applyAlignment="1">
      <alignment horizontal="center"/>
    </xf>
    <xf numFmtId="0" fontId="4" fillId="0" borderId="15" xfId="0" applyFont="1" applyBorder="1" applyAlignment="1">
      <alignment horizontal="center" wrapText="1"/>
    </xf>
    <xf numFmtId="171" fontId="4" fillId="0" borderId="15" xfId="0" applyNumberFormat="1" applyFont="1" applyBorder="1" applyAlignment="1">
      <alignment horizontal="center"/>
    </xf>
    <xf numFmtId="166" fontId="4" fillId="0" borderId="15" xfId="0" applyNumberFormat="1" applyFont="1" applyBorder="1" applyAlignment="1">
      <alignment horizontal="center"/>
    </xf>
    <xf numFmtId="0" fontId="4" fillId="0" borderId="15" xfId="0" applyFont="1" applyFill="1" applyBorder="1" applyAlignment="1">
      <alignment horizontal="center"/>
    </xf>
    <xf numFmtId="171"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0" fontId="4" fillId="0" borderId="0" xfId="0" applyFont="1" applyBorder="1" applyAlignment="1">
      <alignment horizontal="center" wrapText="1"/>
    </xf>
    <xf numFmtId="0" fontId="27" fillId="0" borderId="0" xfId="0" applyFont="1" applyFill="1" applyAlignment="1">
      <alignment horizontal="center"/>
    </xf>
    <xf numFmtId="0" fontId="4" fillId="0" borderId="12" xfId="0" applyFont="1" applyBorder="1" applyAlignment="1">
      <alignment horizontal="center" wrapText="1"/>
    </xf>
    <xf numFmtId="0" fontId="2" fillId="0" borderId="0" xfId="0" applyFont="1" applyAlignment="1">
      <alignment horizontal="center"/>
    </xf>
    <xf numFmtId="171" fontId="17" fillId="4" borderId="1" xfId="0" applyNumberFormat="1" applyFont="1" applyFill="1" applyBorder="1" applyAlignment="1">
      <alignment horizontal="right" vertical="center" wrapText="1"/>
    </xf>
    <xf numFmtId="43" fontId="0" fillId="0" borderId="0" xfId="0" applyNumberFormat="1"/>
    <xf numFmtId="0" fontId="4" fillId="0" borderId="1" xfId="2" applyFont="1" applyFill="1" applyBorder="1" applyAlignment="1" applyProtection="1">
      <alignment horizontal="left" wrapText="1"/>
    </xf>
    <xf numFmtId="0" fontId="3" fillId="0" borderId="1" xfId="0" applyFont="1" applyFill="1" applyBorder="1" applyAlignment="1">
      <alignment vertical="center"/>
    </xf>
    <xf numFmtId="2" fontId="30" fillId="0" borderId="1" xfId="0" applyNumberFormat="1" applyFont="1" applyFill="1" applyBorder="1" applyAlignment="1">
      <alignment horizontal="center"/>
    </xf>
    <xf numFmtId="0" fontId="4" fillId="0" borderId="0" xfId="0" applyFont="1" applyFill="1" applyBorder="1" applyAlignment="1">
      <alignment horizontal="left" wrapText="1"/>
    </xf>
    <xf numFmtId="0" fontId="31" fillId="0" borderId="1" xfId="0" applyFont="1" applyFill="1" applyBorder="1" applyAlignment="1">
      <alignment horizontal="center" vertical="center"/>
    </xf>
    <xf numFmtId="0" fontId="4" fillId="0" borderId="1" xfId="0" applyFont="1" applyBorder="1" applyAlignment="1">
      <alignment horizontal="left" wrapText="1"/>
    </xf>
    <xf numFmtId="171" fontId="4" fillId="0" borderId="1" xfId="4" applyNumberFormat="1" applyFont="1" applyFill="1" applyBorder="1" applyAlignment="1" applyProtection="1">
      <alignment horizontal="center" vertical="center" wrapText="1"/>
    </xf>
    <xf numFmtId="2" fontId="17" fillId="0" borderId="1" xfId="0" applyNumberFormat="1" applyFont="1" applyFill="1" applyBorder="1" applyAlignment="1"/>
    <xf numFmtId="2" fontId="17" fillId="0" borderId="1" xfId="0" applyNumberFormat="1" applyFont="1" applyFill="1" applyBorder="1" applyAlignment="1">
      <alignment horizontal="center"/>
    </xf>
    <xf numFmtId="2" fontId="0" fillId="0" borderId="1" xfId="0" applyNumberFormat="1" applyFill="1" applyBorder="1" applyAlignment="1">
      <alignment horizontal="center"/>
    </xf>
    <xf numFmtId="4" fontId="4" fillId="0" borderId="0" xfId="0" applyNumberFormat="1" applyFont="1" applyProtection="1">
      <protection locked="0"/>
    </xf>
    <xf numFmtId="0" fontId="6" fillId="0" borderId="0" xfId="0" applyFont="1" applyFill="1" applyProtection="1"/>
    <xf numFmtId="0" fontId="2" fillId="0" borderId="0" xfId="0" applyFont="1" applyFill="1" applyProtection="1"/>
    <xf numFmtId="10" fontId="3" fillId="0" borderId="0" xfId="0" applyNumberFormat="1" applyFont="1" applyFill="1" applyProtection="1"/>
    <xf numFmtId="0" fontId="4" fillId="0" borderId="1" xfId="0" applyFont="1" applyFill="1" applyBorder="1" applyAlignment="1">
      <alignment horizontal="center" vertical="center"/>
    </xf>
    <xf numFmtId="2" fontId="4" fillId="0" borderId="1" xfId="0" applyNumberFormat="1" applyFont="1" applyFill="1" applyBorder="1" applyAlignment="1">
      <alignment horizontal="center" vertical="center" wrapText="1"/>
    </xf>
    <xf numFmtId="0" fontId="3" fillId="0" borderId="3" xfId="0" applyFont="1" applyFill="1" applyBorder="1" applyAlignment="1" applyProtection="1">
      <alignment horizontal="center" wrapText="1"/>
    </xf>
    <xf numFmtId="0" fontId="2" fillId="0" borderId="0" xfId="0" applyFont="1" applyFill="1" applyBorder="1" applyProtection="1">
      <protection locked="0"/>
    </xf>
    <xf numFmtId="171" fontId="4" fillId="0" borderId="0" xfId="7" applyNumberFormat="1" applyFont="1" applyFill="1" applyBorder="1" applyAlignment="1" applyProtection="1">
      <protection locked="0"/>
    </xf>
    <xf numFmtId="0" fontId="4" fillId="0" borderId="1" xfId="0" applyFont="1" applyBorder="1" applyAlignment="1">
      <alignment horizontal="center"/>
    </xf>
    <xf numFmtId="0" fontId="4" fillId="0" borderId="1" xfId="0"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1" fontId="17" fillId="4" borderId="1" xfId="0" applyNumberFormat="1" applyFont="1" applyFill="1" applyBorder="1" applyAlignment="1">
      <alignment vertical="center" wrapText="1"/>
    </xf>
    <xf numFmtId="171" fontId="4" fillId="0" borderId="1" xfId="0" applyNumberFormat="1" applyFont="1" applyFill="1" applyBorder="1"/>
    <xf numFmtId="171" fontId="17" fillId="4" borderId="1" xfId="4" applyNumberFormat="1" applyFont="1" applyFill="1" applyBorder="1" applyAlignment="1" applyProtection="1">
      <alignment horizontal="center" vertical="center" wrapText="1"/>
    </xf>
    <xf numFmtId="0" fontId="0" fillId="0" borderId="1" xfId="0" applyFill="1" applyBorder="1" applyAlignment="1">
      <alignment horizontal="center"/>
    </xf>
    <xf numFmtId="0" fontId="4" fillId="0" borderId="1" xfId="0" applyFont="1" applyBorder="1" applyAlignment="1">
      <alignment horizontal="center"/>
    </xf>
    <xf numFmtId="0" fontId="4" fillId="0" borderId="1" xfId="0" quotePrefix="1" applyFont="1" applyFill="1" applyBorder="1" applyAlignment="1">
      <alignment wrapText="1"/>
    </xf>
    <xf numFmtId="0" fontId="4" fillId="0" borderId="1" xfId="0" applyFont="1" applyFill="1" applyBorder="1" applyAlignment="1">
      <alignment horizontal="center" vertical="center" wrapText="1"/>
    </xf>
    <xf numFmtId="2" fontId="4" fillId="0" borderId="1" xfId="0" applyNumberFormat="1" applyFont="1" applyFill="1" applyBorder="1" applyAlignment="1">
      <alignment wrapText="1"/>
    </xf>
    <xf numFmtId="43" fontId="4" fillId="0" borderId="1" xfId="0" applyNumberFormat="1" applyFont="1" applyFill="1" applyBorder="1" applyAlignment="1">
      <alignment horizontal="center"/>
    </xf>
    <xf numFmtId="4" fontId="0" fillId="0" borderId="0" xfId="0" applyNumberFormat="1"/>
    <xf numFmtId="0" fontId="0" fillId="0" borderId="0" xfId="0" applyAlignment="1">
      <alignment horizontal="right"/>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171" fontId="17" fillId="0" borderId="1" xfId="0" applyNumberFormat="1" applyFont="1" applyFill="1" applyBorder="1" applyAlignment="1">
      <alignment horizontal="right" vertical="center" wrapText="1"/>
    </xf>
    <xf numFmtId="2" fontId="6" fillId="0" borderId="0" xfId="0" applyNumberFormat="1" applyFont="1" applyFill="1" applyAlignment="1" applyProtection="1">
      <alignment horizontal="right"/>
      <protection locked="0"/>
    </xf>
    <xf numFmtId="171" fontId="17" fillId="0" borderId="1" xfId="0" applyNumberFormat="1" applyFont="1" applyFill="1" applyBorder="1"/>
    <xf numFmtId="0" fontId="4" fillId="0" borderId="1" xfId="0" applyNumberFormat="1" applyFont="1" applyFill="1" applyBorder="1" applyAlignment="1">
      <alignment horizontal="center" vertical="center" wrapText="1"/>
    </xf>
    <xf numFmtId="2" fontId="4" fillId="0" borderId="1" xfId="0" applyNumberFormat="1" applyFont="1" applyFill="1" applyBorder="1"/>
    <xf numFmtId="0" fontId="4" fillId="0" borderId="14" xfId="0" applyFont="1" applyFill="1" applyBorder="1" applyAlignment="1">
      <alignment horizontal="center" wrapText="1"/>
    </xf>
    <xf numFmtId="0" fontId="2" fillId="0" borderId="0" xfId="0" applyFont="1" applyFill="1" applyBorder="1"/>
    <xf numFmtId="0" fontId="28" fillId="6" borderId="17" xfId="0" applyFont="1" applyFill="1" applyBorder="1" applyAlignment="1">
      <alignment horizontal="left" vertical="center" wrapText="1"/>
    </xf>
    <xf numFmtId="0" fontId="28" fillId="7" borderId="17" xfId="0" applyFont="1" applyFill="1" applyBorder="1" applyAlignment="1">
      <alignment horizontal="left" vertical="center" wrapText="1"/>
    </xf>
    <xf numFmtId="0" fontId="29" fillId="0" borderId="0" xfId="0" applyFont="1" applyAlignment="1">
      <alignment vertical="center"/>
    </xf>
    <xf numFmtId="0" fontId="2" fillId="0" borderId="0" xfId="8" applyFont="1" applyFill="1" applyBorder="1" applyAlignment="1">
      <alignment horizontal="center" wrapText="1"/>
    </xf>
    <xf numFmtId="0" fontId="2" fillId="0" borderId="0" xfId="8" applyFill="1" applyAlignment="1">
      <alignment horizontal="left"/>
    </xf>
    <xf numFmtId="4" fontId="27" fillId="0" borderId="0" xfId="8" applyNumberFormat="1" applyFont="1" applyFill="1" applyAlignment="1">
      <alignment horizontal="right"/>
    </xf>
    <xf numFmtId="4" fontId="2" fillId="0" borderId="0" xfId="8" applyNumberFormat="1" applyFill="1" applyAlignment="1">
      <alignment horizontal="left"/>
    </xf>
    <xf numFmtId="2" fontId="27" fillId="0" borderId="0" xfId="8" applyNumberFormat="1" applyFont="1" applyFill="1" applyAlignment="1">
      <alignment horizontal="right"/>
    </xf>
    <xf numFmtId="4" fontId="2" fillId="0" borderId="0" xfId="8" applyNumberFormat="1" applyFont="1" applyFill="1" applyAlignment="1">
      <alignment horizontal="left"/>
    </xf>
    <xf numFmtId="4" fontId="2" fillId="0" borderId="0" xfId="8" applyNumberFormat="1" applyFill="1" applyAlignment="1">
      <alignment horizontal="center"/>
    </xf>
    <xf numFmtId="0" fontId="2" fillId="0" borderId="0" xfId="8" applyFont="1" applyFill="1" applyAlignment="1"/>
    <xf numFmtId="0" fontId="2" fillId="0" borderId="24" xfId="8" applyFill="1" applyBorder="1" applyAlignment="1">
      <alignment horizontal="left"/>
    </xf>
    <xf numFmtId="4" fontId="27" fillId="0" borderId="19" xfId="8" applyNumberFormat="1" applyFont="1" applyFill="1" applyBorder="1" applyAlignment="1">
      <alignment horizontal="right"/>
    </xf>
    <xf numFmtId="4" fontId="2" fillId="0" borderId="19" xfId="8" applyNumberFormat="1" applyFill="1" applyBorder="1" applyAlignment="1">
      <alignment horizontal="left"/>
    </xf>
    <xf numFmtId="2" fontId="27" fillId="0" borderId="19" xfId="8" applyNumberFormat="1" applyFont="1" applyFill="1" applyBorder="1" applyAlignment="1">
      <alignment horizontal="right"/>
    </xf>
    <xf numFmtId="4" fontId="2" fillId="0" borderId="19" xfId="8" applyNumberFormat="1" applyFont="1" applyFill="1" applyBorder="1" applyAlignment="1">
      <alignment horizontal="left"/>
    </xf>
    <xf numFmtId="4" fontId="2" fillId="0" borderId="19" xfId="8" applyNumberFormat="1" applyFill="1" applyBorder="1" applyAlignment="1">
      <alignment horizontal="center"/>
    </xf>
    <xf numFmtId="0" fontId="2" fillId="0" borderId="19" xfId="8" applyFont="1" applyFill="1" applyBorder="1" applyAlignment="1"/>
    <xf numFmtId="4" fontId="0" fillId="0" borderId="19" xfId="0" applyNumberFormat="1" applyBorder="1"/>
    <xf numFmtId="4" fontId="0" fillId="0" borderId="28" xfId="0" applyNumberFormat="1" applyBorder="1"/>
    <xf numFmtId="0" fontId="6" fillId="0" borderId="24" xfId="8" applyFont="1" applyFill="1" applyBorder="1" applyAlignment="1">
      <alignment horizontal="left"/>
    </xf>
    <xf numFmtId="4" fontId="19" fillId="0" borderId="19" xfId="8" applyNumberFormat="1" applyFont="1" applyFill="1" applyBorder="1" applyAlignment="1">
      <alignment horizontal="right"/>
    </xf>
    <xf numFmtId="4" fontId="0" fillId="0" borderId="19" xfId="0" applyNumberFormat="1" applyBorder="1" applyAlignment="1">
      <alignment horizontal="center"/>
    </xf>
    <xf numFmtId="4" fontId="0" fillId="0" borderId="28" xfId="0" applyNumberFormat="1" applyBorder="1" applyAlignment="1">
      <alignment horizontal="center"/>
    </xf>
    <xf numFmtId="0" fontId="2" fillId="0" borderId="0" xfId="8" applyFill="1"/>
    <xf numFmtId="0" fontId="2" fillId="0" borderId="0" xfId="8" applyFill="1" applyAlignment="1">
      <alignment horizontal="left" wrapText="1"/>
    </xf>
    <xf numFmtId="0" fontId="6" fillId="0" borderId="21" xfId="8" applyFont="1" applyFill="1" applyBorder="1" applyAlignment="1">
      <alignment horizontal="left"/>
    </xf>
    <xf numFmtId="4" fontId="19" fillId="0" borderId="0" xfId="8" applyNumberFormat="1" applyFont="1" applyFill="1" applyBorder="1" applyAlignment="1">
      <alignment horizontal="right"/>
    </xf>
    <xf numFmtId="4" fontId="0" fillId="0" borderId="0" xfId="0" applyNumberFormat="1" applyBorder="1" applyAlignment="1">
      <alignment horizontal="center"/>
    </xf>
    <xf numFmtId="4" fontId="0" fillId="0" borderId="22" xfId="0" applyNumberFormat="1" applyBorder="1" applyAlignment="1">
      <alignment horizontal="center"/>
    </xf>
    <xf numFmtId="4" fontId="2" fillId="0" borderId="0" xfId="8" applyNumberFormat="1" applyFont="1" applyFill="1" applyBorder="1" applyAlignment="1">
      <alignment horizontal="center" wrapText="1"/>
    </xf>
    <xf numFmtId="4" fontId="2" fillId="0" borderId="0" xfId="0" applyNumberFormat="1" applyFont="1" applyBorder="1" applyAlignment="1">
      <alignment horizontal="center" wrapText="1"/>
    </xf>
    <xf numFmtId="4" fontId="2" fillId="0" borderId="22" xfId="0" applyNumberFormat="1" applyFont="1" applyBorder="1" applyAlignment="1">
      <alignment horizontal="center" wrapText="1"/>
    </xf>
    <xf numFmtId="0" fontId="6" fillId="0" borderId="21" xfId="8" applyFont="1" applyFill="1" applyBorder="1" applyAlignment="1">
      <alignment horizontal="left" wrapText="1"/>
    </xf>
    <xf numFmtId="2" fontId="2" fillId="0" borderId="0" xfId="8" applyNumberFormat="1" applyFill="1" applyAlignment="1">
      <alignment horizontal="center"/>
    </xf>
    <xf numFmtId="0" fontId="2" fillId="0" borderId="21" xfId="8" applyFont="1" applyFill="1" applyBorder="1" applyAlignment="1">
      <alignment horizontal="center" wrapText="1"/>
    </xf>
    <xf numFmtId="2" fontId="27" fillId="0" borderId="0" xfId="8" applyNumberFormat="1" applyFont="1" applyFill="1"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4" fontId="27" fillId="0" borderId="0" xfId="8" applyNumberFormat="1" applyFont="1" applyFill="1" applyBorder="1" applyAlignment="1">
      <alignment horizontal="center"/>
    </xf>
    <xf numFmtId="4" fontId="27" fillId="0" borderId="0" xfId="0" applyNumberFormat="1" applyFont="1" applyBorder="1" applyAlignment="1">
      <alignment horizontal="center"/>
    </xf>
    <xf numFmtId="0" fontId="27" fillId="0" borderId="0" xfId="0" applyFont="1" applyBorder="1" applyAlignment="1">
      <alignment horizontal="center"/>
    </xf>
    <xf numFmtId="4" fontId="2" fillId="0" borderId="0" xfId="8" applyNumberFormat="1" applyFill="1" applyBorder="1" applyAlignment="1">
      <alignment horizontal="center"/>
    </xf>
    <xf numFmtId="4" fontId="2" fillId="0" borderId="22" xfId="8" applyNumberFormat="1" applyFill="1" applyBorder="1" applyAlignment="1">
      <alignment horizontal="center"/>
    </xf>
    <xf numFmtId="4" fontId="2" fillId="0" borderId="0" xfId="8" applyNumberFormat="1" applyFont="1" applyFill="1" applyBorder="1" applyAlignment="1">
      <alignment horizontal="center"/>
    </xf>
    <xf numFmtId="4" fontId="2" fillId="0" borderId="0" xfId="8" applyNumberFormat="1" applyFill="1" applyBorder="1" applyAlignment="1">
      <alignment wrapText="1"/>
    </xf>
    <xf numFmtId="0" fontId="2" fillId="0" borderId="21" xfId="8" applyFont="1" applyFill="1" applyBorder="1" applyAlignment="1"/>
    <xf numFmtId="4" fontId="0" fillId="0" borderId="0" xfId="0" applyNumberFormat="1" applyBorder="1"/>
    <xf numFmtId="4" fontId="0" fillId="0" borderId="22" xfId="0" applyNumberFormat="1" applyBorder="1"/>
    <xf numFmtId="4" fontId="0" fillId="0" borderId="0" xfId="0" applyNumberFormat="1" applyFill="1" applyBorder="1" applyAlignment="1">
      <alignment horizontal="center"/>
    </xf>
    <xf numFmtId="4" fontId="27" fillId="0" borderId="0" xfId="0" applyNumberFormat="1" applyFont="1" applyFill="1" applyBorder="1" applyAlignment="1">
      <alignment horizontal="center"/>
    </xf>
    <xf numFmtId="4" fontId="0" fillId="0" borderId="22" xfId="0" applyNumberFormat="1" applyFill="1" applyBorder="1" applyAlignment="1">
      <alignment horizontal="center"/>
    </xf>
    <xf numFmtId="0" fontId="2" fillId="0" borderId="23" xfId="8" applyFont="1" applyFill="1" applyBorder="1" applyAlignment="1">
      <alignment horizontal="center" wrapText="1"/>
    </xf>
    <xf numFmtId="4" fontId="27" fillId="0" borderId="29" xfId="8" applyNumberFormat="1" applyFont="1" applyFill="1" applyBorder="1" applyAlignment="1">
      <alignment horizontal="center"/>
    </xf>
    <xf numFmtId="4" fontId="0" fillId="0" borderId="29" xfId="0" applyNumberFormat="1" applyBorder="1" applyAlignment="1">
      <alignment horizontal="center"/>
    </xf>
    <xf numFmtId="4" fontId="27" fillId="0" borderId="29" xfId="0" applyNumberFormat="1" applyFont="1" applyBorder="1" applyAlignment="1">
      <alignment horizontal="center"/>
    </xf>
    <xf numFmtId="4" fontId="0" fillId="0" borderId="30" xfId="0" applyNumberFormat="1" applyBorder="1" applyAlignment="1">
      <alignment horizontal="center"/>
    </xf>
    <xf numFmtId="175" fontId="4" fillId="0" borderId="1" xfId="1" applyNumberFormat="1" applyFont="1" applyBorder="1" applyAlignment="1">
      <alignment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0" fillId="0" borderId="0" xfId="0" applyAlignment="1"/>
    <xf numFmtId="14" fontId="0" fillId="0" borderId="0" xfId="0" applyNumberFormat="1" applyAlignment="1">
      <alignment horizontal="left"/>
    </xf>
    <xf numFmtId="0" fontId="14" fillId="0" borderId="0" xfId="0" applyFont="1" applyFill="1" applyBorder="1" applyAlignment="1">
      <alignment wrapText="1"/>
    </xf>
    <xf numFmtId="0" fontId="12" fillId="0" borderId="0" xfId="0" applyFont="1" applyFill="1" applyAlignment="1"/>
    <xf numFmtId="175" fontId="4" fillId="0" borderId="15" xfId="0" applyNumberFormat="1" applyFont="1" applyBorder="1" applyAlignment="1">
      <alignment horizontal="center"/>
    </xf>
    <xf numFmtId="175" fontId="4" fillId="0" borderId="1" xfId="9" applyNumberFormat="1" applyFont="1" applyBorder="1" applyAlignment="1">
      <alignment horizontal="center" wrapText="1"/>
    </xf>
    <xf numFmtId="173" fontId="4" fillId="0" borderId="1" xfId="9" applyNumberFormat="1" applyFont="1" applyBorder="1" applyAlignment="1">
      <alignment horizontal="center" wrapText="1"/>
    </xf>
    <xf numFmtId="175" fontId="4" fillId="0" borderId="1" xfId="9" applyNumberFormat="1" applyFont="1" applyBorder="1" applyAlignment="1">
      <alignment horizontal="center"/>
    </xf>
    <xf numFmtId="175" fontId="3" fillId="0" borderId="1" xfId="9" applyNumberFormat="1" applyFont="1" applyBorder="1" applyAlignment="1">
      <alignment horizontal="center"/>
    </xf>
    <xf numFmtId="0" fontId="6" fillId="0" borderId="0" xfId="0" applyFont="1" applyBorder="1" applyAlignment="1">
      <alignment horizontal="center"/>
    </xf>
    <xf numFmtId="0" fontId="7" fillId="0" borderId="0" xfId="0" applyFont="1" applyBorder="1" applyAlignment="1">
      <alignment horizontal="center"/>
    </xf>
    <xf numFmtId="166" fontId="7" fillId="0" borderId="0" xfId="5" applyNumberFormat="1" applyFont="1" applyBorder="1" applyAlignment="1" applyProtection="1">
      <alignment horizontal="center"/>
      <protection locked="0"/>
    </xf>
    <xf numFmtId="0" fontId="37" fillId="0" borderId="0" xfId="0" applyFont="1" applyAlignment="1">
      <alignment horizontal="center"/>
    </xf>
    <xf numFmtId="0" fontId="4" fillId="0" borderId="0" xfId="0" applyFont="1" applyProtection="1"/>
    <xf numFmtId="10" fontId="4" fillId="0" borderId="0" xfId="3"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4" fillId="0" borderId="0" xfId="0" applyFont="1" applyAlignment="1" applyProtection="1">
      <alignment horizontal="right"/>
    </xf>
    <xf numFmtId="10" fontId="4" fillId="0" borderId="0" xfId="0" applyNumberFormat="1" applyFont="1" applyAlignment="1" applyProtection="1">
      <alignment horizontal="right"/>
    </xf>
    <xf numFmtId="9" fontId="2" fillId="0" borderId="0" xfId="0" applyNumberFormat="1" applyFont="1" applyAlignment="1" applyProtection="1">
      <alignment horizontal="left"/>
    </xf>
    <xf numFmtId="4" fontId="0" fillId="0" borderId="0" xfId="0" applyNumberFormat="1" applyFill="1" applyBorder="1"/>
    <xf numFmtId="4" fontId="0" fillId="0" borderId="22" xfId="0" applyNumberFormat="1" applyFill="1" applyBorder="1"/>
    <xf numFmtId="0" fontId="2" fillId="0" borderId="0" xfId="8" applyFont="1" applyFill="1" applyBorder="1" applyAlignment="1"/>
    <xf numFmtId="0" fontId="39" fillId="0" borderId="31" xfId="0" applyFont="1" applyBorder="1" applyAlignment="1">
      <alignment horizontal="center" vertical="center" wrapText="1"/>
    </xf>
    <xf numFmtId="0" fontId="38" fillId="0" borderId="11" xfId="0" applyFont="1" applyBorder="1" applyAlignment="1">
      <alignment horizontal="center" vertical="center" wrapText="1"/>
    </xf>
    <xf numFmtId="0" fontId="39" fillId="0" borderId="32"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32" xfId="0" applyFont="1" applyBorder="1" applyAlignment="1">
      <alignment vertical="center" wrapText="1"/>
    </xf>
    <xf numFmtId="10" fontId="38" fillId="0" borderId="30" xfId="0" applyNumberFormat="1" applyFont="1" applyBorder="1" applyAlignment="1">
      <alignment horizontal="center" vertical="center" wrapText="1"/>
    </xf>
    <xf numFmtId="0" fontId="38" fillId="0" borderId="0" xfId="0" applyFont="1" applyFill="1" applyBorder="1" applyAlignment="1">
      <alignment vertical="center" wrapText="1"/>
    </xf>
    <xf numFmtId="0" fontId="39" fillId="0" borderId="0"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0" xfId="0" applyFont="1" applyBorder="1" applyAlignment="1">
      <alignment vertical="center" wrapText="1"/>
    </xf>
    <xf numFmtId="10" fontId="38" fillId="0" borderId="0" xfId="0" applyNumberFormat="1" applyFont="1" applyBorder="1" applyAlignment="1">
      <alignment horizontal="center" vertical="center" wrapText="1"/>
    </xf>
    <xf numFmtId="0" fontId="4" fillId="0" borderId="1"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5" xfId="0" applyFont="1" applyBorder="1" applyAlignment="1">
      <alignment horizontal="center" vertical="center"/>
    </xf>
    <xf numFmtId="0" fontId="2" fillId="0" borderId="0" xfId="0" applyFont="1" applyFill="1" applyAlignment="1">
      <alignment wrapText="1"/>
    </xf>
    <xf numFmtId="0" fontId="2" fillId="3" borderId="0" xfId="0" applyFont="1" applyFill="1" applyAlignment="1">
      <alignment wrapText="1"/>
    </xf>
    <xf numFmtId="0" fontId="2" fillId="3" borderId="0" xfId="0" applyFont="1" applyFill="1"/>
    <xf numFmtId="175" fontId="3" fillId="0" borderId="0" xfId="9" applyNumberFormat="1" applyFont="1" applyBorder="1" applyAlignment="1">
      <alignment horizontal="center"/>
    </xf>
    <xf numFmtId="0" fontId="4" fillId="0" borderId="12" xfId="0" applyFont="1" applyBorder="1" applyAlignment="1">
      <alignment horizontal="left" wrapText="1"/>
    </xf>
    <xf numFmtId="176" fontId="4" fillId="0" borderId="1" xfId="12" applyNumberFormat="1" applyFont="1" applyFill="1" applyBorder="1" applyAlignment="1" applyProtection="1">
      <alignment horizontal="center" wrapText="1"/>
    </xf>
    <xf numFmtId="0" fontId="4" fillId="0" borderId="1" xfId="0" applyFont="1" applyBorder="1" applyAlignment="1" applyProtection="1">
      <alignment horizontal="center" wrapText="1"/>
    </xf>
    <xf numFmtId="0" fontId="40" fillId="0" borderId="1" xfId="0" applyFont="1" applyBorder="1" applyAlignment="1">
      <alignment horizontal="left" wrapText="1"/>
    </xf>
    <xf numFmtId="0" fontId="4" fillId="0" borderId="1" xfId="0" applyFont="1" applyFill="1" applyBorder="1" applyAlignment="1" applyProtection="1">
      <alignment horizontal="center" wrapText="1"/>
    </xf>
    <xf numFmtId="175" fontId="3" fillId="0" borderId="8" xfId="9" applyNumberFormat="1" applyFont="1" applyBorder="1" applyAlignment="1">
      <alignment horizontal="center"/>
    </xf>
    <xf numFmtId="175" fontId="4" fillId="0" borderId="0" xfId="1" applyNumberFormat="1" applyFont="1" applyProtection="1">
      <protection locked="0"/>
    </xf>
    <xf numFmtId="0" fontId="4" fillId="0" borderId="1"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 xfId="0" applyFont="1" applyBorder="1" applyAlignment="1">
      <alignment horizontal="center"/>
    </xf>
    <xf numFmtId="0" fontId="4" fillId="0" borderId="12" xfId="0" applyFont="1" applyBorder="1" applyAlignment="1">
      <alignment horizontal="center"/>
    </xf>
    <xf numFmtId="0" fontId="4" fillId="0" borderId="8" xfId="0" applyFont="1" applyBorder="1" applyAlignment="1">
      <alignment horizontal="center"/>
    </xf>
    <xf numFmtId="0" fontId="32" fillId="6" borderId="17" xfId="0" applyFont="1" applyFill="1" applyBorder="1" applyAlignment="1">
      <alignment horizontal="left" wrapText="1"/>
    </xf>
    <xf numFmtId="0" fontId="32" fillId="7" borderId="17" xfId="0" applyFont="1" applyFill="1" applyBorder="1" applyAlignment="1">
      <alignment horizontal="left" wrapText="1"/>
    </xf>
    <xf numFmtId="0" fontId="41" fillId="8" borderId="17" xfId="0" applyFont="1" applyFill="1" applyBorder="1" applyAlignment="1">
      <alignment horizontal="left" wrapText="1"/>
    </xf>
    <xf numFmtId="0" fontId="32" fillId="7" borderId="17" xfId="0" applyFont="1" applyFill="1" applyBorder="1" applyAlignment="1">
      <alignment horizontal="left" vertical="center" wrapText="1"/>
    </xf>
    <xf numFmtId="0" fontId="32" fillId="6" borderId="17" xfId="0" applyFont="1" applyFill="1" applyBorder="1" applyAlignment="1">
      <alignment horizontal="left" vertical="center" wrapText="1"/>
    </xf>
    <xf numFmtId="4" fontId="32" fillId="7" borderId="17" xfId="0" applyNumberFormat="1" applyFont="1" applyFill="1" applyBorder="1" applyAlignment="1">
      <alignment horizontal="left" vertical="center" wrapText="1"/>
    </xf>
    <xf numFmtId="4" fontId="32" fillId="6" borderId="17" xfId="0" applyNumberFormat="1" applyFont="1" applyFill="1" applyBorder="1" applyAlignment="1">
      <alignment horizontal="left" vertical="center" wrapText="1"/>
    </xf>
    <xf numFmtId="0" fontId="29" fillId="0" borderId="0" xfId="0" applyFont="1" applyAlignment="1">
      <alignment vertical="center" wrapText="1"/>
    </xf>
    <xf numFmtId="0" fontId="4" fillId="0" borderId="1" xfId="0" applyFont="1" applyFill="1" applyBorder="1" applyAlignment="1" applyProtection="1">
      <alignment horizontal="left" wrapText="1"/>
      <protection locked="0"/>
    </xf>
    <xf numFmtId="0" fontId="21" fillId="0" borderId="0" xfId="0" applyFont="1"/>
    <xf numFmtId="175" fontId="4" fillId="0" borderId="7" xfId="9" applyNumberFormat="1" applyFont="1" applyBorder="1" applyAlignment="1">
      <alignment horizontal="center"/>
    </xf>
    <xf numFmtId="173" fontId="4" fillId="0" borderId="7" xfId="9" applyNumberFormat="1" applyFont="1" applyBorder="1" applyAlignment="1">
      <alignment horizontal="center"/>
    </xf>
    <xf numFmtId="49" fontId="4" fillId="0" borderId="1" xfId="0" applyNumberFormat="1" applyFont="1" applyBorder="1" applyAlignment="1">
      <alignment horizontal="center"/>
    </xf>
    <xf numFmtId="49" fontId="0" fillId="0" borderId="0" xfId="0" applyNumberFormat="1" applyAlignment="1">
      <alignment horizontal="right"/>
    </xf>
    <xf numFmtId="173" fontId="4" fillId="0" borderId="1" xfId="9" applyNumberFormat="1" applyFont="1" applyBorder="1" applyAlignment="1">
      <alignment horizontal="center"/>
    </xf>
    <xf numFmtId="173" fontId="4" fillId="0" borderId="1" xfId="9" applyNumberFormat="1" applyFont="1" applyFill="1" applyBorder="1" applyAlignment="1">
      <alignment horizontal="center"/>
    </xf>
    <xf numFmtId="44" fontId="0" fillId="0" borderId="0" xfId="0" applyNumberFormat="1"/>
    <xf numFmtId="0" fontId="4" fillId="0" borderId="13" xfId="0" applyFont="1" applyFill="1" applyBorder="1" applyAlignment="1">
      <alignment horizontal="center"/>
    </xf>
    <xf numFmtId="175" fontId="4" fillId="0" borderId="13" xfId="9" applyNumberFormat="1" applyFont="1" applyBorder="1" applyAlignment="1">
      <alignment horizontal="center"/>
    </xf>
    <xf numFmtId="173" fontId="4" fillId="0" borderId="13" xfId="9" applyNumberFormat="1" applyFont="1" applyBorder="1" applyAlignment="1">
      <alignment horizontal="center"/>
    </xf>
    <xf numFmtId="0" fontId="4" fillId="0" borderId="0" xfId="0" applyFont="1" applyFill="1" applyBorder="1" applyAlignment="1">
      <alignment horizontal="center"/>
    </xf>
    <xf numFmtId="175" fontId="4" fillId="0" borderId="0" xfId="9" applyNumberFormat="1" applyFont="1" applyBorder="1" applyAlignment="1">
      <alignment horizontal="center"/>
    </xf>
    <xf numFmtId="173" fontId="4" fillId="0" borderId="0" xfId="9" applyNumberFormat="1" applyFont="1" applyBorder="1" applyAlignment="1">
      <alignment horizontal="center"/>
    </xf>
    <xf numFmtId="175" fontId="4" fillId="0" borderId="1" xfId="9" applyNumberFormat="1" applyFont="1" applyFill="1" applyBorder="1" applyAlignment="1">
      <alignment horizontal="center"/>
    </xf>
    <xf numFmtId="0" fontId="4" fillId="0" borderId="1" xfId="9" applyNumberFormat="1" applyFont="1" applyFill="1" applyBorder="1" applyAlignment="1">
      <alignment horizontal="center"/>
    </xf>
    <xf numFmtId="175" fontId="4" fillId="0" borderId="0" xfId="0" applyNumberFormat="1" applyFont="1" applyBorder="1" applyAlignment="1">
      <alignment horizontal="center" wrapText="1"/>
    </xf>
    <xf numFmtId="177" fontId="0" fillId="0" borderId="0" xfId="0" applyNumberFormat="1" applyAlignment="1">
      <alignment horizontal="center"/>
    </xf>
    <xf numFmtId="0" fontId="15" fillId="0" borderId="2" xfId="0" applyFont="1" applyFill="1" applyBorder="1" applyAlignment="1">
      <alignment horizontal="center" vertical="center"/>
    </xf>
    <xf numFmtId="0" fontId="4" fillId="0" borderId="1" xfId="0" applyFont="1" applyBorder="1" applyAlignment="1">
      <alignment horizontal="center"/>
    </xf>
    <xf numFmtId="0" fontId="4" fillId="0" borderId="1" xfId="0" applyFont="1" applyBorder="1" applyAlignment="1">
      <alignment horizontal="center"/>
    </xf>
    <xf numFmtId="175" fontId="3" fillId="4" borderId="31" xfId="0" applyNumberFormat="1" applyFont="1" applyFill="1" applyBorder="1" applyAlignment="1">
      <alignment horizontal="center"/>
    </xf>
    <xf numFmtId="4" fontId="0" fillId="0" borderId="0" xfId="0" applyNumberFormat="1" applyAlignment="1">
      <alignment horizontal="center"/>
    </xf>
    <xf numFmtId="4" fontId="2" fillId="0" borderId="22" xfId="8" applyNumberFormat="1" applyFill="1" applyBorder="1" applyAlignment="1">
      <alignment wrapText="1"/>
    </xf>
    <xf numFmtId="49" fontId="2" fillId="0" borderId="0" xfId="8" applyNumberFormat="1" applyFont="1" applyFill="1" applyBorder="1"/>
    <xf numFmtId="0" fontId="2" fillId="0" borderId="0" xfId="10" applyFont="1" applyFill="1" applyBorder="1" applyAlignment="1">
      <alignment horizontal="left" vertical="center" wrapText="1"/>
    </xf>
    <xf numFmtId="0" fontId="2" fillId="0" borderId="0" xfId="8" applyFont="1" applyFill="1" applyBorder="1"/>
    <xf numFmtId="4" fontId="27" fillId="0" borderId="0" xfId="8" applyNumberFormat="1" applyFont="1" applyFill="1" applyAlignment="1">
      <alignment horizontal="center"/>
    </xf>
    <xf numFmtId="4" fontId="2" fillId="0" borderId="0" xfId="8" applyNumberFormat="1" applyFill="1" applyAlignment="1">
      <alignment wrapText="1"/>
    </xf>
    <xf numFmtId="2" fontId="27" fillId="0" borderId="29" xfId="8" applyNumberFormat="1" applyFont="1" applyFill="1" applyBorder="1" applyAlignment="1">
      <alignment horizontal="center"/>
    </xf>
    <xf numFmtId="0" fontId="0" fillId="0" borderId="29" xfId="0" applyBorder="1" applyAlignment="1">
      <alignment horizontal="center"/>
    </xf>
    <xf numFmtId="0" fontId="27" fillId="0" borderId="29" xfId="0" applyFont="1" applyBorder="1" applyAlignment="1">
      <alignment horizontal="center"/>
    </xf>
    <xf numFmtId="0" fontId="0" fillId="0" borderId="30" xfId="0" applyBorder="1" applyAlignment="1">
      <alignment horizontal="center"/>
    </xf>
    <xf numFmtId="2" fontId="0" fillId="0" borderId="30" xfId="0" applyNumberFormat="1" applyBorder="1" applyAlignment="1">
      <alignment horizontal="center"/>
    </xf>
    <xf numFmtId="0" fontId="41" fillId="8" borderId="17" xfId="0" applyFont="1" applyFill="1" applyBorder="1" applyAlignment="1">
      <alignment horizontal="left" vertical="center" wrapText="1"/>
    </xf>
    <xf numFmtId="0" fontId="4" fillId="0" borderId="12" xfId="0" applyFont="1" applyBorder="1" applyAlignment="1">
      <alignment horizontal="center"/>
    </xf>
    <xf numFmtId="0" fontId="4" fillId="0" borderId="1" xfId="0" applyFont="1" applyBorder="1" applyAlignment="1">
      <alignment horizontal="center" wrapText="1"/>
    </xf>
    <xf numFmtId="0" fontId="32" fillId="6" borderId="26" xfId="0" applyFont="1" applyFill="1" applyBorder="1" applyAlignment="1">
      <alignment horizontal="left" vertical="center" wrapText="1"/>
    </xf>
    <xf numFmtId="0" fontId="32" fillId="6" borderId="25" xfId="0" applyFont="1" applyFill="1" applyBorder="1" applyAlignment="1">
      <alignment horizontal="left" vertical="center" wrapText="1"/>
    </xf>
    <xf numFmtId="0" fontId="32" fillId="6" borderId="27" xfId="0" applyFont="1" applyFill="1" applyBorder="1" applyAlignment="1">
      <alignment horizontal="left" vertical="center" wrapText="1"/>
    </xf>
    <xf numFmtId="0" fontId="2" fillId="0" borderId="0" xfId="0" applyFont="1" applyFill="1" applyBorder="1" applyAlignment="1">
      <alignment horizontal="center"/>
    </xf>
    <xf numFmtId="0" fontId="42" fillId="3" borderId="0" xfId="0" applyFont="1" applyFill="1"/>
    <xf numFmtId="0" fontId="32" fillId="6" borderId="17" xfId="13" applyFont="1" applyFill="1" applyBorder="1" applyAlignment="1">
      <alignment horizontal="left" vertical="center" wrapText="1"/>
    </xf>
    <xf numFmtId="0" fontId="32" fillId="7" borderId="17" xfId="13" applyFont="1" applyFill="1" applyBorder="1" applyAlignment="1">
      <alignment horizontal="left" vertical="center" wrapText="1"/>
    </xf>
    <xf numFmtId="4" fontId="32" fillId="7" borderId="17" xfId="13" applyNumberFormat="1" applyFont="1" applyFill="1" applyBorder="1" applyAlignment="1">
      <alignment horizontal="left" vertical="center" wrapText="1"/>
    </xf>
    <xf numFmtId="4" fontId="32" fillId="6" borderId="17" xfId="13" applyNumberFormat="1" applyFont="1" applyFill="1" applyBorder="1" applyAlignment="1">
      <alignment horizontal="left" vertical="center" wrapText="1"/>
    </xf>
    <xf numFmtId="0" fontId="41" fillId="8" borderId="17" xfId="13" applyFont="1" applyFill="1" applyBorder="1" applyAlignment="1">
      <alignment horizontal="left" vertical="center" wrapText="1"/>
    </xf>
    <xf numFmtId="0" fontId="1" fillId="0" borderId="0" xfId="13"/>
    <xf numFmtId="0" fontId="29" fillId="0" borderId="0" xfId="13" applyFont="1" applyAlignment="1">
      <alignment vertical="center" wrapText="1"/>
    </xf>
    <xf numFmtId="0" fontId="32" fillId="3" borderId="0" xfId="13" applyFont="1" applyFill="1" applyBorder="1" applyAlignment="1">
      <alignment horizontal="left" vertical="center" wrapText="1"/>
    </xf>
    <xf numFmtId="0" fontId="1" fillId="3" borderId="0" xfId="13" applyFill="1" applyBorder="1"/>
    <xf numFmtId="0" fontId="4" fillId="0" borderId="1" xfId="0" applyFont="1" applyBorder="1" applyAlignment="1">
      <alignment horizontal="center"/>
    </xf>
    <xf numFmtId="0" fontId="4" fillId="0" borderId="1" xfId="0" applyFont="1" applyFill="1" applyBorder="1" applyAlignment="1">
      <alignment horizontal="left" vertical="center" wrapText="1"/>
    </xf>
    <xf numFmtId="175" fontId="6" fillId="0" borderId="1" xfId="1" applyNumberFormat="1" applyFont="1" applyBorder="1" applyProtection="1">
      <protection locked="0"/>
    </xf>
    <xf numFmtId="0" fontId="2" fillId="0" borderId="1" xfId="0" applyFont="1" applyBorder="1" applyProtection="1">
      <protection locked="0"/>
    </xf>
    <xf numFmtId="171" fontId="4" fillId="0" borderId="1" xfId="4" applyNumberFormat="1" applyFont="1" applyFill="1" applyBorder="1" applyAlignment="1" applyProtection="1">
      <alignment vertical="center" wrapText="1"/>
      <protection locked="0"/>
    </xf>
    <xf numFmtId="175" fontId="4" fillId="0" borderId="1" xfId="4" applyNumberFormat="1" applyFont="1" applyFill="1" applyBorder="1" applyAlignment="1" applyProtection="1">
      <alignment horizontal="right" vertical="center"/>
      <protection locked="0"/>
    </xf>
    <xf numFmtId="0" fontId="43" fillId="0" borderId="1" xfId="0" applyNumberFormat="1" applyFont="1" applyBorder="1" applyAlignment="1" applyProtection="1">
      <alignment horizontal="center" vertical="center" wrapText="1"/>
      <protection locked="0"/>
    </xf>
    <xf numFmtId="2" fontId="4" fillId="0" borderId="5" xfId="4" applyNumberFormat="1" applyFont="1" applyFill="1" applyBorder="1" applyAlignment="1" applyProtection="1">
      <alignment horizontal="center" vertical="center" wrapText="1"/>
      <protection locked="0"/>
    </xf>
    <xf numFmtId="171" fontId="4" fillId="0" borderId="1" xfId="0" applyNumberFormat="1" applyFont="1" applyBorder="1" applyAlignment="1" applyProtection="1">
      <alignment vertical="center"/>
      <protection locked="0"/>
    </xf>
    <xf numFmtId="175" fontId="4" fillId="0" borderId="1" xfId="1" applyNumberFormat="1" applyFont="1" applyFill="1" applyBorder="1" applyAlignment="1" applyProtection="1">
      <alignment horizontal="right" vertical="center"/>
      <protection locked="0"/>
    </xf>
    <xf numFmtId="0" fontId="6" fillId="0" borderId="0" xfId="0" applyFont="1" applyAlignment="1" applyProtection="1">
      <alignment horizontal="left" wrapText="1"/>
      <protection locked="0"/>
    </xf>
    <xf numFmtId="0" fontId="12" fillId="0" borderId="0" xfId="0" applyFont="1" applyAlignment="1" applyProtection="1">
      <alignment horizontal="center"/>
    </xf>
    <xf numFmtId="0" fontId="4" fillId="5" borderId="9" xfId="0" applyFont="1" applyFill="1" applyBorder="1" applyAlignment="1" applyProtection="1">
      <alignment horizontal="center" vertical="center" wrapText="1"/>
      <protection locked="0"/>
    </xf>
    <xf numFmtId="0" fontId="4" fillId="5" borderId="10"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4" fontId="3" fillId="0" borderId="33" xfId="0" applyNumberFormat="1" applyFont="1" applyBorder="1" applyAlignment="1" applyProtection="1">
      <alignment horizontal="left"/>
      <protection locked="0"/>
    </xf>
    <xf numFmtId="4" fontId="3" fillId="0" borderId="34" xfId="0" applyNumberFormat="1" applyFont="1" applyBorder="1" applyAlignment="1" applyProtection="1">
      <alignment horizontal="left"/>
      <protection locked="0"/>
    </xf>
    <xf numFmtId="4" fontId="3" fillId="0" borderId="35" xfId="0" applyNumberFormat="1" applyFont="1" applyBorder="1" applyAlignment="1" applyProtection="1">
      <alignment horizontal="left"/>
      <protection locked="0"/>
    </xf>
    <xf numFmtId="0" fontId="6" fillId="0" borderId="9" xfId="0" applyFont="1" applyBorder="1" applyAlignment="1" applyProtection="1">
      <alignment horizontal="right"/>
      <protection locked="0"/>
    </xf>
    <xf numFmtId="0" fontId="6" fillId="0" borderId="10" xfId="0" applyFont="1" applyBorder="1" applyAlignment="1" applyProtection="1">
      <alignment horizontal="right"/>
      <protection locked="0"/>
    </xf>
    <xf numFmtId="0" fontId="6" fillId="0" borderId="36" xfId="0" applyFont="1" applyBorder="1" applyAlignment="1" applyProtection="1">
      <alignment horizontal="right"/>
      <protection locked="0"/>
    </xf>
    <xf numFmtId="175" fontId="6" fillId="0" borderId="37" xfId="1" applyNumberFormat="1" applyFont="1" applyBorder="1" applyAlignment="1" applyProtection="1">
      <alignment horizontal="center"/>
      <protection locked="0"/>
    </xf>
    <xf numFmtId="175" fontId="6" fillId="0" borderId="19" xfId="1" applyNumberFormat="1" applyFont="1" applyBorder="1" applyAlignment="1" applyProtection="1">
      <alignment horizontal="center"/>
      <protection locked="0"/>
    </xf>
    <xf numFmtId="175" fontId="6" fillId="0" borderId="28" xfId="1" applyNumberFormat="1" applyFont="1" applyBorder="1" applyAlignment="1" applyProtection="1">
      <alignment horizontal="center"/>
      <protection locked="0"/>
    </xf>
    <xf numFmtId="0" fontId="3" fillId="0" borderId="33" xfId="0" applyFont="1" applyFill="1" applyBorder="1" applyAlignment="1">
      <alignment horizontal="left" vertical="center"/>
    </xf>
    <xf numFmtId="0" fontId="3" fillId="0" borderId="34" xfId="0" applyFont="1" applyFill="1" applyBorder="1" applyAlignment="1">
      <alignment horizontal="left" vertical="center"/>
    </xf>
    <xf numFmtId="0" fontId="3" fillId="0" borderId="35" xfId="0" applyFont="1" applyFill="1" applyBorder="1" applyAlignment="1">
      <alignment horizontal="left" vertical="center"/>
    </xf>
    <xf numFmtId="0" fontId="3" fillId="0" borderId="33" xfId="0" applyFont="1" applyBorder="1" applyAlignment="1" applyProtection="1">
      <alignment horizontal="left"/>
      <protection locked="0"/>
    </xf>
    <xf numFmtId="0" fontId="3" fillId="0" borderId="34" xfId="0" applyFont="1" applyBorder="1" applyAlignment="1" applyProtection="1">
      <alignment horizontal="left"/>
      <protection locked="0"/>
    </xf>
    <xf numFmtId="0" fontId="3" fillId="0" borderId="35" xfId="0" applyFont="1" applyBorder="1" applyAlignment="1" applyProtection="1">
      <alignment horizontal="left"/>
      <protection locked="0"/>
    </xf>
    <xf numFmtId="0" fontId="6" fillId="0" borderId="0" xfId="0" applyFont="1" applyFill="1" applyAlignment="1" applyProtection="1">
      <alignment wrapText="1"/>
      <protection locked="0"/>
    </xf>
    <xf numFmtId="0" fontId="6" fillId="0" borderId="0" xfId="0" applyFont="1" applyBorder="1" applyAlignment="1" applyProtection="1">
      <alignment horizontal="left" wrapText="1"/>
    </xf>
    <xf numFmtId="0" fontId="12" fillId="0" borderId="0" xfId="0" applyFont="1" applyAlignment="1">
      <alignment horizontal="center" wrapText="1"/>
    </xf>
    <xf numFmtId="0" fontId="7" fillId="0" borderId="0" xfId="0" applyFont="1" applyBorder="1" applyAlignment="1">
      <alignment horizontal="left" wrapText="1"/>
    </xf>
    <xf numFmtId="0" fontId="6" fillId="0" borderId="0" xfId="0" applyFont="1" applyBorder="1" applyAlignment="1">
      <alignment horizontal="left"/>
    </xf>
    <xf numFmtId="0" fontId="6" fillId="0" borderId="0" xfId="0" applyFont="1" applyBorder="1" applyAlignment="1">
      <alignment horizontal="left" wrapText="1"/>
    </xf>
    <xf numFmtId="0" fontId="6" fillId="0" borderId="0" xfId="0" applyFont="1" applyBorder="1" applyAlignment="1">
      <alignment horizontal="center"/>
    </xf>
    <xf numFmtId="0" fontId="8" fillId="0" borderId="0" xfId="0" applyFont="1" applyBorder="1" applyAlignment="1">
      <alignment horizontal="center"/>
    </xf>
    <xf numFmtId="0" fontId="37" fillId="0" borderId="0" xfId="0" applyFont="1" applyAlignment="1">
      <alignment horizontal="right" vertical="center"/>
    </xf>
    <xf numFmtId="0" fontId="37" fillId="0" borderId="0" xfId="0" applyFont="1" applyAlignment="1">
      <alignment horizontal="left" vertical="center"/>
    </xf>
    <xf numFmtId="0" fontId="38" fillId="0" borderId="29" xfId="0" applyFont="1" applyFill="1" applyBorder="1" applyAlignment="1">
      <alignment horizontal="center"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11" xfId="0" applyFont="1" applyBorder="1" applyAlignment="1">
      <alignment horizontal="center" vertical="center" wrapText="1"/>
    </xf>
    <xf numFmtId="0" fontId="39" fillId="0" borderId="0" xfId="0" applyFont="1" applyBorder="1" applyAlignment="1">
      <alignment horizontal="center" vertical="center" wrapText="1"/>
    </xf>
    <xf numFmtId="0" fontId="4" fillId="5" borderId="1" xfId="0" applyFont="1" applyFill="1" applyBorder="1" applyAlignment="1">
      <alignment horizontal="center"/>
    </xf>
    <xf numFmtId="0" fontId="4" fillId="5" borderId="1" xfId="0" applyFont="1" applyFill="1" applyBorder="1" applyAlignment="1">
      <alignment horizontal="center" vertical="center" wrapText="1"/>
    </xf>
    <xf numFmtId="0" fontId="18" fillId="0" borderId="1" xfId="0" applyFont="1" applyBorder="1" applyAlignment="1">
      <alignment horizontal="center"/>
    </xf>
    <xf numFmtId="0" fontId="4" fillId="0" borderId="1" xfId="0" applyFont="1" applyFill="1" applyBorder="1" applyAlignment="1">
      <alignment horizontal="left" vertical="center" wrapText="1"/>
    </xf>
    <xf numFmtId="0" fontId="4" fillId="0" borderId="7" xfId="0" applyFont="1" applyFill="1" applyBorder="1" applyAlignment="1">
      <alignment horizontal="center" vertical="center" wrapText="1"/>
    </xf>
    <xf numFmtId="0" fontId="4" fillId="0" borderId="15" xfId="0"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8" xfId="0" applyFont="1" applyBorder="1" applyAlignment="1">
      <alignment horizontal="center" vertical="center"/>
    </xf>
    <xf numFmtId="0" fontId="4" fillId="0" borderId="15" xfId="0" applyFont="1" applyBorder="1" applyAlignment="1">
      <alignment horizontal="center" vertical="center"/>
    </xf>
    <xf numFmtId="0" fontId="3" fillId="4" borderId="9" xfId="0" applyFont="1" applyFill="1" applyBorder="1" applyAlignment="1">
      <alignment horizontal="center" wrapText="1"/>
    </xf>
    <xf numFmtId="0" fontId="3" fillId="4" borderId="10" xfId="0" applyFont="1" applyFill="1" applyBorder="1" applyAlignment="1">
      <alignment horizontal="center" wrapText="1"/>
    </xf>
    <xf numFmtId="0" fontId="3" fillId="4" borderId="11" xfId="0" applyFont="1" applyFill="1" applyBorder="1" applyAlignment="1">
      <alignment horizontal="center" wrapText="1"/>
    </xf>
    <xf numFmtId="0" fontId="4" fillId="0" borderId="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8" xfId="0" applyFont="1" applyBorder="1" applyAlignment="1">
      <alignment horizontal="center"/>
    </xf>
    <xf numFmtId="0" fontId="4" fillId="0" borderId="1" xfId="0" applyFont="1" applyBorder="1" applyAlignment="1">
      <alignment horizontal="center" wrapText="1"/>
    </xf>
    <xf numFmtId="0" fontId="12" fillId="0" borderId="0" xfId="0" applyFont="1" applyFill="1" applyAlignment="1">
      <alignment horizontal="center"/>
    </xf>
    <xf numFmtId="0" fontId="14" fillId="0" borderId="0" xfId="0" applyFont="1" applyFill="1" applyBorder="1" applyAlignment="1">
      <alignment horizontal="center" wrapText="1"/>
    </xf>
    <xf numFmtId="0" fontId="3" fillId="4" borderId="9" xfId="0" applyFont="1" applyFill="1" applyBorder="1" applyAlignment="1">
      <alignment horizontal="center"/>
    </xf>
    <xf numFmtId="0" fontId="3" fillId="4" borderId="10" xfId="0" applyFont="1" applyFill="1" applyBorder="1" applyAlignment="1">
      <alignment horizontal="center"/>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75" fontId="4" fillId="0" borderId="1" xfId="1" applyNumberFormat="1" applyFont="1" applyBorder="1" applyAlignment="1">
      <alignment horizontal="center" vertical="center" wrapText="1"/>
    </xf>
    <xf numFmtId="0" fontId="2" fillId="0" borderId="20" xfId="0" applyFont="1" applyBorder="1" applyAlignment="1">
      <alignment horizontal="left" vertical="center" wrapText="1"/>
    </xf>
    <xf numFmtId="0" fontId="32" fillId="6" borderId="26" xfId="0" applyFont="1" applyFill="1" applyBorder="1" applyAlignment="1">
      <alignment horizontal="left" vertical="center" wrapText="1"/>
    </xf>
    <xf numFmtId="0" fontId="32" fillId="6" borderId="25" xfId="0" applyFont="1" applyFill="1" applyBorder="1" applyAlignment="1">
      <alignment horizontal="left" vertical="center" wrapText="1"/>
    </xf>
    <xf numFmtId="0" fontId="32" fillId="6" borderId="27" xfId="0" applyFont="1" applyFill="1" applyBorder="1" applyAlignment="1">
      <alignment horizontal="left" vertical="center" wrapText="1"/>
    </xf>
    <xf numFmtId="49" fontId="33" fillId="3" borderId="0" xfId="0" applyNumberFormat="1" applyFont="1" applyFill="1" applyAlignment="1">
      <alignment horizontal="center"/>
    </xf>
    <xf numFmtId="49" fontId="33" fillId="3" borderId="22" xfId="0" applyNumberFormat="1" applyFont="1" applyFill="1" applyBorder="1" applyAlignment="1">
      <alignment horizontal="center"/>
    </xf>
    <xf numFmtId="0" fontId="33" fillId="0" borderId="0" xfId="8" applyFont="1" applyFill="1" applyAlignment="1">
      <alignment horizontal="center"/>
    </xf>
    <xf numFmtId="14" fontId="33" fillId="0" borderId="0" xfId="8" applyNumberFormat="1" applyFont="1" applyFill="1" applyAlignment="1">
      <alignment horizontal="center"/>
    </xf>
    <xf numFmtId="14" fontId="33" fillId="0" borderId="22" xfId="8" applyNumberFormat="1" applyFont="1" applyFill="1" applyBorder="1" applyAlignment="1">
      <alignment horizontal="center"/>
    </xf>
    <xf numFmtId="49" fontId="6" fillId="3" borderId="0" xfId="0" applyNumberFormat="1" applyFont="1" applyFill="1" applyAlignment="1">
      <alignment horizontal="center"/>
    </xf>
  </cellXfs>
  <cellStyles count="14">
    <cellStyle name="Moeda" xfId="1" builtinId="4"/>
    <cellStyle name="Moeda 2" xfId="9"/>
    <cellStyle name="Normal" xfId="0" builtinId="0"/>
    <cellStyle name="Normal 2" xfId="13"/>
    <cellStyle name="Normal 2 2" xfId="10"/>
    <cellStyle name="Normal 3" xfId="8"/>
    <cellStyle name="Normal_ORÇAMENTO-HAB" xfId="2"/>
    <cellStyle name="Porcentagem" xfId="3" builtinId="5"/>
    <cellStyle name="Separador de milhares_BT-ALFREDOKUFFS-LAJOTA-19AGO10" xfId="5"/>
    <cellStyle name="Separador de milhares_Plan1" xfId="6"/>
    <cellStyle name="Separador de milhares_Plan1_1" xfId="7"/>
    <cellStyle name="TableStyleLight1" xfId="11"/>
    <cellStyle name="Vírgula" xfId="4" builtinId="3"/>
    <cellStyle name="Vírgula 2" xfId="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www.amavi.org.br/sistemas/sinapi/index.php?p=dnit" TargetMode="External"/><Relationship Id="rId7" Type="http://schemas.openxmlformats.org/officeDocument/2006/relationships/printerSettings" Target="../printerSettings/printerSettings7.bin"/><Relationship Id="rId2" Type="http://schemas.openxmlformats.org/officeDocument/2006/relationships/hyperlink" Target="http://www.amavi.org.br/sistemas/sinapi/index.php?p=servicos" TargetMode="External"/><Relationship Id="rId1" Type="http://schemas.openxmlformats.org/officeDocument/2006/relationships/hyperlink" Target="http://www.amavi.org.br/sistemas/sinapi/index.php?p=materiais" TargetMode="External"/><Relationship Id="rId6" Type="http://schemas.openxmlformats.org/officeDocument/2006/relationships/hyperlink" Target="http://www.amavi.org.br/sistemas/sinapi/index.php?p=dnit" TargetMode="External"/><Relationship Id="rId5" Type="http://schemas.openxmlformats.org/officeDocument/2006/relationships/hyperlink" Target="http://www.amavi.org.br/sistemas/sinapi/index.php?p=servicos" TargetMode="External"/><Relationship Id="rId4" Type="http://schemas.openxmlformats.org/officeDocument/2006/relationships/hyperlink" Target="http://www.amavi.org.br/sistemas/sinapi/index.php?p=materiais"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3" tint="-0.249977111117893"/>
    <pageSetUpPr fitToPage="1"/>
  </sheetPr>
  <dimension ref="A1:R55"/>
  <sheetViews>
    <sheetView tabSelected="1" view="pageBreakPreview" zoomScaleNormal="100" zoomScaleSheetLayoutView="100" workbookViewId="0">
      <selection activeCell="B5" sqref="B5:E5"/>
    </sheetView>
  </sheetViews>
  <sheetFormatPr defaultColWidth="11.42578125" defaultRowHeight="12.75" x14ac:dyDescent="0.2"/>
  <cols>
    <col min="1" max="1" width="5" style="133" customWidth="1"/>
    <col min="2" max="2" width="6.140625" style="112" customWidth="1"/>
    <col min="3" max="3" width="40.28515625" style="112" customWidth="1"/>
    <col min="4" max="4" width="7.28515625" style="112" customWidth="1"/>
    <col min="5" max="5" width="9.42578125" style="119" customWidth="1"/>
    <col min="6" max="6" width="9.42578125" style="112" customWidth="1"/>
    <col min="7" max="7" width="11" style="112" customWidth="1"/>
    <col min="8" max="8" width="14.28515625" style="112" bestFit="1" customWidth="1"/>
    <col min="9" max="9" width="10.5703125" style="113" customWidth="1"/>
    <col min="10" max="10" width="8.85546875" style="114" customWidth="1"/>
    <col min="11" max="11" width="16.28515625" style="112" customWidth="1"/>
    <col min="12" max="12" width="42.42578125" style="111" customWidth="1"/>
    <col min="13" max="13" width="11.42578125" style="109"/>
    <col min="14" max="14" width="12.5703125" style="110" customWidth="1"/>
    <col min="15" max="15" width="3.28515625" style="111" customWidth="1"/>
    <col min="16" max="16" width="11.42578125" style="111"/>
    <col min="17" max="17" width="7" style="133" customWidth="1"/>
    <col min="18" max="18" width="11.42578125" style="133"/>
  </cols>
  <sheetData>
    <row r="1" spans="1:18" ht="16.5" x14ac:dyDescent="0.25">
      <c r="B1" s="426" t="s">
        <v>27</v>
      </c>
      <c r="C1" s="426"/>
      <c r="D1" s="426"/>
      <c r="E1" s="426"/>
      <c r="F1" s="426"/>
      <c r="G1" s="426"/>
      <c r="H1" s="426"/>
      <c r="I1" s="426"/>
      <c r="J1" s="426"/>
      <c r="K1" s="107"/>
      <c r="L1" s="108"/>
    </row>
    <row r="2" spans="1:18" x14ac:dyDescent="0.2">
      <c r="B2" s="115" t="s">
        <v>15285</v>
      </c>
      <c r="F2" s="116"/>
      <c r="G2" s="116"/>
      <c r="H2" s="116"/>
    </row>
    <row r="3" spans="1:18" ht="27.75" customHeight="1" x14ac:dyDescent="0.2">
      <c r="B3" s="425" t="s">
        <v>15296</v>
      </c>
      <c r="C3" s="425"/>
      <c r="D3" s="425"/>
      <c r="E3" s="425"/>
      <c r="F3" s="425"/>
      <c r="G3" s="425"/>
      <c r="H3" s="425"/>
      <c r="I3" s="425"/>
      <c r="J3" s="425"/>
      <c r="Q3" s="154"/>
    </row>
    <row r="4" spans="1:18" ht="12.75" customHeight="1" x14ac:dyDescent="0.2">
      <c r="B4" s="425" t="s">
        <v>15297</v>
      </c>
      <c r="C4" s="425"/>
      <c r="D4" s="425"/>
      <c r="E4" s="425"/>
      <c r="F4" s="425"/>
      <c r="G4" s="425"/>
      <c r="H4" s="425"/>
      <c r="I4" s="425"/>
      <c r="J4" s="425"/>
    </row>
    <row r="5" spans="1:18" ht="27.75" customHeight="1" x14ac:dyDescent="0.2">
      <c r="B5" s="445" t="s">
        <v>15298</v>
      </c>
      <c r="C5" s="445"/>
      <c r="D5" s="445"/>
      <c r="E5" s="445"/>
      <c r="F5" s="236">
        <v>220</v>
      </c>
      <c r="G5" s="117" t="s">
        <v>10</v>
      </c>
      <c r="H5" s="116"/>
    </row>
    <row r="6" spans="1:18" x14ac:dyDescent="0.2">
      <c r="B6" s="117" t="s">
        <v>3806</v>
      </c>
      <c r="C6" s="119"/>
      <c r="D6" s="119"/>
      <c r="F6" s="118">
        <v>1760</v>
      </c>
      <c r="G6" s="117" t="s">
        <v>22</v>
      </c>
      <c r="H6" s="116"/>
    </row>
    <row r="7" spans="1:18" x14ac:dyDescent="0.2">
      <c r="B7" s="117" t="s">
        <v>15310</v>
      </c>
      <c r="C7" s="119"/>
      <c r="F7" s="208"/>
      <c r="G7" s="208"/>
      <c r="H7" s="116"/>
    </row>
    <row r="8" spans="1:18" x14ac:dyDescent="0.2">
      <c r="B8" s="115" t="s">
        <v>15309</v>
      </c>
      <c r="F8" s="116"/>
      <c r="G8" s="116"/>
      <c r="H8" s="116"/>
      <c r="M8" s="109" t="s">
        <v>13</v>
      </c>
      <c r="N8" s="120">
        <f>D9</f>
        <v>0.21099999999999999</v>
      </c>
    </row>
    <row r="9" spans="1:18" ht="13.5" thickBot="1" x14ac:dyDescent="0.25">
      <c r="B9" s="209" t="s">
        <v>21</v>
      </c>
      <c r="C9" s="210"/>
      <c r="D9" s="211">
        <f>BDI!C37</f>
        <v>0.21099999999999999</v>
      </c>
      <c r="E9" s="210"/>
      <c r="F9" s="155"/>
      <c r="G9" s="155"/>
      <c r="H9" s="155"/>
      <c r="I9" s="156"/>
      <c r="J9" s="157"/>
      <c r="N9" s="121"/>
    </row>
    <row r="10" spans="1:18" ht="24.75" customHeight="1" thickBot="1" x14ac:dyDescent="0.25">
      <c r="B10" s="162" t="s">
        <v>0</v>
      </c>
      <c r="C10" s="163" t="s">
        <v>1</v>
      </c>
      <c r="D10" s="164" t="s">
        <v>2</v>
      </c>
      <c r="E10" s="214" t="s">
        <v>3</v>
      </c>
      <c r="F10" s="164" t="s">
        <v>18</v>
      </c>
      <c r="G10" s="164" t="s">
        <v>19</v>
      </c>
      <c r="H10" s="164" t="s">
        <v>4</v>
      </c>
      <c r="I10" s="164" t="s">
        <v>3784</v>
      </c>
      <c r="J10" s="165" t="s">
        <v>3785</v>
      </c>
      <c r="K10" s="122"/>
      <c r="L10" s="123"/>
      <c r="M10" s="124" t="s">
        <v>14</v>
      </c>
      <c r="N10" s="125" t="s">
        <v>15</v>
      </c>
    </row>
    <row r="11" spans="1:18" ht="6" customHeight="1" thickBot="1" x14ac:dyDescent="0.25">
      <c r="B11" s="427"/>
      <c r="C11" s="428"/>
      <c r="D11" s="428"/>
      <c r="E11" s="428"/>
      <c r="F11" s="428"/>
      <c r="G11" s="428"/>
      <c r="H11" s="428"/>
      <c r="I11" s="428"/>
      <c r="J11" s="429"/>
      <c r="K11" s="122"/>
      <c r="L11" s="123"/>
      <c r="M11" s="124"/>
      <c r="N11" s="125"/>
    </row>
    <row r="12" spans="1:18" s="16" customFormat="1" x14ac:dyDescent="0.2">
      <c r="A12" s="112"/>
      <c r="B12" s="166">
        <v>1</v>
      </c>
      <c r="C12" s="430" t="s">
        <v>41</v>
      </c>
      <c r="D12" s="431"/>
      <c r="E12" s="431"/>
      <c r="F12" s="431"/>
      <c r="G12" s="431"/>
      <c r="H12" s="431"/>
      <c r="I12" s="431"/>
      <c r="J12" s="432"/>
      <c r="K12" s="112"/>
      <c r="L12" s="111"/>
      <c r="M12" s="109"/>
      <c r="N12" s="110"/>
      <c r="O12" s="111"/>
      <c r="P12" s="111"/>
      <c r="Q12" s="133"/>
      <c r="R12" s="133"/>
    </row>
    <row r="13" spans="1:18" s="28" customFormat="1" ht="33.75" x14ac:dyDescent="0.2">
      <c r="A13" s="127"/>
      <c r="B13" s="167" t="s">
        <v>16</v>
      </c>
      <c r="C13" s="416" t="s">
        <v>8268</v>
      </c>
      <c r="D13" s="126" t="s">
        <v>39</v>
      </c>
      <c r="E13" s="419">
        <v>3</v>
      </c>
      <c r="F13" s="419">
        <v>333.38</v>
      </c>
      <c r="G13" s="424">
        <f t="shared" ref="G13:G15" si="0">ROUND((F13*E13),2)</f>
        <v>1000.14</v>
      </c>
      <c r="H13" s="423"/>
      <c r="I13" s="421">
        <v>80900</v>
      </c>
      <c r="J13" s="422" t="s">
        <v>15300</v>
      </c>
      <c r="K13" s="127"/>
      <c r="L13" s="128" t="e">
        <f ca="1">OFFSET(FONTE!$A$1,P13,1,1)</f>
        <v>#N/A</v>
      </c>
      <c r="M13" s="129" t="e">
        <f ca="1">OFFSET(FONTE!$A$1,P13,3,1)</f>
        <v>#N/A</v>
      </c>
      <c r="N13" s="130" t="e">
        <f t="shared" ref="N13:N15" ca="1" si="1">ROUND(((M13*$N$8)+M13),2)</f>
        <v>#N/A</v>
      </c>
      <c r="O13" s="131"/>
      <c r="P13" s="111" t="e">
        <f>MATCH(I13,FONTE!$A$1:$A$13975,0)-1</f>
        <v>#N/A</v>
      </c>
      <c r="Q13" s="133"/>
      <c r="R13" s="133"/>
    </row>
    <row r="14" spans="1:18" s="28" customFormat="1" ht="22.5" customHeight="1" x14ac:dyDescent="0.2">
      <c r="A14" s="127"/>
      <c r="B14" s="167" t="s">
        <v>3810</v>
      </c>
      <c r="C14" s="416" t="s">
        <v>46</v>
      </c>
      <c r="D14" s="126" t="s">
        <v>24</v>
      </c>
      <c r="E14" s="419">
        <v>5216</v>
      </c>
      <c r="F14" s="419">
        <f ca="1">N14</f>
        <v>0.4</v>
      </c>
      <c r="G14" s="424">
        <f t="shared" ca="1" si="0"/>
        <v>2086.4</v>
      </c>
      <c r="H14" s="423"/>
      <c r="I14" s="421">
        <v>78472</v>
      </c>
      <c r="J14" s="422" t="str">
        <f ca="1">OFFSET(FONTE!$A$1,P14,4,1)</f>
        <v>SINAPI</v>
      </c>
      <c r="K14" s="127"/>
      <c r="L14" s="128" t="str">
        <f ca="1">OFFSET(FONTE!$A$1,P14,1,1)</f>
        <v>SERVICOS TOPOGRAFICOS PARA PAVIMENTACAO, INCLUSIVE NOTA DE SERVICOS, ACOMPANHAMENTO E GREIDEURBANIZACAO</v>
      </c>
      <c r="M14" s="129">
        <f ca="1">OFFSET(FONTE!$A$1,P14,3,1)</f>
        <v>0.33</v>
      </c>
      <c r="N14" s="130">
        <f t="shared" ca="1" si="1"/>
        <v>0.4</v>
      </c>
      <c r="O14" s="131"/>
      <c r="P14" s="111">
        <f>MATCH(I14,FONTE!$A$1:$A$13975,0)-1</f>
        <v>10765</v>
      </c>
      <c r="Q14" s="133"/>
      <c r="R14" s="133"/>
    </row>
    <row r="15" spans="1:18" s="28" customFormat="1" ht="45" customHeight="1" x14ac:dyDescent="0.2">
      <c r="A15" s="127"/>
      <c r="B15" s="167" t="s">
        <v>3811</v>
      </c>
      <c r="C15" s="416" t="s">
        <v>7853</v>
      </c>
      <c r="D15" s="126" t="s">
        <v>9</v>
      </c>
      <c r="E15" s="419">
        <v>1964.1</v>
      </c>
      <c r="F15" s="419">
        <v>14.35</v>
      </c>
      <c r="G15" s="424">
        <f t="shared" si="0"/>
        <v>28184.84</v>
      </c>
      <c r="H15" s="423"/>
      <c r="I15" s="421">
        <v>50195</v>
      </c>
      <c r="J15" s="422" t="s">
        <v>15300</v>
      </c>
      <c r="K15" s="127"/>
      <c r="L15" s="128" t="e">
        <f ca="1">OFFSET(FONTE!$A$1,P15,1,1)</f>
        <v>#N/A</v>
      </c>
      <c r="M15" s="129" t="e">
        <f ca="1">OFFSET(FONTE!$A$1,P15,3,1)</f>
        <v>#N/A</v>
      </c>
      <c r="N15" s="130" t="e">
        <f t="shared" ca="1" si="1"/>
        <v>#N/A</v>
      </c>
      <c r="O15" s="131"/>
      <c r="P15" s="111" t="e">
        <f>MATCH(I15,FONTE!$A$1:$A$13975,0)-1</f>
        <v>#N/A</v>
      </c>
      <c r="Q15" s="133"/>
      <c r="R15" s="133"/>
    </row>
    <row r="16" spans="1:18" s="28" customFormat="1" ht="13.5" thickBot="1" x14ac:dyDescent="0.25">
      <c r="A16" s="127"/>
      <c r="H16" s="417">
        <f ca="1">SUM(G13:G15)</f>
        <v>31271.38</v>
      </c>
      <c r="K16" s="132"/>
      <c r="L16" s="128" t="e">
        <f ca="1">OFFSET(FONTE!$A$1,P16,1,1)</f>
        <v>#REF!</v>
      </c>
      <c r="M16" s="129" t="e">
        <f ca="1">OFFSET(FONTE!$A$1,P16,3,1)</f>
        <v>#REF!</v>
      </c>
      <c r="N16" s="130" t="e">
        <f t="shared" ref="N16:N42" ca="1" si="2">ROUND(((M16*$N$8)+M16),2)</f>
        <v>#REF!</v>
      </c>
      <c r="O16" s="131"/>
      <c r="P16" s="111" t="e">
        <f>MATCH(#REF!,FONTE!$A$1:$A$13975,0)-1</f>
        <v>#REF!</v>
      </c>
      <c r="Q16" s="133"/>
      <c r="R16" s="133"/>
    </row>
    <row r="17" spans="1:18" s="16" customFormat="1" ht="6.75" customHeight="1" thickBot="1" x14ac:dyDescent="0.25">
      <c r="A17" s="112"/>
      <c r="B17" s="427"/>
      <c r="C17" s="428"/>
      <c r="D17" s="428"/>
      <c r="E17" s="428"/>
      <c r="F17" s="428"/>
      <c r="G17" s="428"/>
      <c r="H17" s="428"/>
      <c r="I17" s="428"/>
      <c r="J17" s="429"/>
      <c r="K17" s="132"/>
      <c r="L17" s="128"/>
      <c r="M17" s="129"/>
      <c r="N17" s="130">
        <f t="shared" si="2"/>
        <v>0</v>
      </c>
      <c r="O17" s="111"/>
      <c r="P17" s="111"/>
      <c r="Q17" s="133"/>
      <c r="R17" s="133"/>
    </row>
    <row r="18" spans="1:18" s="16" customFormat="1" x14ac:dyDescent="0.2">
      <c r="A18" s="112"/>
      <c r="B18" s="168">
        <v>2</v>
      </c>
      <c r="C18" s="430" t="s">
        <v>15301</v>
      </c>
      <c r="D18" s="431"/>
      <c r="E18" s="431"/>
      <c r="F18" s="431"/>
      <c r="G18" s="431"/>
      <c r="H18" s="431"/>
      <c r="I18" s="431"/>
      <c r="J18" s="432"/>
      <c r="K18" s="112"/>
      <c r="L18" s="128"/>
      <c r="M18" s="129"/>
      <c r="N18" s="130">
        <f t="shared" si="2"/>
        <v>0</v>
      </c>
      <c r="O18" s="111"/>
      <c r="P18" s="111"/>
      <c r="Q18" s="133"/>
      <c r="R18" s="133"/>
    </row>
    <row r="19" spans="1:18" s="16" customFormat="1" ht="23.25" customHeight="1" x14ac:dyDescent="0.2">
      <c r="A19" s="112"/>
      <c r="B19" s="167" t="s">
        <v>23</v>
      </c>
      <c r="C19" s="416" t="s">
        <v>3787</v>
      </c>
      <c r="D19" s="126" t="s">
        <v>9</v>
      </c>
      <c r="E19" s="419">
        <v>820.8</v>
      </c>
      <c r="F19" s="419">
        <v>14.35</v>
      </c>
      <c r="G19" s="420">
        <f t="shared" ref="G19" si="3">ROUND((F19*E19),2)</f>
        <v>11778.48</v>
      </c>
      <c r="H19" s="423"/>
      <c r="I19" s="421">
        <v>50195</v>
      </c>
      <c r="J19" s="422" t="s">
        <v>15300</v>
      </c>
      <c r="K19" s="112"/>
      <c r="L19" s="128" t="e">
        <f ca="1">OFFSET(FONTE!$A$1,P19,1,1)</f>
        <v>#N/A</v>
      </c>
      <c r="M19" s="129" t="e">
        <f ca="1">OFFSET(FONTE!$A$1,P19,3,1)</f>
        <v>#N/A</v>
      </c>
      <c r="N19" s="130" t="e">
        <f t="shared" ca="1" si="2"/>
        <v>#N/A</v>
      </c>
      <c r="O19" s="111"/>
      <c r="P19" s="111" t="e">
        <f>MATCH(I19,FONTE!$A$1:$A$13975,0)-1</f>
        <v>#N/A</v>
      </c>
      <c r="Q19" s="133"/>
      <c r="R19" s="133"/>
    </row>
    <row r="20" spans="1:18" s="16" customFormat="1" ht="45" x14ac:dyDescent="0.2">
      <c r="A20" s="112"/>
      <c r="B20" s="167" t="s">
        <v>15308</v>
      </c>
      <c r="C20" s="416" t="s">
        <v>15302</v>
      </c>
      <c r="D20" s="126" t="s">
        <v>39</v>
      </c>
      <c r="E20" s="419">
        <v>1530</v>
      </c>
      <c r="F20" s="419">
        <v>25.8</v>
      </c>
      <c r="G20" s="420">
        <f t="shared" ref="G20:G22" si="4">ROUND((F20*E20),2)</f>
        <v>39474</v>
      </c>
      <c r="H20" s="423"/>
      <c r="I20" s="421">
        <v>61450</v>
      </c>
      <c r="J20" s="422" t="s">
        <v>15300</v>
      </c>
      <c r="K20" s="133"/>
      <c r="L20" s="128" t="e">
        <f ca="1">OFFSET(FONTE!$A$1,P20,1,1)</f>
        <v>#N/A</v>
      </c>
      <c r="M20" s="129" t="e">
        <f ca="1">OFFSET(FONTE!$A$1,P20,3,1)</f>
        <v>#N/A</v>
      </c>
      <c r="N20" s="130" t="e">
        <f t="shared" ca="1" si="2"/>
        <v>#N/A</v>
      </c>
      <c r="O20" s="111"/>
      <c r="P20" s="111" t="e">
        <f>MATCH(I20,FONTE!$A$1:$A$13975,0)-1</f>
        <v>#N/A</v>
      </c>
      <c r="Q20" s="133"/>
      <c r="R20" s="133"/>
    </row>
    <row r="21" spans="1:18" s="16" customFormat="1" ht="33.75" x14ac:dyDescent="0.2">
      <c r="A21" s="112"/>
      <c r="B21" s="167" t="s">
        <v>15303</v>
      </c>
      <c r="C21" s="416" t="s">
        <v>8247</v>
      </c>
      <c r="D21" s="126" t="s">
        <v>39</v>
      </c>
      <c r="E21" s="419">
        <v>48</v>
      </c>
      <c r="F21" s="419">
        <v>1281.56</v>
      </c>
      <c r="G21" s="420">
        <f t="shared" si="4"/>
        <v>61514.879999999997</v>
      </c>
      <c r="H21" s="423"/>
      <c r="I21" s="421">
        <v>57199</v>
      </c>
      <c r="J21" s="422" t="s">
        <v>15300</v>
      </c>
      <c r="K21" s="133"/>
      <c r="L21" s="128" t="e">
        <f ca="1">OFFSET(FONTE!$A$1,P21,1,1)</f>
        <v>#N/A</v>
      </c>
      <c r="M21" s="129" t="e">
        <f ca="1">OFFSET(FONTE!$A$1,P21,3,1)</f>
        <v>#N/A</v>
      </c>
      <c r="N21" s="130" t="e">
        <f t="shared" ca="1" si="2"/>
        <v>#N/A</v>
      </c>
      <c r="O21" s="111"/>
      <c r="P21" s="111" t="e">
        <f>MATCH(I21,FONTE!$A$1:$A$13975,0)-1</f>
        <v>#N/A</v>
      </c>
      <c r="Q21" s="112"/>
      <c r="R21" s="112"/>
    </row>
    <row r="22" spans="1:18" s="16" customFormat="1" ht="25.5" customHeight="1" x14ac:dyDescent="0.2">
      <c r="A22" s="112"/>
      <c r="B22" s="167" t="s">
        <v>15304</v>
      </c>
      <c r="C22" s="416" t="s">
        <v>15306</v>
      </c>
      <c r="D22" s="126" t="s">
        <v>9</v>
      </c>
      <c r="E22" s="419">
        <v>55</v>
      </c>
      <c r="F22" s="419">
        <v>44.22</v>
      </c>
      <c r="G22" s="420">
        <f t="shared" si="4"/>
        <v>2432.1</v>
      </c>
      <c r="H22" s="423"/>
      <c r="I22" s="421">
        <v>45295</v>
      </c>
      <c r="J22" s="422" t="s">
        <v>15300</v>
      </c>
      <c r="K22" s="135"/>
      <c r="L22" s="128" t="e">
        <f ca="1">OFFSET(FONTE!$A$1,P22,1,1)</f>
        <v>#N/A</v>
      </c>
      <c r="M22" s="129" t="e">
        <f ca="1">OFFSET(FONTE!$A$1,P22,3,1)</f>
        <v>#N/A</v>
      </c>
      <c r="N22" s="130" t="e">
        <f t="shared" ca="1" si="2"/>
        <v>#N/A</v>
      </c>
      <c r="O22" s="136"/>
      <c r="P22" s="111" t="e">
        <f>MATCH(I22,FONTE!$A$1:$A$13975,0)-1</f>
        <v>#N/A</v>
      </c>
      <c r="Q22" s="112"/>
      <c r="R22" s="112"/>
    </row>
    <row r="23" spans="1:18" s="16" customFormat="1" ht="25.5" customHeight="1" x14ac:dyDescent="0.2">
      <c r="A23" s="112"/>
      <c r="B23" s="167" t="s">
        <v>15305</v>
      </c>
      <c r="C23" s="416" t="s">
        <v>3809</v>
      </c>
      <c r="D23" s="126" t="s">
        <v>9</v>
      </c>
      <c r="E23" s="419">
        <v>540</v>
      </c>
      <c r="F23" s="419">
        <v>82.05</v>
      </c>
      <c r="G23" s="420">
        <f>ROUND((F23*E23),2)</f>
        <v>44307</v>
      </c>
      <c r="H23" s="423"/>
      <c r="I23" s="421">
        <v>49302</v>
      </c>
      <c r="J23" s="422" t="s">
        <v>15300</v>
      </c>
      <c r="K23" s="135"/>
      <c r="L23" s="128"/>
      <c r="M23" s="129"/>
      <c r="N23" s="130"/>
      <c r="O23" s="136"/>
      <c r="P23" s="111"/>
      <c r="Q23" s="112"/>
      <c r="R23" s="112"/>
    </row>
    <row r="24" spans="1:18" s="16" customFormat="1" ht="13.5" thickBot="1" x14ac:dyDescent="0.25">
      <c r="A24" s="112"/>
      <c r="H24" s="417">
        <f>SUM(G19:G23)</f>
        <v>159506.46</v>
      </c>
      <c r="K24" s="132"/>
      <c r="L24" s="128" t="e">
        <f ca="1">OFFSET(FONTE!$A$1,P24,1,1)</f>
        <v>#N/A</v>
      </c>
      <c r="M24" s="129" t="e">
        <f ca="1">OFFSET(FONTE!$A$1,P24,3,1)</f>
        <v>#N/A</v>
      </c>
      <c r="N24" s="130" t="e">
        <f t="shared" ca="1" si="2"/>
        <v>#N/A</v>
      </c>
      <c r="O24" s="136"/>
      <c r="P24" s="111" t="e">
        <f>MATCH(I23,FONTE!$A$1:$A$13975,0)-1</f>
        <v>#N/A</v>
      </c>
      <c r="Q24" s="112"/>
      <c r="R24" s="112"/>
    </row>
    <row r="25" spans="1:18" s="16" customFormat="1" ht="7.5" customHeight="1" thickBot="1" x14ac:dyDescent="0.25">
      <c r="A25" s="112"/>
      <c r="B25" s="427"/>
      <c r="C25" s="428"/>
      <c r="D25" s="428"/>
      <c r="E25" s="428"/>
      <c r="F25" s="428"/>
      <c r="G25" s="428"/>
      <c r="H25" s="428"/>
      <c r="I25" s="428"/>
      <c r="J25" s="429"/>
      <c r="K25" s="132"/>
      <c r="L25" s="128"/>
      <c r="M25" s="129" t="e">
        <f ca="1">OFFSET(FONTE!$A$1,P25,3,1)</f>
        <v>#N/A</v>
      </c>
      <c r="N25" s="130" t="e">
        <f t="shared" ca="1" si="2"/>
        <v>#N/A</v>
      </c>
      <c r="O25" s="136"/>
      <c r="P25" s="111" t="e">
        <f>MATCH(I25,FONTE!$A$1:$A$13975,0)-1</f>
        <v>#N/A</v>
      </c>
      <c r="Q25" s="112"/>
      <c r="R25" s="112"/>
    </row>
    <row r="26" spans="1:18" x14ac:dyDescent="0.2">
      <c r="B26" s="382">
        <v>3</v>
      </c>
      <c r="C26" s="439" t="s">
        <v>3812</v>
      </c>
      <c r="D26" s="440"/>
      <c r="E26" s="440"/>
      <c r="F26" s="440"/>
      <c r="G26" s="440"/>
      <c r="H26" s="440"/>
      <c r="I26" s="440"/>
      <c r="J26" s="441"/>
      <c r="K26" s="137"/>
      <c r="L26" s="128"/>
      <c r="M26" s="129" t="e">
        <f ca="1">OFFSET(FONTE!$A$1,P26,3,1)</f>
        <v>#N/A</v>
      </c>
      <c r="N26" s="130" t="e">
        <f t="shared" ca="1" si="2"/>
        <v>#N/A</v>
      </c>
      <c r="O26" s="136"/>
      <c r="P26" s="111" t="e">
        <f>MATCH(I26,FONTE!$A$1:$A$13975,0)-1</f>
        <v>#N/A</v>
      </c>
    </row>
    <row r="27" spans="1:18" ht="22.5" customHeight="1" x14ac:dyDescent="0.2">
      <c r="B27" s="167" t="s">
        <v>25</v>
      </c>
      <c r="C27" s="416" t="s">
        <v>4907</v>
      </c>
      <c r="D27" s="126" t="s">
        <v>9</v>
      </c>
      <c r="E27" s="419">
        <v>1760</v>
      </c>
      <c r="F27" s="419">
        <v>1.36</v>
      </c>
      <c r="G27" s="420">
        <f t="shared" ref="G27" si="5">ROUND((F27*E27),2)</f>
        <v>2393.6</v>
      </c>
      <c r="H27" s="423"/>
      <c r="I27" s="421">
        <v>48060</v>
      </c>
      <c r="J27" s="422" t="s">
        <v>15300</v>
      </c>
      <c r="K27" s="132"/>
      <c r="L27" s="128" t="e">
        <f ca="1">OFFSET(FONTE!$A$1,P27,1,1)</f>
        <v>#N/A</v>
      </c>
      <c r="M27" s="129" t="e">
        <f ca="1">OFFSET(FONTE!$A$1,P27,3,1)</f>
        <v>#N/A</v>
      </c>
      <c r="N27" s="130" t="e">
        <f t="shared" ca="1" si="2"/>
        <v>#N/A</v>
      </c>
      <c r="P27" s="111" t="e">
        <f>MATCH(I27,FONTE!$A$1:$A$13975,0)-1</f>
        <v>#N/A</v>
      </c>
    </row>
    <row r="28" spans="1:18" x14ac:dyDescent="0.2">
      <c r="B28" s="167" t="s">
        <v>4445</v>
      </c>
      <c r="C28" s="416" t="s">
        <v>3830</v>
      </c>
      <c r="D28" s="126" t="s">
        <v>9</v>
      </c>
      <c r="E28" s="419">
        <v>352</v>
      </c>
      <c r="F28" s="419">
        <v>53.22</v>
      </c>
      <c r="G28" s="420">
        <f t="shared" ref="G28:G33" si="6">ROUND((F28*E28),2)</f>
        <v>18733.439999999999</v>
      </c>
      <c r="H28" s="423"/>
      <c r="I28" s="421">
        <v>53130</v>
      </c>
      <c r="J28" s="422" t="s">
        <v>15300</v>
      </c>
      <c r="K28" s="132"/>
      <c r="L28" s="128" t="e">
        <f ca="1">OFFSET(FONTE!$A$1,P28,1,1)</f>
        <v>#N/A</v>
      </c>
      <c r="M28" s="129" t="e">
        <f ca="1">OFFSET(FONTE!$A$1,P28,3,1)</f>
        <v>#N/A</v>
      </c>
      <c r="N28" s="130" t="e">
        <f t="shared" ca="1" si="2"/>
        <v>#N/A</v>
      </c>
      <c r="P28" s="111" t="e">
        <f>MATCH(I28,FONTE!$A$1:$A$13975,0)-1</f>
        <v>#N/A</v>
      </c>
    </row>
    <row r="29" spans="1:18" x14ac:dyDescent="0.2">
      <c r="B29" s="167" t="s">
        <v>4446</v>
      </c>
      <c r="C29" s="416" t="s">
        <v>3813</v>
      </c>
      <c r="D29" s="126" t="s">
        <v>9</v>
      </c>
      <c r="E29" s="419">
        <v>264</v>
      </c>
      <c r="F29" s="419">
        <v>90.01</v>
      </c>
      <c r="G29" s="420">
        <f t="shared" si="6"/>
        <v>23762.639999999999</v>
      </c>
      <c r="H29" s="138"/>
      <c r="I29" s="421">
        <v>53190</v>
      </c>
      <c r="J29" s="422" t="s">
        <v>15300</v>
      </c>
      <c r="K29" s="132"/>
      <c r="L29" s="128" t="e">
        <f ca="1">OFFSET(FONTE!$A$1,P29,1,1)</f>
        <v>#N/A</v>
      </c>
      <c r="M29" s="129" t="e">
        <f ca="1">OFFSET(FONTE!$A$1,P29,3,1)</f>
        <v>#N/A</v>
      </c>
      <c r="N29" s="130" t="e">
        <f t="shared" ca="1" si="2"/>
        <v>#N/A</v>
      </c>
      <c r="P29" s="111" t="e">
        <f>MATCH(I29,FONTE!$A$1:$A$13975,0)-1</f>
        <v>#N/A</v>
      </c>
    </row>
    <row r="30" spans="1:18" x14ac:dyDescent="0.2">
      <c r="B30" s="167" t="s">
        <v>4447</v>
      </c>
      <c r="C30" s="416" t="s">
        <v>3814</v>
      </c>
      <c r="D30" s="126" t="s">
        <v>24</v>
      </c>
      <c r="E30" s="419">
        <v>1760</v>
      </c>
      <c r="F30" s="419">
        <v>5.8</v>
      </c>
      <c r="G30" s="420">
        <f t="shared" si="6"/>
        <v>10208</v>
      </c>
      <c r="H30" s="138"/>
      <c r="I30" s="421">
        <v>53300</v>
      </c>
      <c r="J30" s="422" t="s">
        <v>15300</v>
      </c>
      <c r="K30" s="132"/>
      <c r="L30" s="128" t="e">
        <f ca="1">OFFSET(FONTE!$A$1,P30,1,1)</f>
        <v>#N/A</v>
      </c>
      <c r="M30" s="129" t="e">
        <f ca="1">OFFSET(FONTE!$A$1,P30,3,1)</f>
        <v>#N/A</v>
      </c>
      <c r="N30" s="130" t="e">
        <f t="shared" ca="1" si="2"/>
        <v>#N/A</v>
      </c>
      <c r="P30" s="111" t="e">
        <f>MATCH(I30,FONTE!$A$1:$A$13975,0)-1</f>
        <v>#N/A</v>
      </c>
    </row>
    <row r="31" spans="1:18" x14ac:dyDescent="0.2">
      <c r="B31" s="167" t="s">
        <v>4448</v>
      </c>
      <c r="C31" s="416" t="s">
        <v>3815</v>
      </c>
      <c r="D31" s="126" t="s">
        <v>24</v>
      </c>
      <c r="E31" s="419">
        <v>1760</v>
      </c>
      <c r="F31" s="419">
        <v>2.61</v>
      </c>
      <c r="G31" s="420">
        <f t="shared" si="6"/>
        <v>4593.6000000000004</v>
      </c>
      <c r="H31" s="138"/>
      <c r="I31" s="421">
        <v>53310</v>
      </c>
      <c r="J31" s="422" t="s">
        <v>15300</v>
      </c>
      <c r="K31" s="132"/>
      <c r="L31" s="128" t="e">
        <f ca="1">OFFSET(FONTE!$A$1,P31,1,1)</f>
        <v>#N/A</v>
      </c>
      <c r="M31" s="129" t="e">
        <f ca="1">OFFSET(FONTE!$A$1,P31,3,1)</f>
        <v>#N/A</v>
      </c>
      <c r="N31" s="130" t="e">
        <f t="shared" ca="1" si="2"/>
        <v>#N/A</v>
      </c>
      <c r="P31" s="111" t="e">
        <f>MATCH(I31,FONTE!$A$1:$A$13975,0)-1</f>
        <v>#N/A</v>
      </c>
    </row>
    <row r="32" spans="1:18" x14ac:dyDescent="0.2">
      <c r="B32" s="167" t="s">
        <v>4449</v>
      </c>
      <c r="C32" s="416" t="s">
        <v>3816</v>
      </c>
      <c r="D32" s="126" t="s">
        <v>3824</v>
      </c>
      <c r="E32" s="419">
        <v>88</v>
      </c>
      <c r="F32" s="419">
        <v>102.97</v>
      </c>
      <c r="G32" s="420">
        <f t="shared" si="6"/>
        <v>9061.36</v>
      </c>
      <c r="H32" s="138"/>
      <c r="I32" s="421">
        <v>53385</v>
      </c>
      <c r="J32" s="422" t="s">
        <v>15300</v>
      </c>
      <c r="K32" s="132"/>
      <c r="L32" s="128" t="e">
        <f ca="1">OFFSET(FONTE!$A$1,P32,1,1)</f>
        <v>#N/A</v>
      </c>
      <c r="M32" s="129" t="e">
        <f ca="1">OFFSET(FONTE!$A$1,P32,3,1)</f>
        <v>#N/A</v>
      </c>
      <c r="N32" s="130" t="e">
        <f t="shared" ca="1" si="2"/>
        <v>#N/A</v>
      </c>
      <c r="P32" s="111" t="e">
        <f>MATCH(I32,FONTE!$A$1:$A$13975,0)-1</f>
        <v>#N/A</v>
      </c>
    </row>
    <row r="33" spans="1:18" x14ac:dyDescent="0.2">
      <c r="B33" s="167" t="s">
        <v>4450</v>
      </c>
      <c r="C33" s="416" t="s">
        <v>8271</v>
      </c>
      <c r="D33" s="126" t="s">
        <v>3825</v>
      </c>
      <c r="E33" s="419">
        <v>88</v>
      </c>
      <c r="F33" s="419">
        <v>16</v>
      </c>
      <c r="G33" s="420">
        <f t="shared" si="6"/>
        <v>1408</v>
      </c>
      <c r="H33" s="138"/>
      <c r="I33" s="421">
        <v>53581</v>
      </c>
      <c r="J33" s="422" t="s">
        <v>15300</v>
      </c>
      <c r="K33" s="132"/>
      <c r="L33" s="128" t="e">
        <f ca="1">OFFSET(FONTE!$A$1,P33,1,1)</f>
        <v>#N/A</v>
      </c>
      <c r="M33" s="129" t="e">
        <f ca="1">OFFSET(FONTE!$A$1,P33,3,1)</f>
        <v>#N/A</v>
      </c>
      <c r="N33" s="130" t="e">
        <f t="shared" ca="1" si="2"/>
        <v>#N/A</v>
      </c>
      <c r="P33" s="111" t="e">
        <f>MATCH(I33,FONTE!$A$1:$A$13975,0)-1</f>
        <v>#N/A</v>
      </c>
    </row>
    <row r="34" spans="1:18" ht="33.75" x14ac:dyDescent="0.2">
      <c r="B34" s="167" t="s">
        <v>4451</v>
      </c>
      <c r="C34" s="416" t="s">
        <v>7856</v>
      </c>
      <c r="D34" s="126" t="s">
        <v>10</v>
      </c>
      <c r="E34" s="419">
        <v>440</v>
      </c>
      <c r="F34" s="419">
        <v>28.64</v>
      </c>
      <c r="G34" s="420">
        <f>ROUND((F34*E34),2)</f>
        <v>12601.6</v>
      </c>
      <c r="I34" s="421">
        <v>56301</v>
      </c>
      <c r="J34" s="422" t="s">
        <v>15300</v>
      </c>
      <c r="K34" s="132"/>
      <c r="L34" s="128"/>
      <c r="M34" s="129"/>
      <c r="N34" s="130"/>
    </row>
    <row r="35" spans="1:18" ht="13.5" thickBot="1" x14ac:dyDescent="0.25">
      <c r="H35" s="417">
        <f>SUM(G27:G34)</f>
        <v>82762.239999999991</v>
      </c>
      <c r="K35" s="132"/>
      <c r="L35" s="128" t="e">
        <f ca="1">OFFSET(FONTE!$A$1,P35,1,1)</f>
        <v>#N/A</v>
      </c>
      <c r="M35" s="129" t="e">
        <f ca="1">OFFSET(FONTE!$A$1,P35,3,1)</f>
        <v>#N/A</v>
      </c>
      <c r="N35" s="130" t="e">
        <f t="shared" ca="1" si="2"/>
        <v>#N/A</v>
      </c>
      <c r="P35" s="111" t="e">
        <f>MATCH(I34,FONTE!$A$1:$A$13975,0)-1</f>
        <v>#N/A</v>
      </c>
    </row>
    <row r="36" spans="1:18" ht="7.5" customHeight="1" thickBot="1" x14ac:dyDescent="0.25">
      <c r="B36" s="427"/>
      <c r="C36" s="428"/>
      <c r="D36" s="428"/>
      <c r="E36" s="428"/>
      <c r="F36" s="428"/>
      <c r="G36" s="428"/>
      <c r="H36" s="428"/>
      <c r="I36" s="428"/>
      <c r="J36" s="429"/>
      <c r="K36" s="141"/>
      <c r="L36" s="128"/>
      <c r="M36" s="129" t="e">
        <f ca="1">OFFSET(FONTE!$A$1,P36,3,1)</f>
        <v>#N/A</v>
      </c>
      <c r="N36" s="130" t="e">
        <f t="shared" ca="1" si="2"/>
        <v>#N/A</v>
      </c>
      <c r="P36" s="111" t="e">
        <f>MATCH(I36,FONTE!$A$1:$A$13975,0)-1</f>
        <v>#N/A</v>
      </c>
    </row>
    <row r="37" spans="1:18" x14ac:dyDescent="0.2">
      <c r="B37" s="166">
        <v>4</v>
      </c>
      <c r="C37" s="442" t="s">
        <v>3790</v>
      </c>
      <c r="D37" s="443"/>
      <c r="E37" s="443"/>
      <c r="F37" s="443"/>
      <c r="G37" s="443"/>
      <c r="H37" s="443"/>
      <c r="I37" s="443"/>
      <c r="J37" s="444"/>
      <c r="K37" s="142"/>
      <c r="L37" s="128"/>
      <c r="M37" s="129"/>
      <c r="N37" s="130">
        <f t="shared" si="2"/>
        <v>0</v>
      </c>
    </row>
    <row r="38" spans="1:18" ht="22.5" x14ac:dyDescent="0.2">
      <c r="B38" s="167" t="s">
        <v>44</v>
      </c>
      <c r="C38" s="416" t="s">
        <v>3821</v>
      </c>
      <c r="D38" s="126" t="s">
        <v>24</v>
      </c>
      <c r="E38" s="419">
        <v>81.599999999999994</v>
      </c>
      <c r="F38" s="419">
        <v>17.7</v>
      </c>
      <c r="G38" s="420">
        <f>ROUND((F38*E38),2)</f>
        <v>1444.32</v>
      </c>
      <c r="I38" s="421">
        <v>80450</v>
      </c>
      <c r="J38" s="422" t="s">
        <v>15300</v>
      </c>
      <c r="K38" s="132"/>
      <c r="L38" s="128" t="e">
        <f ca="1">OFFSET(FONTE!$A$1,P38,1,1)</f>
        <v>#N/A</v>
      </c>
      <c r="M38" s="129" t="e">
        <f ca="1">OFFSET(FONTE!$A$1,P38,3,1)</f>
        <v>#N/A</v>
      </c>
      <c r="N38" s="130" t="e">
        <f t="shared" ca="1" si="2"/>
        <v>#N/A</v>
      </c>
      <c r="P38" s="111" t="e">
        <f>MATCH(I38,FONTE!$A$1:$A$13975,0)-1</f>
        <v>#N/A</v>
      </c>
    </row>
    <row r="39" spans="1:18" ht="22.5" x14ac:dyDescent="0.2">
      <c r="B39" s="167" t="s">
        <v>7943</v>
      </c>
      <c r="C39" s="416" t="s">
        <v>15289</v>
      </c>
      <c r="D39" s="126" t="s">
        <v>24</v>
      </c>
      <c r="E39" s="419">
        <v>92</v>
      </c>
      <c r="F39" s="419">
        <v>17.18</v>
      </c>
      <c r="G39" s="420">
        <f>F39*E39</f>
        <v>1580.56</v>
      </c>
      <c r="H39" s="418"/>
      <c r="I39" s="421">
        <v>80400</v>
      </c>
      <c r="J39" s="422" t="s">
        <v>15300</v>
      </c>
      <c r="K39" s="132"/>
      <c r="L39" s="128"/>
      <c r="M39" s="129"/>
      <c r="N39" s="130"/>
    </row>
    <row r="40" spans="1:18" ht="22.5" x14ac:dyDescent="0.2">
      <c r="B40" s="167" t="s">
        <v>15287</v>
      </c>
      <c r="C40" s="416" t="s">
        <v>15288</v>
      </c>
      <c r="D40" s="126" t="s">
        <v>15307</v>
      </c>
      <c r="E40" s="419">
        <v>2</v>
      </c>
      <c r="F40" s="419">
        <v>232.82</v>
      </c>
      <c r="G40" s="420">
        <f>E40*F40</f>
        <v>465.64</v>
      </c>
      <c r="H40" s="140"/>
      <c r="I40" s="421">
        <v>80850</v>
      </c>
      <c r="J40" s="422" t="s">
        <v>15300</v>
      </c>
      <c r="K40" s="132"/>
      <c r="L40" s="128"/>
      <c r="M40" s="129"/>
      <c r="N40" s="130"/>
    </row>
    <row r="41" spans="1:18" ht="33.75" x14ac:dyDescent="0.2">
      <c r="B41" s="167" t="s">
        <v>15287</v>
      </c>
      <c r="C41" s="416" t="s">
        <v>26</v>
      </c>
      <c r="D41" s="126" t="s">
        <v>15307</v>
      </c>
      <c r="E41" s="419">
        <v>3</v>
      </c>
      <c r="F41" s="419">
        <v>311</v>
      </c>
      <c r="G41" s="420">
        <f>ROUND((F41*E41),2)</f>
        <v>933</v>
      </c>
      <c r="I41" s="421">
        <v>81225</v>
      </c>
      <c r="J41" s="422" t="s">
        <v>15300</v>
      </c>
      <c r="K41" s="132"/>
      <c r="L41" s="128"/>
      <c r="M41" s="129"/>
      <c r="N41" s="130"/>
    </row>
    <row r="42" spans="1:18" ht="13.5" thickBot="1" x14ac:dyDescent="0.25">
      <c r="H42" s="417">
        <f>SUM(G38:G41)</f>
        <v>4423.5200000000004</v>
      </c>
      <c r="K42" s="132"/>
      <c r="L42" s="128" t="e">
        <f ca="1">OFFSET(FONTE!$A$1,P42,1,1)</f>
        <v>#N/A</v>
      </c>
      <c r="M42" s="129" t="e">
        <f ca="1">OFFSET(FONTE!$A$1,P42,3,1)</f>
        <v>#N/A</v>
      </c>
      <c r="N42" s="130" t="e">
        <f t="shared" ca="1" si="2"/>
        <v>#N/A</v>
      </c>
      <c r="P42" s="111" t="e">
        <f>MATCH(I41,FONTE!$A$1:$A$13975,0)-1</f>
        <v>#N/A</v>
      </c>
    </row>
    <row r="43" spans="1:18" s="16" customFormat="1" ht="8.25" customHeight="1" thickBot="1" x14ac:dyDescent="0.25">
      <c r="A43" s="112"/>
      <c r="B43" s="427"/>
      <c r="C43" s="428"/>
      <c r="D43" s="428"/>
      <c r="E43" s="428"/>
      <c r="F43" s="428"/>
      <c r="G43" s="428"/>
      <c r="H43" s="428"/>
      <c r="I43" s="428"/>
      <c r="J43" s="429"/>
      <c r="K43" s="143"/>
      <c r="L43" s="128">
        <f ca="1">OFFSET(FONTE!$A$1,P43,1,1)</f>
        <v>0</v>
      </c>
      <c r="M43" s="144"/>
      <c r="N43" s="130"/>
      <c r="O43" s="111"/>
      <c r="P43" s="111"/>
      <c r="Q43" s="112"/>
      <c r="R43" s="112"/>
    </row>
    <row r="44" spans="1:18" ht="13.5" thickBot="1" x14ac:dyDescent="0.25">
      <c r="B44" s="433" t="s">
        <v>5</v>
      </c>
      <c r="C44" s="434"/>
      <c r="D44" s="434"/>
      <c r="E44" s="434"/>
      <c r="F44" s="434"/>
      <c r="G44" s="435"/>
      <c r="H44" s="436">
        <f ca="1">SUM(H13:H42)</f>
        <v>277963.59999999998</v>
      </c>
      <c r="I44" s="437"/>
      <c r="J44" s="438"/>
      <c r="K44" s="132"/>
      <c r="L44" s="145"/>
    </row>
    <row r="45" spans="1:18" x14ac:dyDescent="0.2">
      <c r="K45" s="151"/>
    </row>
    <row r="46" spans="1:18" x14ac:dyDescent="0.2">
      <c r="A46"/>
      <c r="B46"/>
      <c r="C46"/>
      <c r="D46" s="146"/>
      <c r="E46" s="215"/>
      <c r="F46" s="146"/>
      <c r="G46" s="146"/>
      <c r="H46" s="147"/>
      <c r="I46" s="148"/>
      <c r="J46" s="149"/>
      <c r="K46" s="151"/>
      <c r="L46"/>
      <c r="M46"/>
      <c r="N46"/>
      <c r="O46"/>
      <c r="P46"/>
      <c r="Q46"/>
      <c r="R46"/>
    </row>
    <row r="47" spans="1:18" x14ac:dyDescent="0.2">
      <c r="A47"/>
      <c r="B47"/>
      <c r="C47"/>
      <c r="D47" s="146"/>
      <c r="E47" s="216"/>
      <c r="F47" s="146"/>
      <c r="G47" s="150"/>
      <c r="L47"/>
      <c r="M47"/>
      <c r="N47"/>
      <c r="O47"/>
      <c r="P47"/>
      <c r="Q47"/>
      <c r="R47"/>
    </row>
    <row r="48" spans="1:18" x14ac:dyDescent="0.2">
      <c r="A48"/>
      <c r="B48"/>
      <c r="C48"/>
      <c r="D48" s="146"/>
      <c r="E48" s="216"/>
      <c r="F48" s="146"/>
      <c r="G48" s="150"/>
      <c r="H48" s="151"/>
      <c r="I48" s="152"/>
      <c r="J48" s="153"/>
      <c r="L48"/>
      <c r="M48"/>
      <c r="N48"/>
      <c r="O48"/>
      <c r="P48"/>
      <c r="Q48"/>
      <c r="R48"/>
    </row>
    <row r="49" spans="1:18" x14ac:dyDescent="0.2">
      <c r="A49"/>
      <c r="B49"/>
      <c r="C49"/>
      <c r="D49" s="146"/>
      <c r="E49" s="216"/>
      <c r="F49" s="146"/>
      <c r="G49" s="150"/>
      <c r="H49" s="151"/>
      <c r="L49"/>
      <c r="M49"/>
      <c r="N49"/>
      <c r="O49"/>
      <c r="P49"/>
      <c r="Q49"/>
      <c r="R49"/>
    </row>
    <row r="50" spans="1:18" x14ac:dyDescent="0.2">
      <c r="A50"/>
      <c r="B50"/>
      <c r="C50"/>
      <c r="D50" s="146"/>
      <c r="E50" s="215"/>
      <c r="F50" s="146"/>
      <c r="G50" s="150"/>
      <c r="H50" s="151"/>
      <c r="L50"/>
      <c r="M50"/>
      <c r="N50"/>
      <c r="O50"/>
      <c r="P50"/>
      <c r="Q50"/>
      <c r="R50"/>
    </row>
    <row r="51" spans="1:18" x14ac:dyDescent="0.2">
      <c r="A51"/>
      <c r="B51"/>
      <c r="C51"/>
      <c r="D51" s="146"/>
      <c r="E51" s="215"/>
      <c r="F51" s="146"/>
      <c r="G51" s="150"/>
      <c r="L51"/>
      <c r="M51"/>
      <c r="N51"/>
      <c r="O51"/>
      <c r="P51"/>
      <c r="Q51"/>
      <c r="R51"/>
    </row>
    <row r="52" spans="1:18" x14ac:dyDescent="0.2">
      <c r="A52"/>
      <c r="B52"/>
      <c r="C52"/>
      <c r="D52" s="146"/>
      <c r="E52" s="215"/>
      <c r="F52" s="146"/>
      <c r="G52" s="150"/>
      <c r="L52"/>
      <c r="M52"/>
      <c r="N52"/>
      <c r="O52"/>
      <c r="P52"/>
      <c r="Q52"/>
      <c r="R52"/>
    </row>
    <row r="53" spans="1:18" x14ac:dyDescent="0.2">
      <c r="A53"/>
      <c r="B53"/>
      <c r="C53"/>
      <c r="D53" s="146"/>
      <c r="E53" s="215"/>
      <c r="F53" s="146"/>
      <c r="G53" s="150"/>
      <c r="H53" s="349"/>
      <c r="L53"/>
      <c r="M53"/>
      <c r="N53"/>
      <c r="O53"/>
      <c r="P53"/>
      <c r="Q53"/>
      <c r="R53"/>
    </row>
    <row r="54" spans="1:18" x14ac:dyDescent="0.2">
      <c r="A54"/>
      <c r="B54"/>
      <c r="C54"/>
      <c r="D54" s="146"/>
      <c r="E54" s="215"/>
      <c r="F54" s="146"/>
      <c r="G54" s="150"/>
      <c r="L54"/>
      <c r="M54"/>
      <c r="N54"/>
      <c r="O54"/>
      <c r="P54"/>
      <c r="Q54"/>
      <c r="R54"/>
    </row>
    <row r="55" spans="1:18" x14ac:dyDescent="0.2">
      <c r="A55"/>
      <c r="B55"/>
      <c r="C55"/>
      <c r="D55" s="146"/>
      <c r="E55" s="215"/>
      <c r="F55" s="146"/>
      <c r="G55" s="146"/>
      <c r="H55" s="151"/>
      <c r="L55"/>
      <c r="M55"/>
      <c r="N55"/>
      <c r="O55"/>
      <c r="P55"/>
      <c r="Q55"/>
      <c r="R55"/>
    </row>
  </sheetData>
  <sheetProtection formatCells="0" formatColumns="0"/>
  <mergeCells count="15">
    <mergeCell ref="B44:G44"/>
    <mergeCell ref="H44:J44"/>
    <mergeCell ref="C26:J26"/>
    <mergeCell ref="C37:J37"/>
    <mergeCell ref="B5:E5"/>
    <mergeCell ref="B3:J3"/>
    <mergeCell ref="B4:J4"/>
    <mergeCell ref="B1:J1"/>
    <mergeCell ref="B43:J43"/>
    <mergeCell ref="B17:J17"/>
    <mergeCell ref="B11:J11"/>
    <mergeCell ref="B25:J25"/>
    <mergeCell ref="B36:J36"/>
    <mergeCell ref="C18:J18"/>
    <mergeCell ref="C12:J12"/>
  </mergeCells>
  <phoneticPr fontId="9" type="noConversion"/>
  <printOptions horizontalCentered="1"/>
  <pageMargins left="0.25" right="0.25" top="0.75" bottom="0.75" header="0.3" footer="0.3"/>
  <pageSetup paperSize="9" scale="86" orientation="portrait" r:id="rId1"/>
  <headerFooter alignWithMargins="0"/>
  <rowBreaks count="1" manualBreakCount="1">
    <brk id="36" min="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3" tint="-0.249977111117893"/>
  </sheetPr>
  <dimension ref="A2:K51"/>
  <sheetViews>
    <sheetView view="pageBreakPreview" topLeftCell="A4" zoomScaleNormal="100" zoomScaleSheetLayoutView="100" workbookViewId="0">
      <selection activeCell="D18" sqref="D18"/>
    </sheetView>
  </sheetViews>
  <sheetFormatPr defaultColWidth="11.42578125" defaultRowHeight="12.75" x14ac:dyDescent="0.2"/>
  <cols>
    <col min="1" max="1" width="5.42578125" style="133" customWidth="1"/>
    <col min="2" max="2" width="7.140625" style="133" customWidth="1"/>
    <col min="3" max="3" width="31.28515625" style="133" customWidth="1"/>
    <col min="4" max="4" width="13.28515625" style="133" customWidth="1"/>
    <col min="5" max="5" width="6.28515625" style="133" customWidth="1"/>
    <col min="6" max="6" width="12.28515625" style="133" customWidth="1"/>
    <col min="7" max="7" width="6.28515625" style="133" customWidth="1"/>
    <col min="8" max="8" width="12.28515625" style="133" customWidth="1"/>
    <col min="9" max="9" width="6.28515625" style="133" customWidth="1"/>
    <col min="10" max="10" width="12.28515625" style="133" customWidth="1"/>
    <col min="11" max="11" width="7.140625" style="133" customWidth="1"/>
  </cols>
  <sheetData>
    <row r="2" spans="2:11" ht="15" x14ac:dyDescent="0.2">
      <c r="B2" s="158"/>
      <c r="C2" s="158"/>
      <c r="D2" s="158"/>
      <c r="E2" s="158"/>
      <c r="F2" s="158"/>
      <c r="G2" s="158"/>
    </row>
    <row r="3" spans="2:11" ht="15.75" x14ac:dyDescent="0.25">
      <c r="B3" s="159"/>
      <c r="C3" s="158"/>
      <c r="D3" s="158"/>
      <c r="E3" s="158"/>
      <c r="F3" s="158"/>
      <c r="G3" s="158"/>
    </row>
    <row r="4" spans="2:11" ht="15" x14ac:dyDescent="0.2">
      <c r="B4" s="115"/>
      <c r="C4" s="158"/>
      <c r="D4" s="158"/>
      <c r="E4" s="158"/>
      <c r="F4" s="158"/>
      <c r="G4" s="158"/>
    </row>
    <row r="5" spans="2:11" ht="15.75" x14ac:dyDescent="0.25">
      <c r="B5" s="159"/>
      <c r="C5" s="158"/>
      <c r="D5" s="158"/>
      <c r="E5" s="158"/>
      <c r="F5" s="158"/>
      <c r="G5" s="158"/>
    </row>
    <row r="6" spans="2:11" ht="15.75" x14ac:dyDescent="0.25">
      <c r="B6" s="159"/>
      <c r="C6" s="158"/>
      <c r="D6" s="158"/>
      <c r="E6" s="158"/>
      <c r="F6" s="158"/>
      <c r="G6" s="158"/>
    </row>
    <row r="7" spans="2:11" ht="9" customHeight="1" x14ac:dyDescent="0.2">
      <c r="B7" s="115"/>
      <c r="C7" s="158"/>
      <c r="D7" s="158"/>
      <c r="E7" s="158"/>
      <c r="F7" s="158"/>
      <c r="G7" s="158"/>
    </row>
    <row r="8" spans="2:11" ht="9.75" customHeight="1" x14ac:dyDescent="0.2">
      <c r="B8" s="158"/>
      <c r="C8" s="158"/>
      <c r="D8" s="158"/>
      <c r="E8" s="158"/>
      <c r="F8" s="158"/>
      <c r="G8" s="158"/>
    </row>
    <row r="9" spans="2:11" ht="16.5" x14ac:dyDescent="0.25">
      <c r="B9" s="426" t="s">
        <v>30</v>
      </c>
      <c r="C9" s="426"/>
      <c r="D9" s="426"/>
      <c r="E9" s="426"/>
      <c r="F9" s="426"/>
      <c r="G9" s="426"/>
      <c r="H9" s="426"/>
      <c r="I9" s="426"/>
      <c r="J9" s="426"/>
      <c r="K9" s="426"/>
    </row>
    <row r="10" spans="2:11" ht="16.5" x14ac:dyDescent="0.25">
      <c r="B10" s="160"/>
      <c r="C10" s="160"/>
      <c r="D10" s="160"/>
      <c r="E10" s="160"/>
      <c r="F10" s="160"/>
      <c r="G10" s="160"/>
      <c r="H10" s="102"/>
      <c r="I10" s="102"/>
      <c r="J10" s="102"/>
      <c r="K10" s="102"/>
    </row>
    <row r="11" spans="2:11" ht="24.75" customHeight="1" x14ac:dyDescent="0.2">
      <c r="B11" s="446" t="str">
        <f>orcamento!B3</f>
        <v>OBRA: PAVIMENTAÇÃO ASFÁLTICA RUA HUMBERTO KOHLER</v>
      </c>
      <c r="C11" s="446"/>
      <c r="D11" s="446"/>
      <c r="E11" s="446"/>
      <c r="F11" s="446"/>
      <c r="G11" s="446"/>
      <c r="H11" s="446"/>
      <c r="I11" s="446"/>
      <c r="J11" s="446"/>
      <c r="K11" s="446"/>
    </row>
    <row r="12" spans="2:11" x14ac:dyDescent="0.2">
      <c r="B12" s="446" t="str">
        <f>orcamento!B4</f>
        <v>LOCALIZAÇÃO: RUA HUMBERTO KOHLER</v>
      </c>
      <c r="C12" s="446"/>
      <c r="D12" s="446"/>
      <c r="E12" s="446"/>
      <c r="F12" s="446"/>
      <c r="G12" s="446"/>
      <c r="H12" s="446"/>
      <c r="I12" s="446"/>
    </row>
    <row r="13" spans="2:11" ht="10.5" customHeight="1" x14ac:dyDescent="0.25">
      <c r="B13" s="161"/>
      <c r="C13" s="160"/>
      <c r="D13" s="160"/>
      <c r="E13" s="160"/>
      <c r="F13" s="160"/>
      <c r="G13" s="160"/>
      <c r="H13" s="102"/>
      <c r="I13" s="102"/>
      <c r="J13" s="102"/>
      <c r="K13" s="102"/>
    </row>
    <row r="14" spans="2:11" ht="17.25" thickBot="1" x14ac:dyDescent="0.3">
      <c r="B14" s="161" t="str">
        <f>orcamento!B8</f>
        <v>DATA DO ORÇAMENTO: 23/08/2019</v>
      </c>
      <c r="C14" s="160"/>
      <c r="D14" s="160"/>
      <c r="E14" s="160"/>
      <c r="F14" s="160"/>
      <c r="G14" s="160"/>
      <c r="H14" s="102"/>
      <c r="I14" s="102"/>
      <c r="J14" s="102"/>
      <c r="K14" s="102"/>
    </row>
    <row r="15" spans="2:11" x14ac:dyDescent="0.2">
      <c r="B15" s="169" t="s">
        <v>6</v>
      </c>
      <c r="C15" s="170" t="s">
        <v>1</v>
      </c>
      <c r="D15" s="170" t="s">
        <v>5</v>
      </c>
      <c r="E15" s="170" t="s">
        <v>7</v>
      </c>
      <c r="F15" s="170" t="s">
        <v>28</v>
      </c>
      <c r="G15" s="170" t="s">
        <v>7</v>
      </c>
      <c r="H15" s="170" t="s">
        <v>29</v>
      </c>
      <c r="I15" s="170" t="s">
        <v>7</v>
      </c>
      <c r="J15" s="170" t="s">
        <v>3805</v>
      </c>
      <c r="K15" s="170" t="s">
        <v>7</v>
      </c>
    </row>
    <row r="16" spans="2:11" x14ac:dyDescent="0.2">
      <c r="B16" s="166">
        <v>1</v>
      </c>
      <c r="C16" s="180" t="str">
        <f>orcamento!C12</f>
        <v>OBRAS PRELIMINARES</v>
      </c>
      <c r="D16" s="171">
        <f ca="1">orcamento!H16</f>
        <v>31271.38</v>
      </c>
      <c r="E16" s="172">
        <f ca="1">D16/$D$22*100</f>
        <v>11.250170885684314</v>
      </c>
      <c r="F16" s="173">
        <f ca="1">G16*$D16*0.01</f>
        <v>15635.69</v>
      </c>
      <c r="G16" s="174">
        <v>50</v>
      </c>
      <c r="H16" s="173">
        <f ca="1">I16*$D16*0.01</f>
        <v>15635.69</v>
      </c>
      <c r="I16" s="174">
        <v>50</v>
      </c>
      <c r="J16" s="173">
        <f ca="1">K16*$D16*0.01</f>
        <v>0</v>
      </c>
      <c r="K16" s="174">
        <v>0</v>
      </c>
    </row>
    <row r="17" spans="2:11" x14ac:dyDescent="0.2">
      <c r="B17" s="166">
        <v>2</v>
      </c>
      <c r="C17" s="180" t="str">
        <f>orcamento!C18</f>
        <v>DRENAGEM</v>
      </c>
      <c r="D17" s="140">
        <v>159506.46</v>
      </c>
      <c r="E17" s="172">
        <f ca="1">D17/$D$22*100</f>
        <v>57.383938040808225</v>
      </c>
      <c r="F17" s="173">
        <f>G17*$D17*0.01</f>
        <v>111654.522</v>
      </c>
      <c r="G17" s="174">
        <v>70</v>
      </c>
      <c r="H17" s="173">
        <f>I17*$D17*0.01</f>
        <v>47851.938000000002</v>
      </c>
      <c r="I17" s="174">
        <v>30</v>
      </c>
      <c r="J17" s="173">
        <f>K17*$D17*0.01</f>
        <v>0</v>
      </c>
      <c r="K17" s="174"/>
    </row>
    <row r="18" spans="2:11" x14ac:dyDescent="0.2">
      <c r="B18" s="166">
        <v>3</v>
      </c>
      <c r="C18" s="175" t="str">
        <f>orcamento!C26</f>
        <v>PAVIMENTAÇÃO ASFÁLTICA</v>
      </c>
      <c r="D18" s="181">
        <f>orcamento!H35</f>
        <v>82762.239999999991</v>
      </c>
      <c r="E18" s="172">
        <f ca="1">D18/$D$22*100</f>
        <v>29.774488458200999</v>
      </c>
      <c r="F18" s="173">
        <f>G18*$D18*0.01</f>
        <v>0</v>
      </c>
      <c r="G18" s="174"/>
      <c r="H18" s="173">
        <f>I18*$D18*0.01</f>
        <v>41381.119999999995</v>
      </c>
      <c r="I18" s="174">
        <v>50</v>
      </c>
      <c r="J18" s="173">
        <f>K18*$D18*0.01</f>
        <v>41381.119999999995</v>
      </c>
      <c r="K18" s="174">
        <v>50</v>
      </c>
    </row>
    <row r="19" spans="2:11" ht="18" customHeight="1" x14ac:dyDescent="0.2">
      <c r="B19" s="166">
        <v>4</v>
      </c>
      <c r="C19" s="175" t="str">
        <f>orcamento!C37</f>
        <v>SINALIZAÇÃO VIÁRIA</v>
      </c>
      <c r="D19" s="181">
        <f>orcamento!H42</f>
        <v>4423.5200000000004</v>
      </c>
      <c r="E19" s="172">
        <f ca="1">D19/$D$22*100</f>
        <v>1.5914026153064649</v>
      </c>
      <c r="F19" s="173"/>
      <c r="G19" s="174"/>
      <c r="H19" s="173">
        <f>I19*$D19*0.01</f>
        <v>0</v>
      </c>
      <c r="I19" s="174"/>
      <c r="J19" s="173">
        <f>K19*$D19*0.01</f>
        <v>4423.5200000000004</v>
      </c>
      <c r="K19" s="174">
        <v>100</v>
      </c>
    </row>
    <row r="20" spans="2:11" x14ac:dyDescent="0.2">
      <c r="B20" s="177"/>
      <c r="C20" s="176"/>
      <c r="D20" s="181"/>
      <c r="E20" s="172"/>
      <c r="F20" s="173"/>
      <c r="G20" s="174"/>
      <c r="H20" s="178"/>
      <c r="I20" s="174"/>
      <c r="J20" s="178"/>
      <c r="K20" s="174"/>
    </row>
    <row r="21" spans="2:11" x14ac:dyDescent="0.2">
      <c r="B21" s="179"/>
      <c r="C21" s="139" t="s">
        <v>5</v>
      </c>
      <c r="D21" s="181"/>
      <c r="E21" s="172"/>
      <c r="F21" s="178">
        <f ca="1">SUM(F16:F19)</f>
        <v>127290.212</v>
      </c>
      <c r="G21" s="172">
        <f ca="1">100*F21/$D$22</f>
        <v>45.793842071407909</v>
      </c>
      <c r="H21" s="178">
        <f ca="1">SUM(H16:H19)</f>
        <v>104868.74799999999</v>
      </c>
      <c r="I21" s="174">
        <f ca="1">100*H21/$D$22</f>
        <v>37.727511084185124</v>
      </c>
      <c r="J21" s="178">
        <f ca="1">SUM(J16:J19)</f>
        <v>45804.639999999999</v>
      </c>
      <c r="K21" s="174">
        <f ca="1">100*J21/$D$22</f>
        <v>16.478646844406967</v>
      </c>
    </row>
    <row r="22" spans="2:11" x14ac:dyDescent="0.2">
      <c r="B22" s="179"/>
      <c r="C22" s="139" t="s">
        <v>8</v>
      </c>
      <c r="D22" s="181">
        <f ca="1">SUM(D16:D21)</f>
        <v>277963.59999999998</v>
      </c>
      <c r="E22" s="172">
        <f ca="1">SUM(E16:E21)</f>
        <v>100</v>
      </c>
      <c r="F22" s="174">
        <f ca="1">F21</f>
        <v>127290.212</v>
      </c>
      <c r="G22" s="172">
        <f ca="1">G21</f>
        <v>45.793842071407909</v>
      </c>
      <c r="H22" s="174">
        <f t="shared" ref="H22:K22" ca="1" si="0">H21+F22</f>
        <v>232158.96</v>
      </c>
      <c r="I22" s="172">
        <f t="shared" ca="1" si="0"/>
        <v>83.521353155593033</v>
      </c>
      <c r="J22" s="174">
        <f t="shared" ca="1" si="0"/>
        <v>277963.59999999998</v>
      </c>
      <c r="K22" s="172">
        <f t="shared" ca="1" si="0"/>
        <v>100</v>
      </c>
    </row>
    <row r="23" spans="2:11" ht="15" x14ac:dyDescent="0.2">
      <c r="B23" s="158"/>
      <c r="C23" s="158"/>
      <c r="D23" s="158"/>
      <c r="E23" s="158"/>
      <c r="F23" s="158"/>
      <c r="G23" s="158"/>
    </row>
    <row r="24" spans="2:11" ht="15" x14ac:dyDescent="0.2">
      <c r="B24" s="158"/>
      <c r="C24" s="158"/>
      <c r="D24" s="158"/>
      <c r="E24" s="158"/>
      <c r="F24" s="158"/>
      <c r="G24" s="158"/>
    </row>
    <row r="25" spans="2:11" x14ac:dyDescent="0.2">
      <c r="B25" s="116"/>
      <c r="C25" s="116"/>
      <c r="D25" s="116"/>
      <c r="E25" s="116"/>
      <c r="F25" s="116"/>
      <c r="G25" s="116"/>
    </row>
    <row r="26" spans="2:11" x14ac:dyDescent="0.2">
      <c r="B26" s="116"/>
      <c r="C26" s="116"/>
      <c r="D26" s="116"/>
      <c r="E26" s="116"/>
      <c r="F26" s="116"/>
      <c r="G26" s="116"/>
    </row>
    <row r="27" spans="2:11" x14ac:dyDescent="0.2">
      <c r="B27" s="116"/>
      <c r="C27" s="116"/>
      <c r="D27" s="116"/>
      <c r="E27" s="116"/>
      <c r="F27" s="116"/>
      <c r="G27" s="116"/>
    </row>
    <row r="28" spans="2:11" ht="12.75" customHeight="1" x14ac:dyDescent="0.2">
      <c r="B28" s="116"/>
      <c r="C28" s="116"/>
      <c r="D28" s="116"/>
      <c r="E28" s="116"/>
      <c r="F28" s="116"/>
      <c r="G28" s="116"/>
    </row>
    <row r="29" spans="2:11" x14ac:dyDescent="0.2">
      <c r="B29" s="116"/>
      <c r="C29" s="116"/>
      <c r="D29" s="116"/>
      <c r="E29" s="116"/>
      <c r="F29" s="116"/>
      <c r="G29" s="116"/>
    </row>
    <row r="30" spans="2:11" x14ac:dyDescent="0.2">
      <c r="B30" s="116"/>
      <c r="C30" s="116"/>
      <c r="D30" s="116"/>
      <c r="E30" s="116"/>
      <c r="F30" s="116"/>
      <c r="G30" s="116"/>
    </row>
    <row r="31" spans="2:11" x14ac:dyDescent="0.2">
      <c r="B31" s="116"/>
      <c r="C31" s="116"/>
      <c r="D31" s="116"/>
      <c r="E31" s="116"/>
      <c r="F31" s="116"/>
      <c r="G31" s="116"/>
    </row>
    <row r="32" spans="2:11" x14ac:dyDescent="0.2">
      <c r="B32" s="116"/>
      <c r="C32" s="116"/>
      <c r="D32" s="116"/>
      <c r="E32" s="116"/>
      <c r="F32" s="116"/>
      <c r="G32" s="116"/>
    </row>
    <row r="33" spans="2:7" x14ac:dyDescent="0.2">
      <c r="B33" s="116"/>
      <c r="C33" s="116"/>
      <c r="D33" s="116"/>
      <c r="E33" s="116"/>
      <c r="F33" s="116"/>
      <c r="G33" s="116"/>
    </row>
    <row r="34" spans="2:7" x14ac:dyDescent="0.2">
      <c r="B34" s="116"/>
      <c r="C34" s="116"/>
      <c r="D34" s="116"/>
      <c r="E34" s="116"/>
      <c r="F34" s="116"/>
      <c r="G34" s="116"/>
    </row>
    <row r="35" spans="2:7" x14ac:dyDescent="0.2">
      <c r="B35" s="116"/>
      <c r="C35" s="116"/>
      <c r="D35" s="116"/>
      <c r="E35" s="116"/>
      <c r="F35" s="116"/>
      <c r="G35" s="116"/>
    </row>
    <row r="36" spans="2:7" x14ac:dyDescent="0.2">
      <c r="B36" s="116"/>
      <c r="C36" s="116"/>
      <c r="D36" s="116"/>
      <c r="E36" s="116"/>
      <c r="F36" s="116"/>
      <c r="G36" s="116"/>
    </row>
    <row r="37" spans="2:7" x14ac:dyDescent="0.2">
      <c r="B37" s="116"/>
      <c r="C37" s="116"/>
      <c r="D37" s="116"/>
      <c r="E37" s="116"/>
      <c r="F37" s="116"/>
      <c r="G37" s="116"/>
    </row>
    <row r="38" spans="2:7" x14ac:dyDescent="0.2">
      <c r="B38" s="116"/>
      <c r="C38" s="116"/>
      <c r="D38" s="116"/>
      <c r="E38" s="116"/>
      <c r="F38" s="116"/>
      <c r="G38" s="116"/>
    </row>
    <row r="39" spans="2:7" x14ac:dyDescent="0.2">
      <c r="B39" s="116"/>
      <c r="C39" s="116"/>
      <c r="D39" s="116"/>
      <c r="E39" s="116"/>
      <c r="F39" s="116"/>
      <c r="G39" s="116"/>
    </row>
    <row r="40" spans="2:7" x14ac:dyDescent="0.2">
      <c r="B40" s="116"/>
      <c r="C40" s="116"/>
      <c r="D40" s="116"/>
      <c r="E40" s="116"/>
      <c r="F40" s="116"/>
      <c r="G40" s="116"/>
    </row>
    <row r="41" spans="2:7" x14ac:dyDescent="0.2">
      <c r="B41" s="116"/>
      <c r="C41" s="116"/>
      <c r="D41" s="116"/>
      <c r="E41" s="116"/>
      <c r="F41" s="116"/>
      <c r="G41" s="116"/>
    </row>
    <row r="42" spans="2:7" x14ac:dyDescent="0.2">
      <c r="B42" s="116"/>
      <c r="C42" s="116"/>
      <c r="D42" s="116"/>
      <c r="E42" s="116"/>
      <c r="F42" s="116"/>
      <c r="G42" s="116"/>
    </row>
    <row r="43" spans="2:7" x14ac:dyDescent="0.2">
      <c r="B43" s="116"/>
      <c r="C43" s="116"/>
      <c r="D43" s="116"/>
      <c r="E43" s="116"/>
      <c r="F43" s="116"/>
      <c r="G43" s="116"/>
    </row>
    <row r="44" spans="2:7" x14ac:dyDescent="0.2">
      <c r="B44" s="116"/>
      <c r="C44" s="116"/>
      <c r="D44" s="116"/>
      <c r="E44" s="116"/>
      <c r="F44" s="116"/>
      <c r="G44" s="116"/>
    </row>
    <row r="45" spans="2:7" x14ac:dyDescent="0.2">
      <c r="B45" s="116"/>
      <c r="C45" s="116"/>
      <c r="D45" s="116"/>
      <c r="E45" s="116"/>
      <c r="F45" s="116"/>
      <c r="G45" s="116"/>
    </row>
    <row r="46" spans="2:7" x14ac:dyDescent="0.2">
      <c r="B46" s="116"/>
      <c r="C46" s="116"/>
      <c r="D46" s="116"/>
      <c r="E46" s="116"/>
      <c r="F46" s="116"/>
      <c r="G46" s="116"/>
    </row>
    <row r="47" spans="2:7" x14ac:dyDescent="0.2">
      <c r="B47" s="116"/>
      <c r="C47" s="116"/>
      <c r="D47" s="116"/>
      <c r="E47" s="116"/>
      <c r="F47" s="116"/>
      <c r="G47" s="116"/>
    </row>
    <row r="48" spans="2:7" x14ac:dyDescent="0.2">
      <c r="B48" s="116"/>
      <c r="C48" s="116"/>
      <c r="D48" s="116"/>
      <c r="E48" s="116"/>
      <c r="F48" s="116"/>
      <c r="G48" s="116"/>
    </row>
    <row r="49" spans="2:7" x14ac:dyDescent="0.2">
      <c r="B49" s="116"/>
      <c r="C49" s="116"/>
      <c r="D49" s="116"/>
      <c r="E49" s="116"/>
      <c r="F49" s="116"/>
      <c r="G49" s="116"/>
    </row>
    <row r="50" spans="2:7" x14ac:dyDescent="0.2">
      <c r="B50" s="116"/>
      <c r="C50" s="116"/>
      <c r="D50" s="116"/>
      <c r="E50" s="116"/>
      <c r="F50" s="116"/>
      <c r="G50" s="116"/>
    </row>
    <row r="51" spans="2:7" x14ac:dyDescent="0.2">
      <c r="B51" s="116"/>
      <c r="C51" s="116"/>
      <c r="D51" s="116"/>
      <c r="E51" s="116"/>
      <c r="F51" s="116"/>
      <c r="G51" s="116"/>
    </row>
  </sheetData>
  <sheetProtection formatCells="0" formatColumns="0"/>
  <mergeCells count="3">
    <mergeCell ref="B12:I12"/>
    <mergeCell ref="B9:K9"/>
    <mergeCell ref="B11:K11"/>
  </mergeCells>
  <phoneticPr fontId="9" type="noConversion"/>
  <printOptions horizontalCentered="1"/>
  <pageMargins left="0.59055118110236227" right="0.59055118110236227" top="1.4566929133858268" bottom="0.78740157480314965" header="0.59055118110236227" footer="0.47244094488188981"/>
  <pageSetup paperSize="9" scale="74" orientation="landscape" r:id="rId1"/>
  <headerFooter alignWithMargins="0"/>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3" tint="-0.249977111117893"/>
  </sheetPr>
  <dimension ref="A2:L98"/>
  <sheetViews>
    <sheetView view="pageBreakPreview" topLeftCell="A7" zoomScale="85" zoomScaleNormal="100" zoomScaleSheetLayoutView="85" workbookViewId="0">
      <selection activeCell="G14" sqref="G14"/>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7"/>
    </row>
    <row r="3" spans="2:12" ht="15" customHeight="1" x14ac:dyDescent="0.25">
      <c r="B3" s="447" t="s">
        <v>17</v>
      </c>
      <c r="C3" s="447"/>
      <c r="D3" s="447"/>
      <c r="E3" s="447"/>
    </row>
    <row r="4" spans="2:12" ht="15" customHeight="1" x14ac:dyDescent="0.2">
      <c r="B4" s="5"/>
    </row>
    <row r="5" spans="2:12" ht="15" customHeight="1" x14ac:dyDescent="0.2">
      <c r="B5" s="449" t="str">
        <f>orcamento!B2</f>
        <v>PROPRIETÁRIO: PREFEITURA MUNICIPAL DE AGRONOMICA</v>
      </c>
      <c r="C5" s="449"/>
      <c r="D5" s="449"/>
      <c r="E5" s="449"/>
    </row>
    <row r="6" spans="2:12" ht="43.5" customHeight="1" x14ac:dyDescent="0.2">
      <c r="B6" s="450" t="str">
        <f>orcamento!B3</f>
        <v>OBRA: PAVIMENTAÇÃO ASFÁLTICA RUA HUMBERTO KOHLER</v>
      </c>
      <c r="C6" s="450"/>
      <c r="D6" s="450"/>
      <c r="E6" s="450"/>
    </row>
    <row r="7" spans="2:12" ht="15" customHeight="1" x14ac:dyDescent="0.2">
      <c r="B7" s="5"/>
    </row>
    <row r="8" spans="2:12" ht="15" customHeight="1" x14ac:dyDescent="0.2">
      <c r="B8" s="311"/>
      <c r="C8" s="451"/>
      <c r="D8" s="451"/>
      <c r="E8" s="311"/>
    </row>
    <row r="9" spans="2:12" ht="15" customHeight="1" x14ac:dyDescent="0.2">
      <c r="B9" s="452" t="s">
        <v>7808</v>
      </c>
      <c r="C9" s="452"/>
      <c r="D9" s="452"/>
      <c r="E9" s="452"/>
    </row>
    <row r="10" spans="2:12" ht="15" customHeight="1" x14ac:dyDescent="0.2">
      <c r="B10" s="452"/>
      <c r="C10" s="452"/>
      <c r="D10" s="452"/>
      <c r="E10" s="452"/>
    </row>
    <row r="11" spans="2:12" ht="15" customHeight="1" x14ac:dyDescent="0.2">
      <c r="B11" s="312"/>
      <c r="C11" s="448"/>
      <c r="D11" s="448"/>
      <c r="E11" s="313"/>
    </row>
    <row r="12" spans="2:12" ht="15" customHeight="1" x14ac:dyDescent="0.2">
      <c r="B12" s="9"/>
      <c r="C12" s="6"/>
      <c r="D12" s="9"/>
      <c r="E12" s="6"/>
    </row>
    <row r="13" spans="2:12" ht="15" customHeight="1" x14ac:dyDescent="0.2">
      <c r="B13" s="13" t="s">
        <v>7809</v>
      </c>
      <c r="C13" s="6"/>
      <c r="D13" s="14"/>
      <c r="E13" s="6"/>
    </row>
    <row r="14" spans="2:12" ht="15" customHeight="1" x14ac:dyDescent="0.2">
      <c r="B14" s="9"/>
      <c r="C14" s="6"/>
      <c r="D14" s="9"/>
      <c r="E14" s="6"/>
    </row>
    <row r="15" spans="2:12" ht="15" customHeight="1" x14ac:dyDescent="0.2">
      <c r="B15" s="2"/>
      <c r="C15" s="1"/>
      <c r="D15" s="2"/>
    </row>
    <row r="16" spans="2:12" ht="15" customHeight="1" x14ac:dyDescent="0.25">
      <c r="B16" s="453" t="s">
        <v>7810</v>
      </c>
      <c r="C16" s="314" t="s">
        <v>7811</v>
      </c>
      <c r="D16" s="454">
        <v>-1</v>
      </c>
      <c r="I16" s="10"/>
      <c r="J16" s="11"/>
      <c r="K16" s="12"/>
      <c r="L16" s="10"/>
    </row>
    <row r="17" spans="2:9" ht="15" customHeight="1" x14ac:dyDescent="0.2">
      <c r="B17" s="453"/>
      <c r="C17" s="5" t="s">
        <v>7812</v>
      </c>
      <c r="D17" s="454"/>
      <c r="I17" s="10"/>
    </row>
    <row r="18" spans="2:9" ht="15" customHeight="1" x14ac:dyDescent="0.25">
      <c r="B18" s="453"/>
      <c r="C18" s="314" t="s">
        <v>7813</v>
      </c>
      <c r="D18" s="454"/>
    </row>
    <row r="19" spans="2:9" x14ac:dyDescent="0.2">
      <c r="I19" s="8"/>
    </row>
    <row r="21" spans="2:9" x14ac:dyDescent="0.2">
      <c r="B21" s="102" t="s">
        <v>12</v>
      </c>
      <c r="C21" s="102"/>
      <c r="D21" s="102"/>
      <c r="E21" s="102"/>
    </row>
    <row r="22" spans="2:9" x14ac:dyDescent="0.2">
      <c r="B22" s="155" t="s">
        <v>7814</v>
      </c>
      <c r="C22" s="102"/>
      <c r="D22" s="103"/>
      <c r="E22" s="104">
        <v>3.7999999999999999E-2</v>
      </c>
    </row>
    <row r="23" spans="2:9" x14ac:dyDescent="0.2">
      <c r="B23" s="155" t="s">
        <v>7815</v>
      </c>
      <c r="C23" s="102"/>
      <c r="D23" s="103"/>
      <c r="E23" s="104">
        <v>3.2000000000000002E-3</v>
      </c>
    </row>
    <row r="24" spans="2:9" x14ac:dyDescent="0.2">
      <c r="B24" s="155" t="s">
        <v>7816</v>
      </c>
      <c r="C24" s="102"/>
      <c r="D24" s="103"/>
      <c r="E24" s="104">
        <v>5.0000000000000001E-3</v>
      </c>
    </row>
    <row r="25" spans="2:9" x14ac:dyDescent="0.2">
      <c r="B25" s="155" t="s">
        <v>7817</v>
      </c>
      <c r="C25" s="102"/>
      <c r="D25" s="103"/>
      <c r="E25" s="104">
        <v>3.2000000000000002E-3</v>
      </c>
    </row>
    <row r="26" spans="2:9" x14ac:dyDescent="0.2">
      <c r="B26" s="155" t="s">
        <v>7818</v>
      </c>
      <c r="C26" s="102"/>
      <c r="D26" s="103"/>
      <c r="E26" s="104">
        <v>1.0200000000000001E-2</v>
      </c>
    </row>
    <row r="27" spans="2:9" x14ac:dyDescent="0.2">
      <c r="B27" s="155" t="s">
        <v>7819</v>
      </c>
      <c r="C27" s="102"/>
      <c r="D27" s="103"/>
      <c r="E27" s="104">
        <v>6.6400000000000001E-2</v>
      </c>
    </row>
    <row r="28" spans="2:9" x14ac:dyDescent="0.2">
      <c r="B28" s="155" t="s">
        <v>7820</v>
      </c>
      <c r="C28" s="102"/>
      <c r="D28" s="103"/>
      <c r="E28" s="104">
        <f>D33</f>
        <v>6.6500000000000004E-2</v>
      </c>
    </row>
    <row r="29" spans="2:9" x14ac:dyDescent="0.2">
      <c r="B29" s="155"/>
      <c r="C29" s="102"/>
      <c r="D29" s="103"/>
      <c r="E29" s="104"/>
    </row>
    <row r="30" spans="2:9" x14ac:dyDescent="0.2">
      <c r="B30" s="155"/>
      <c r="C30" s="315" t="s">
        <v>7821</v>
      </c>
      <c r="D30" s="316">
        <v>3.6499999999999998E-2</v>
      </c>
      <c r="E30" s="317"/>
    </row>
    <row r="31" spans="2:9" x14ac:dyDescent="0.2">
      <c r="B31" s="155"/>
      <c r="C31" s="315" t="s">
        <v>7822</v>
      </c>
      <c r="D31" s="316">
        <v>0.03</v>
      </c>
      <c r="E31" s="318"/>
    </row>
    <row r="32" spans="2:9" x14ac:dyDescent="0.2">
      <c r="B32" s="155"/>
      <c r="C32" s="315" t="s">
        <v>7823</v>
      </c>
      <c r="D32" s="316"/>
      <c r="E32" s="318"/>
    </row>
    <row r="33" spans="1:10" x14ac:dyDescent="0.2">
      <c r="B33" s="155"/>
      <c r="C33" s="319" t="s">
        <v>60</v>
      </c>
      <c r="D33" s="320">
        <f>SUM(D30:D32)</f>
        <v>6.6500000000000004E-2</v>
      </c>
      <c r="E33" s="321"/>
    </row>
    <row r="34" spans="1:10" x14ac:dyDescent="0.2">
      <c r="B34" s="155"/>
      <c r="D34" s="103"/>
      <c r="E34" s="321"/>
    </row>
    <row r="35" spans="1:10" x14ac:dyDescent="0.2">
      <c r="B35" s="155" t="s">
        <v>7824</v>
      </c>
      <c r="C35" s="102"/>
      <c r="D35" s="102"/>
      <c r="E35" s="102"/>
    </row>
    <row r="36" spans="1:10" x14ac:dyDescent="0.2">
      <c r="B36" s="102"/>
      <c r="C36" s="102"/>
      <c r="D36" s="102"/>
      <c r="E36" s="102"/>
    </row>
    <row r="37" spans="1:10" ht="15.75" x14ac:dyDescent="0.25">
      <c r="B37" s="105" t="s">
        <v>20</v>
      </c>
      <c r="C37" s="106">
        <f>TRUNC(((((1+E22+E23+E24+E25)*(1+E26)*(1+E27))/(1-E28))-1),4)</f>
        <v>0.21099999999999999</v>
      </c>
      <c r="D37" s="102"/>
      <c r="E37" s="102"/>
    </row>
    <row r="38" spans="1:10" x14ac:dyDescent="0.2">
      <c r="A38" s="19"/>
      <c r="C38" s="20"/>
      <c r="D38" s="19"/>
    </row>
    <row r="39" spans="1:10" ht="16.5" thickBot="1" x14ac:dyDescent="0.3">
      <c r="A39" s="19"/>
      <c r="B39" s="21"/>
      <c r="C39" s="22"/>
      <c r="D39" s="22"/>
    </row>
    <row r="40" spans="1:10" ht="15.75" thickBot="1" x14ac:dyDescent="0.25">
      <c r="A40" s="22"/>
      <c r="B40" s="455" t="s">
        <v>7826</v>
      </c>
      <c r="C40" s="455"/>
      <c r="D40" s="455"/>
      <c r="E40" s="455"/>
      <c r="G40" s="456" t="s">
        <v>7827</v>
      </c>
      <c r="H40" s="457"/>
      <c r="I40" s="457"/>
      <c r="J40" s="458"/>
    </row>
    <row r="41" spans="1:10" ht="30.75" thickBot="1" x14ac:dyDescent="0.25">
      <c r="A41" s="23"/>
      <c r="B41" s="325" t="s">
        <v>7828</v>
      </c>
      <c r="C41" s="326" t="s">
        <v>7829</v>
      </c>
      <c r="D41" s="326" t="s">
        <v>7830</v>
      </c>
      <c r="E41" s="326" t="s">
        <v>7831</v>
      </c>
      <c r="G41" s="327" t="s">
        <v>7832</v>
      </c>
      <c r="H41" s="328" t="s">
        <v>7829</v>
      </c>
      <c r="I41" s="328" t="s">
        <v>7830</v>
      </c>
      <c r="J41" s="328" t="s">
        <v>7831</v>
      </c>
    </row>
    <row r="42" spans="1:10" ht="29.25" thickBot="1" x14ac:dyDescent="0.25">
      <c r="B42" s="329" t="s">
        <v>7833</v>
      </c>
      <c r="C42" s="330">
        <v>3.7999999999999999E-2</v>
      </c>
      <c r="D42" s="330">
        <v>4.0099999999999997E-2</v>
      </c>
      <c r="E42" s="330">
        <v>4.6699999999999998E-2</v>
      </c>
      <c r="G42" s="329" t="s">
        <v>7834</v>
      </c>
      <c r="H42" s="330">
        <v>0.2034</v>
      </c>
      <c r="I42" s="330">
        <v>0.22120000000000001</v>
      </c>
      <c r="J42" s="330">
        <v>0.25</v>
      </c>
    </row>
    <row r="43" spans="1:10" ht="29.25" thickBot="1" x14ac:dyDescent="0.25">
      <c r="B43" s="329" t="s">
        <v>7835</v>
      </c>
      <c r="C43" s="330">
        <v>3.2000000000000002E-3</v>
      </c>
      <c r="D43" s="330">
        <v>4.0000000000000001E-3</v>
      </c>
      <c r="E43" s="330">
        <v>7.4000000000000003E-3</v>
      </c>
      <c r="G43" s="329" t="s">
        <v>7836</v>
      </c>
      <c r="H43" s="330">
        <v>0.19600000000000001</v>
      </c>
      <c r="I43" s="330">
        <v>0.2097</v>
      </c>
      <c r="J43" s="330">
        <v>0.24229999999999999</v>
      </c>
    </row>
    <row r="44" spans="1:10" ht="43.5" thickBot="1" x14ac:dyDescent="0.25">
      <c r="B44" s="329" t="s">
        <v>7837</v>
      </c>
      <c r="C44" s="330">
        <v>5.0000000000000001E-3</v>
      </c>
      <c r="D44" s="330">
        <v>5.5999999999999999E-3</v>
      </c>
      <c r="E44" s="330">
        <v>9.7000000000000003E-3</v>
      </c>
      <c r="G44" s="329" t="s">
        <v>7838</v>
      </c>
      <c r="H44" s="330">
        <v>0.20760000000000001</v>
      </c>
      <c r="I44" s="330">
        <v>0.24179999999999999</v>
      </c>
      <c r="J44" s="330">
        <v>0.26440000000000002</v>
      </c>
    </row>
    <row r="45" spans="1:10" ht="43.5" thickBot="1" x14ac:dyDescent="0.25">
      <c r="B45" s="329" t="s">
        <v>7839</v>
      </c>
      <c r="C45" s="330">
        <v>1.0200000000000001E-2</v>
      </c>
      <c r="D45" s="330">
        <v>1.11E-2</v>
      </c>
      <c r="E45" s="330">
        <v>1.21E-2</v>
      </c>
      <c r="G45" s="329" t="s">
        <v>7840</v>
      </c>
      <c r="H45" s="330">
        <v>0.24</v>
      </c>
      <c r="I45" s="330">
        <v>0.25840000000000002</v>
      </c>
      <c r="J45" s="330">
        <v>0.27860000000000001</v>
      </c>
    </row>
    <row r="46" spans="1:10" ht="29.25" thickBot="1" x14ac:dyDescent="0.25">
      <c r="B46" s="329" t="s">
        <v>7841</v>
      </c>
      <c r="C46" s="330">
        <v>6.6400000000000001E-2</v>
      </c>
      <c r="D46" s="330">
        <v>7.2999999999999995E-2</v>
      </c>
      <c r="E46" s="330">
        <v>8.6900000000000005E-2</v>
      </c>
      <c r="G46" s="329" t="s">
        <v>7842</v>
      </c>
      <c r="H46" s="330">
        <v>0.22800000000000001</v>
      </c>
      <c r="I46" s="330">
        <v>0.27479999999999999</v>
      </c>
      <c r="J46" s="330">
        <v>0.3095</v>
      </c>
    </row>
    <row r="47" spans="1:10" ht="43.5" thickBot="1" x14ac:dyDescent="0.25">
      <c r="B47" s="329" t="s">
        <v>7843</v>
      </c>
      <c r="C47" s="459" t="s">
        <v>7844</v>
      </c>
      <c r="D47" s="460"/>
      <c r="E47" s="461"/>
      <c r="G47" s="329" t="s">
        <v>7845</v>
      </c>
      <c r="H47" s="330">
        <v>0.111</v>
      </c>
      <c r="I47" s="330">
        <v>0.14019999999999999</v>
      </c>
      <c r="J47" s="330">
        <v>0.16800000000000001</v>
      </c>
    </row>
    <row r="50" spans="2:5" ht="186" thickBot="1" x14ac:dyDescent="0.25">
      <c r="B50" s="331" t="s">
        <v>7846</v>
      </c>
    </row>
    <row r="51" spans="2:5" ht="30.75" thickBot="1" x14ac:dyDescent="0.25">
      <c r="B51" s="325" t="s">
        <v>7828</v>
      </c>
      <c r="C51" s="326" t="s">
        <v>7829</v>
      </c>
      <c r="D51" s="326" t="s">
        <v>7830</v>
      </c>
      <c r="E51" s="326" t="s">
        <v>7831</v>
      </c>
    </row>
    <row r="52" spans="2:5" ht="29.25" thickBot="1" x14ac:dyDescent="0.25">
      <c r="B52" s="329" t="s">
        <v>7833</v>
      </c>
      <c r="C52" s="330">
        <v>3.4299999999999997E-2</v>
      </c>
      <c r="D52" s="330">
        <v>4.9299999999999997E-2</v>
      </c>
      <c r="E52" s="330">
        <v>6.7100000000000007E-2</v>
      </c>
    </row>
    <row r="53" spans="2:5" ht="29.25" thickBot="1" x14ac:dyDescent="0.25">
      <c r="B53" s="329" t="s">
        <v>7835</v>
      </c>
      <c r="C53" s="330">
        <v>2.8E-3</v>
      </c>
      <c r="D53" s="330">
        <v>4.8999999999999998E-3</v>
      </c>
      <c r="E53" s="330">
        <v>7.4999999999999997E-3</v>
      </c>
    </row>
    <row r="54" spans="2:5" ht="15" thickBot="1" x14ac:dyDescent="0.25">
      <c r="B54" s="329" t="s">
        <v>7837</v>
      </c>
      <c r="C54" s="330">
        <v>0.01</v>
      </c>
      <c r="D54" s="330">
        <v>1.3899999999999999E-2</v>
      </c>
      <c r="E54" s="330">
        <v>1.7399999999999999E-2</v>
      </c>
    </row>
    <row r="55" spans="2:5" ht="29.25" thickBot="1" x14ac:dyDescent="0.25">
      <c r="B55" s="329" t="s">
        <v>7839</v>
      </c>
      <c r="C55" s="330">
        <v>9.4000000000000004E-3</v>
      </c>
      <c r="D55" s="330">
        <v>9.9000000000000008E-3</v>
      </c>
      <c r="E55" s="330">
        <v>1.17E-2</v>
      </c>
    </row>
    <row r="56" spans="2:5" ht="15" thickBot="1" x14ac:dyDescent="0.25">
      <c r="B56" s="329" t="s">
        <v>7841</v>
      </c>
      <c r="C56" s="330">
        <v>6.7400000000000002E-2</v>
      </c>
      <c r="D56" s="330">
        <v>8.0399999999999999E-2</v>
      </c>
      <c r="E56" s="330">
        <v>9.4E-2</v>
      </c>
    </row>
    <row r="57" spans="2:5" ht="43.5" thickBot="1" x14ac:dyDescent="0.25">
      <c r="B57" s="329" t="s">
        <v>7843</v>
      </c>
      <c r="C57" s="459" t="s">
        <v>7844</v>
      </c>
      <c r="D57" s="460"/>
      <c r="E57" s="461"/>
    </row>
    <row r="60" spans="2:5" ht="156.75" x14ac:dyDescent="0.2">
      <c r="B60" s="331" t="s">
        <v>7847</v>
      </c>
    </row>
    <row r="61" spans="2:5" ht="13.5" thickBot="1" x14ac:dyDescent="0.25"/>
    <row r="62" spans="2:5" ht="30.75" thickBot="1" x14ac:dyDescent="0.25">
      <c r="B62" s="325" t="s">
        <v>7828</v>
      </c>
      <c r="C62" s="326" t="s">
        <v>7829</v>
      </c>
      <c r="D62" s="326" t="s">
        <v>7830</v>
      </c>
      <c r="E62" s="326" t="s">
        <v>7831</v>
      </c>
    </row>
    <row r="63" spans="2:5" ht="29.25" thickBot="1" x14ac:dyDescent="0.25">
      <c r="B63" s="329" t="s">
        <v>7833</v>
      </c>
      <c r="C63" s="330">
        <v>5.2900000000000003E-2</v>
      </c>
      <c r="D63" s="330">
        <v>5.9200000000000003E-2</v>
      </c>
      <c r="E63" s="330">
        <v>7.9299999999999995E-2</v>
      </c>
    </row>
    <row r="64" spans="2:5" ht="29.25" thickBot="1" x14ac:dyDescent="0.25">
      <c r="B64" s="329" t="s">
        <v>7835</v>
      </c>
      <c r="C64" s="330">
        <v>2.5000000000000001E-3</v>
      </c>
      <c r="D64" s="330">
        <v>5.1000000000000004E-3</v>
      </c>
      <c r="E64" s="330">
        <v>5.5999999999999999E-3</v>
      </c>
    </row>
    <row r="65" spans="2:5" ht="15" thickBot="1" x14ac:dyDescent="0.25">
      <c r="B65" s="329" t="s">
        <v>7837</v>
      </c>
      <c r="C65" s="330">
        <v>0.01</v>
      </c>
      <c r="D65" s="330">
        <v>1.4800000000000001E-2</v>
      </c>
      <c r="E65" s="330">
        <v>1.9699999999999999E-2</v>
      </c>
    </row>
    <row r="66" spans="2:5" ht="29.25" thickBot="1" x14ac:dyDescent="0.25">
      <c r="B66" s="329" t="s">
        <v>7839</v>
      </c>
      <c r="C66" s="330">
        <v>1.01E-2</v>
      </c>
      <c r="D66" s="330">
        <v>1.0699999999999999E-2</v>
      </c>
      <c r="E66" s="330">
        <v>1.11E-2</v>
      </c>
    </row>
    <row r="67" spans="2:5" ht="15" thickBot="1" x14ac:dyDescent="0.25">
      <c r="B67" s="329" t="s">
        <v>7841</v>
      </c>
      <c r="C67" s="330">
        <v>0.08</v>
      </c>
      <c r="D67" s="330">
        <v>8.3099999999999993E-2</v>
      </c>
      <c r="E67" s="330">
        <v>9.5100000000000004E-2</v>
      </c>
    </row>
    <row r="68" spans="2:5" ht="43.5" thickBot="1" x14ac:dyDescent="0.25">
      <c r="B68" s="329" t="s">
        <v>7843</v>
      </c>
      <c r="C68" s="459" t="s">
        <v>7844</v>
      </c>
      <c r="D68" s="460"/>
      <c r="E68" s="461"/>
    </row>
    <row r="71" spans="2:5" ht="72" thickBot="1" x14ac:dyDescent="0.25">
      <c r="B71" s="331" t="s">
        <v>7848</v>
      </c>
    </row>
    <row r="72" spans="2:5" ht="30.75" thickBot="1" x14ac:dyDescent="0.25">
      <c r="B72" s="325" t="s">
        <v>7828</v>
      </c>
      <c r="C72" s="326" t="s">
        <v>7829</v>
      </c>
      <c r="D72" s="326" t="s">
        <v>7830</v>
      </c>
      <c r="E72" s="326" t="s">
        <v>7831</v>
      </c>
    </row>
    <row r="73" spans="2:5" ht="29.25" thickBot="1" x14ac:dyDescent="0.25">
      <c r="B73" s="329" t="s">
        <v>7833</v>
      </c>
      <c r="C73" s="330">
        <v>0.04</v>
      </c>
      <c r="D73" s="330">
        <v>5.5199999999999999E-2</v>
      </c>
      <c r="E73" s="330">
        <v>7.85E-2</v>
      </c>
    </row>
    <row r="74" spans="2:5" ht="29.25" thickBot="1" x14ac:dyDescent="0.25">
      <c r="B74" s="329" t="s">
        <v>7835</v>
      </c>
      <c r="C74" s="330">
        <v>8.0999999999999996E-3</v>
      </c>
      <c r="D74" s="330">
        <v>1.2200000000000001E-2</v>
      </c>
      <c r="E74" s="330">
        <v>1.9900000000000001E-2</v>
      </c>
    </row>
    <row r="75" spans="2:5" ht="15" thickBot="1" x14ac:dyDescent="0.25">
      <c r="B75" s="329" t="s">
        <v>7837</v>
      </c>
      <c r="C75" s="330">
        <v>1.46E-2</v>
      </c>
      <c r="D75" s="330">
        <v>2.3199999999999998E-2</v>
      </c>
      <c r="E75" s="330">
        <v>3.1600000000000003E-2</v>
      </c>
    </row>
    <row r="76" spans="2:5" ht="29.25" thickBot="1" x14ac:dyDescent="0.25">
      <c r="B76" s="329" t="s">
        <v>7839</v>
      </c>
      <c r="C76" s="330">
        <v>9.4000000000000004E-3</v>
      </c>
      <c r="D76" s="330">
        <v>1.0200000000000001E-2</v>
      </c>
      <c r="E76" s="330">
        <v>1.3299999999999999E-2</v>
      </c>
    </row>
    <row r="77" spans="2:5" ht="15" thickBot="1" x14ac:dyDescent="0.25">
      <c r="B77" s="329" t="s">
        <v>7841</v>
      </c>
      <c r="C77" s="330">
        <v>7.1400000000000005E-2</v>
      </c>
      <c r="D77" s="330">
        <v>8.4000000000000005E-2</v>
      </c>
      <c r="E77" s="330">
        <v>0.1043</v>
      </c>
    </row>
    <row r="78" spans="2:5" ht="43.5" thickBot="1" x14ac:dyDescent="0.25">
      <c r="B78" s="329" t="s">
        <v>7843</v>
      </c>
      <c r="C78" s="459" t="s">
        <v>7844</v>
      </c>
      <c r="D78" s="460"/>
      <c r="E78" s="461"/>
    </row>
    <row r="81" spans="2:10" ht="86.25" thickBot="1" x14ac:dyDescent="0.25">
      <c r="B81" s="331" t="s">
        <v>7849</v>
      </c>
    </row>
    <row r="82" spans="2:10" ht="30.75" thickBot="1" x14ac:dyDescent="0.25">
      <c r="B82" s="325" t="s">
        <v>7828</v>
      </c>
      <c r="C82" s="326" t="s">
        <v>7829</v>
      </c>
      <c r="D82" s="326" t="s">
        <v>7830</v>
      </c>
      <c r="E82" s="326" t="s">
        <v>7831</v>
      </c>
    </row>
    <row r="83" spans="2:10" ht="29.25" thickBot="1" x14ac:dyDescent="0.25">
      <c r="B83" s="329" t="s">
        <v>7833</v>
      </c>
      <c r="C83" s="330">
        <v>1.4999999999999999E-2</v>
      </c>
      <c r="D83" s="330">
        <v>3.4500000000000003E-2</v>
      </c>
      <c r="E83" s="330">
        <v>4.4900000000000002E-2</v>
      </c>
    </row>
    <row r="84" spans="2:10" ht="29.25" thickBot="1" x14ac:dyDescent="0.25">
      <c r="B84" s="329" t="s">
        <v>7835</v>
      </c>
      <c r="C84" s="330">
        <v>3.0000000000000001E-3</v>
      </c>
      <c r="D84" s="330">
        <v>4.7999999999999996E-3</v>
      </c>
      <c r="E84" s="330">
        <v>8.2000000000000007E-3</v>
      </c>
    </row>
    <row r="85" spans="2:10" ht="15" thickBot="1" x14ac:dyDescent="0.25">
      <c r="B85" s="329" t="s">
        <v>7837</v>
      </c>
      <c r="C85" s="330">
        <v>5.5999999999999999E-3</v>
      </c>
      <c r="D85" s="330">
        <v>8.5000000000000006E-3</v>
      </c>
      <c r="E85" s="330">
        <v>8.8999999999999999E-3</v>
      </c>
    </row>
    <row r="86" spans="2:10" ht="29.25" thickBot="1" x14ac:dyDescent="0.25">
      <c r="B86" s="329" t="s">
        <v>7839</v>
      </c>
      <c r="C86" s="330">
        <v>8.5000000000000006E-3</v>
      </c>
      <c r="D86" s="330">
        <v>8.5000000000000006E-3</v>
      </c>
      <c r="E86" s="330">
        <v>1.11E-2</v>
      </c>
    </row>
    <row r="87" spans="2:10" ht="15" thickBot="1" x14ac:dyDescent="0.25">
      <c r="B87" s="329" t="s">
        <v>7841</v>
      </c>
      <c r="C87" s="330">
        <v>3.5000000000000003E-2</v>
      </c>
      <c r="D87" s="330">
        <v>5.11E-2</v>
      </c>
      <c r="E87" s="330">
        <v>6.2199999999999998E-2</v>
      </c>
    </row>
    <row r="88" spans="2:10" ht="43.5" thickBot="1" x14ac:dyDescent="0.25">
      <c r="B88" s="329" t="s">
        <v>7843</v>
      </c>
      <c r="C88" s="459" t="s">
        <v>7844</v>
      </c>
      <c r="D88" s="460"/>
      <c r="E88" s="461"/>
    </row>
    <row r="91" spans="2:10" ht="15.75" thickBot="1" x14ac:dyDescent="0.25">
      <c r="B91" s="455" t="s">
        <v>7850</v>
      </c>
      <c r="C91" s="455"/>
      <c r="D91" s="455"/>
      <c r="E91" s="455"/>
      <c r="G91" s="462"/>
      <c r="H91" s="462"/>
      <c r="I91" s="462"/>
      <c r="J91" s="462"/>
    </row>
    <row r="92" spans="2:10" ht="30.75" thickBot="1" x14ac:dyDescent="0.25">
      <c r="B92" s="325" t="s">
        <v>7828</v>
      </c>
      <c r="C92" s="326" t="s">
        <v>7829</v>
      </c>
      <c r="D92" s="326" t="s">
        <v>7830</v>
      </c>
      <c r="E92" s="326" t="s">
        <v>7831</v>
      </c>
      <c r="G92" s="332"/>
      <c r="H92" s="333"/>
      <c r="I92" s="333"/>
      <c r="J92" s="333"/>
    </row>
    <row r="93" spans="2:10" ht="29.25" thickBot="1" x14ac:dyDescent="0.25">
      <c r="B93" s="329" t="s">
        <v>7833</v>
      </c>
      <c r="C93" s="330">
        <v>0.03</v>
      </c>
      <c r="D93" s="330">
        <v>0.04</v>
      </c>
      <c r="E93" s="330">
        <v>5.5E-2</v>
      </c>
      <c r="G93" s="334"/>
      <c r="H93" s="335"/>
      <c r="I93" s="335"/>
      <c r="J93" s="335"/>
    </row>
    <row r="94" spans="2:10" ht="29.25" thickBot="1" x14ac:dyDescent="0.25">
      <c r="B94" s="329" t="s">
        <v>7835</v>
      </c>
      <c r="C94" s="330">
        <v>8.0000000000000002E-3</v>
      </c>
      <c r="D94" s="330">
        <v>8.0000000000000002E-3</v>
      </c>
      <c r="E94" s="330">
        <v>0.01</v>
      </c>
      <c r="G94" s="334"/>
      <c r="H94" s="335"/>
      <c r="I94" s="335"/>
      <c r="J94" s="335"/>
    </row>
    <row r="95" spans="2:10" ht="15" thickBot="1" x14ac:dyDescent="0.25">
      <c r="B95" s="329" t="s">
        <v>7837</v>
      </c>
      <c r="C95" s="330">
        <v>9.7000000000000003E-3</v>
      </c>
      <c r="D95" s="330">
        <v>1.2699999999999999E-2</v>
      </c>
      <c r="E95" s="330">
        <v>1.2699999999999999E-2</v>
      </c>
      <c r="G95" s="334"/>
      <c r="H95" s="335"/>
      <c r="I95" s="335"/>
      <c r="J95" s="335"/>
    </row>
    <row r="96" spans="2:10" ht="29.25" thickBot="1" x14ac:dyDescent="0.25">
      <c r="B96" s="329" t="s">
        <v>7839</v>
      </c>
      <c r="C96" s="330">
        <v>5.8999999999999999E-3</v>
      </c>
      <c r="D96" s="330">
        <v>1.23E-2</v>
      </c>
      <c r="E96" s="330">
        <v>1.3899999999999999E-2</v>
      </c>
      <c r="G96" s="334"/>
      <c r="H96" s="335"/>
      <c r="I96" s="335"/>
      <c r="J96" s="335"/>
    </row>
    <row r="97" spans="2:10" ht="15" thickBot="1" x14ac:dyDescent="0.25">
      <c r="B97" s="329" t="s">
        <v>7841</v>
      </c>
      <c r="C97" s="330">
        <v>6.1600000000000002E-2</v>
      </c>
      <c r="D97" s="330">
        <v>7.3999999999999996E-2</v>
      </c>
      <c r="E97" s="330">
        <v>8.9599999999999999E-2</v>
      </c>
      <c r="G97" s="334"/>
      <c r="H97" s="335"/>
      <c r="I97" s="335"/>
      <c r="J97" s="335"/>
    </row>
    <row r="98" spans="2:10" ht="43.5" thickBot="1" x14ac:dyDescent="0.25">
      <c r="B98" s="329" t="s">
        <v>7843</v>
      </c>
      <c r="C98" s="459" t="s">
        <v>7844</v>
      </c>
      <c r="D98" s="460"/>
      <c r="E98" s="461"/>
      <c r="G98" s="334"/>
      <c r="H98" s="335"/>
      <c r="I98" s="335"/>
      <c r="J98" s="335"/>
    </row>
  </sheetData>
  <sheetProtection formatCells="0" formatColumns="0" formatRows="0"/>
  <mergeCells count="18">
    <mergeCell ref="G91:J91"/>
    <mergeCell ref="C98:E98"/>
    <mergeCell ref="C57:E57"/>
    <mergeCell ref="C68:E68"/>
    <mergeCell ref="C78:E78"/>
    <mergeCell ref="C88:E88"/>
    <mergeCell ref="B91:E91"/>
    <mergeCell ref="B16:B18"/>
    <mergeCell ref="D16:D18"/>
    <mergeCell ref="B40:E40"/>
    <mergeCell ref="G40:J40"/>
    <mergeCell ref="C47:E47"/>
    <mergeCell ref="B3:E3"/>
    <mergeCell ref="C11:D11"/>
    <mergeCell ref="B5:E5"/>
    <mergeCell ref="B6:E6"/>
    <mergeCell ref="C8:D8"/>
    <mergeCell ref="B9:E10"/>
  </mergeCells>
  <phoneticPr fontId="9" type="noConversion"/>
  <printOptions horizontalCentered="1"/>
  <pageMargins left="0.59055118110236227" right="0.59055118110236227" top="1.4566929133858268" bottom="0.78740157480314965" header="0.59055118110236227" footer="0.47244094488188981"/>
  <pageSetup paperSize="9" scale="74" orientation="portrait" r:id="rId1"/>
  <headerFooter alignWithMargins="0"/>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3" tint="-0.249977111117893"/>
  </sheetPr>
  <dimension ref="A1:J57"/>
  <sheetViews>
    <sheetView view="pageBreakPreview" zoomScale="115" zoomScaleNormal="100" zoomScaleSheetLayoutView="115" workbookViewId="0">
      <selection activeCell="I9" sqref="I9"/>
    </sheetView>
  </sheetViews>
  <sheetFormatPr defaultRowHeight="12.75" x14ac:dyDescent="0.2"/>
  <cols>
    <col min="1" max="1" width="5.28515625" customWidth="1"/>
    <col min="2" max="2" width="31.85546875" customWidth="1"/>
    <col min="3" max="3" width="20.28515625" customWidth="1"/>
    <col min="4" max="4" width="11.140625" customWidth="1"/>
    <col min="5" max="5" width="11.28515625" style="44" customWidth="1"/>
    <col min="6" max="6" width="10.7109375" style="44" customWidth="1"/>
    <col min="7" max="7" width="14.7109375" style="45" bestFit="1" customWidth="1"/>
    <col min="8" max="8" width="13.85546875" bestFit="1" customWidth="1"/>
  </cols>
  <sheetData>
    <row r="1" spans="1:10" ht="19.5" x14ac:dyDescent="0.3">
      <c r="A1" s="465" t="s">
        <v>64</v>
      </c>
      <c r="B1" s="465"/>
      <c r="C1" s="465"/>
      <c r="D1" s="465"/>
      <c r="E1" s="465"/>
      <c r="F1" s="465"/>
      <c r="G1" s="465"/>
      <c r="H1" s="465"/>
    </row>
    <row r="2" spans="1:10" x14ac:dyDescent="0.2">
      <c r="A2" s="464"/>
      <c r="B2" s="464"/>
      <c r="C2" s="464"/>
      <c r="D2" s="464"/>
      <c r="E2" s="464"/>
      <c r="F2" s="464"/>
      <c r="G2" s="464"/>
      <c r="H2" s="464"/>
    </row>
    <row r="3" spans="1:10" ht="48" x14ac:dyDescent="0.2">
      <c r="A3" s="59">
        <v>1</v>
      </c>
      <c r="B3" s="83" t="s">
        <v>41</v>
      </c>
      <c r="C3" s="59" t="s">
        <v>61</v>
      </c>
      <c r="D3" s="60" t="s">
        <v>55</v>
      </c>
      <c r="E3" s="60" t="s">
        <v>7852</v>
      </c>
      <c r="F3" s="60" t="s">
        <v>50</v>
      </c>
      <c r="G3" s="61" t="s">
        <v>3803</v>
      </c>
      <c r="H3" s="61" t="s">
        <v>62</v>
      </c>
    </row>
    <row r="4" spans="1:10" ht="33.75" x14ac:dyDescent="0.2">
      <c r="A4" s="234" t="s">
        <v>16</v>
      </c>
      <c r="B4" s="232" t="s">
        <v>8268</v>
      </c>
      <c r="C4" s="232" t="s">
        <v>4904</v>
      </c>
      <c r="D4" s="235"/>
      <c r="E4" s="233"/>
      <c r="F4" s="233"/>
      <c r="G4" s="207"/>
      <c r="H4" s="196">
        <v>2.5</v>
      </c>
    </row>
    <row r="5" spans="1:10" ht="33.75" x14ac:dyDescent="0.2">
      <c r="A5" s="467" t="s">
        <v>3810</v>
      </c>
      <c r="B5" s="466" t="s">
        <v>46</v>
      </c>
      <c r="C5" s="350" t="s">
        <v>8241</v>
      </c>
      <c r="D5" s="220"/>
      <c r="E5" s="218"/>
      <c r="F5" s="218"/>
      <c r="G5" s="207">
        <f>G33+H54</f>
        <v>1760</v>
      </c>
      <c r="H5" s="48">
        <f>ROUND((G5),2)</f>
        <v>1760</v>
      </c>
    </row>
    <row r="6" spans="1:10" ht="15" x14ac:dyDescent="0.3">
      <c r="A6" s="468"/>
      <c r="B6" s="466"/>
      <c r="C6" s="55"/>
      <c r="D6" s="55"/>
      <c r="E6" s="55"/>
      <c r="F6" s="57"/>
      <c r="G6" s="67" t="s">
        <v>60</v>
      </c>
      <c r="H6" s="196">
        <v>5216</v>
      </c>
      <c r="I6" s="197"/>
    </row>
    <row r="7" spans="1:10" ht="63.75" customHeight="1" x14ac:dyDescent="0.2">
      <c r="A7" s="233"/>
      <c r="B7" s="232"/>
      <c r="C7" s="55"/>
      <c r="D7" s="64"/>
      <c r="E7" s="65"/>
      <c r="F7" s="65"/>
      <c r="G7" s="66"/>
      <c r="H7" s="66" t="s">
        <v>54</v>
      </c>
      <c r="I7" s="197"/>
    </row>
    <row r="8" spans="1:10" ht="56.25" x14ac:dyDescent="0.2">
      <c r="A8" s="227" t="s">
        <v>3811</v>
      </c>
      <c r="B8" s="198" t="s">
        <v>7853</v>
      </c>
      <c r="C8" s="350" t="s">
        <v>8242</v>
      </c>
      <c r="D8" s="238"/>
      <c r="E8" s="212"/>
      <c r="F8" s="213"/>
      <c r="G8" s="207"/>
      <c r="H8" s="221">
        <v>550</v>
      </c>
    </row>
    <row r="9" spans="1:10" ht="48" x14ac:dyDescent="0.2">
      <c r="A9" s="233"/>
      <c r="B9" s="198"/>
      <c r="C9" s="336"/>
      <c r="D9" s="64"/>
      <c r="E9" s="60" t="s">
        <v>7852</v>
      </c>
      <c r="F9" s="65"/>
      <c r="G9" s="66"/>
      <c r="H9" s="66" t="s">
        <v>54</v>
      </c>
    </row>
    <row r="10" spans="1:10" ht="33.75" x14ac:dyDescent="0.3">
      <c r="A10" s="233" t="s">
        <v>4905</v>
      </c>
      <c r="B10" s="350" t="s">
        <v>13164</v>
      </c>
      <c r="C10" s="336" t="s">
        <v>7851</v>
      </c>
      <c r="D10" s="55"/>
      <c r="E10" s="213">
        <v>1.25</v>
      </c>
      <c r="F10" s="224"/>
      <c r="G10" s="67"/>
      <c r="H10" s="221">
        <f>H8*E10</f>
        <v>687.5</v>
      </c>
    </row>
    <row r="11" spans="1:10" ht="15" customHeight="1" x14ac:dyDescent="0.2">
      <c r="A11" s="464"/>
      <c r="B11" s="464"/>
      <c r="C11" s="464"/>
      <c r="D11" s="464"/>
      <c r="E11" s="464"/>
      <c r="F11" s="464"/>
      <c r="G11" s="464"/>
      <c r="H11" s="464"/>
    </row>
    <row r="12" spans="1:10" ht="24" x14ac:dyDescent="0.2">
      <c r="A12" s="62">
        <v>2</v>
      </c>
      <c r="B12" s="82" t="s">
        <v>3807</v>
      </c>
      <c r="C12" s="63"/>
      <c r="D12" s="64" t="s">
        <v>55</v>
      </c>
      <c r="E12" s="65" t="s">
        <v>51</v>
      </c>
      <c r="F12" s="66" t="s">
        <v>53</v>
      </c>
      <c r="G12" s="65" t="s">
        <v>52</v>
      </c>
      <c r="H12" s="66" t="s">
        <v>54</v>
      </c>
      <c r="J12" s="52"/>
    </row>
    <row r="13" spans="1:10" x14ac:dyDescent="0.2">
      <c r="A13" s="62" t="s">
        <v>23</v>
      </c>
      <c r="B13" s="82" t="s">
        <v>8273</v>
      </c>
      <c r="C13" s="63"/>
      <c r="D13" s="64"/>
      <c r="E13" s="65"/>
      <c r="F13" s="66"/>
      <c r="G13" s="65"/>
      <c r="H13" s="66"/>
      <c r="J13" s="52"/>
    </row>
    <row r="14" spans="1:10" ht="56.25" x14ac:dyDescent="0.2">
      <c r="A14" s="471" t="s">
        <v>8274</v>
      </c>
      <c r="B14" s="470" t="s">
        <v>3787</v>
      </c>
      <c r="C14" s="226" t="s">
        <v>3832</v>
      </c>
      <c r="D14" s="17"/>
      <c r="E14" s="51">
        <v>220</v>
      </c>
      <c r="F14" s="51">
        <v>0.88</v>
      </c>
      <c r="G14" s="51">
        <v>1.0900000000000001</v>
      </c>
      <c r="H14" s="49">
        <f t="shared" ref="H14" si="0">ROUND((E14*F14*G14),2)</f>
        <v>211.02</v>
      </c>
      <c r="J14" s="53"/>
    </row>
    <row r="15" spans="1:10" ht="15" x14ac:dyDescent="0.3">
      <c r="A15" s="472"/>
      <c r="B15" s="468"/>
      <c r="C15" s="56"/>
      <c r="D15" s="56"/>
      <c r="E15" s="56"/>
      <c r="F15" s="56"/>
      <c r="G15" s="67" t="s">
        <v>60</v>
      </c>
      <c r="H15" s="70">
        <f>ROUND((SUM(H14:H14)),2)</f>
        <v>211.02</v>
      </c>
      <c r="J15" s="25"/>
    </row>
    <row r="16" spans="1:10" ht="48" x14ac:dyDescent="0.2">
      <c r="A16" s="338"/>
      <c r="B16" s="337"/>
      <c r="C16" s="56"/>
      <c r="D16" s="56"/>
      <c r="E16" s="60" t="s">
        <v>7852</v>
      </c>
      <c r="F16" s="65"/>
      <c r="G16" s="66"/>
      <c r="H16" s="66" t="s">
        <v>54</v>
      </c>
      <c r="J16" s="25"/>
    </row>
    <row r="17" spans="1:10" ht="33.75" x14ac:dyDescent="0.3">
      <c r="A17" s="217" t="s">
        <v>8275</v>
      </c>
      <c r="B17" s="350" t="s">
        <v>13165</v>
      </c>
      <c r="C17" s="336" t="s">
        <v>7851</v>
      </c>
      <c r="D17" s="55"/>
      <c r="E17" s="213">
        <v>1.25</v>
      </c>
      <c r="F17" s="224"/>
      <c r="G17" s="67"/>
      <c r="H17" s="221">
        <v>820</v>
      </c>
      <c r="J17" s="25"/>
    </row>
    <row r="18" spans="1:10" ht="24" x14ac:dyDescent="0.3">
      <c r="A18" s="383" t="s">
        <v>8276</v>
      </c>
      <c r="B18" s="3" t="s">
        <v>3801</v>
      </c>
      <c r="C18" s="3" t="s">
        <v>56</v>
      </c>
      <c r="D18" s="3"/>
      <c r="E18" s="71">
        <v>570</v>
      </c>
      <c r="F18" s="225"/>
      <c r="G18" s="31"/>
      <c r="H18" s="50"/>
    </row>
    <row r="19" spans="1:10" ht="35.25" x14ac:dyDescent="0.3">
      <c r="A19" s="383" t="s">
        <v>8277</v>
      </c>
      <c r="B19" s="3" t="s">
        <v>3802</v>
      </c>
      <c r="C19" s="3" t="s">
        <v>56</v>
      </c>
      <c r="D19" s="3"/>
      <c r="E19" s="71">
        <f>E18</f>
        <v>570</v>
      </c>
      <c r="F19" s="225"/>
      <c r="G19" s="31"/>
      <c r="H19" s="50"/>
    </row>
    <row r="20" spans="1:10" ht="46.5" x14ac:dyDescent="0.3">
      <c r="A20" s="383" t="s">
        <v>8278</v>
      </c>
      <c r="B20" s="24" t="s">
        <v>7855</v>
      </c>
      <c r="C20" s="3" t="s">
        <v>57</v>
      </c>
      <c r="D20" s="68">
        <v>48</v>
      </c>
      <c r="E20" s="217"/>
      <c r="F20" s="217"/>
      <c r="G20" s="46"/>
      <c r="H20" s="50"/>
    </row>
    <row r="21" spans="1:10" ht="70.5" customHeight="1" x14ac:dyDescent="0.3">
      <c r="A21" s="383" t="s">
        <v>8279</v>
      </c>
      <c r="B21" s="134" t="s">
        <v>7854</v>
      </c>
      <c r="C21" s="3" t="s">
        <v>57</v>
      </c>
      <c r="D21" s="68">
        <v>1</v>
      </c>
      <c r="E21" s="217"/>
      <c r="F21" s="217"/>
      <c r="G21" s="46"/>
      <c r="H21" s="50"/>
    </row>
    <row r="22" spans="1:10" ht="35.25" x14ac:dyDescent="0.3">
      <c r="A22" s="383" t="s">
        <v>8280</v>
      </c>
      <c r="B22" s="17" t="s">
        <v>43</v>
      </c>
      <c r="C22" s="3" t="s">
        <v>58</v>
      </c>
      <c r="D22" s="17"/>
      <c r="E22" s="71">
        <v>570</v>
      </c>
      <c r="F22" s="88"/>
      <c r="G22" s="31"/>
      <c r="H22" s="50"/>
    </row>
    <row r="23" spans="1:10" ht="24" x14ac:dyDescent="0.2">
      <c r="A23" s="217"/>
      <c r="B23" s="17"/>
      <c r="C23" s="3"/>
      <c r="D23" s="64"/>
      <c r="E23" s="65" t="s">
        <v>51</v>
      </c>
      <c r="F23" s="66" t="s">
        <v>53</v>
      </c>
      <c r="G23" s="65" t="s">
        <v>52</v>
      </c>
      <c r="H23" s="66" t="s">
        <v>54</v>
      </c>
    </row>
    <row r="24" spans="1:10" ht="78.75" x14ac:dyDescent="0.2">
      <c r="A24" s="469" t="s">
        <v>8281</v>
      </c>
      <c r="B24" s="469" t="s">
        <v>3809</v>
      </c>
      <c r="C24" s="17" t="s">
        <v>3831</v>
      </c>
      <c r="D24" s="17"/>
      <c r="E24" s="43">
        <f>E14</f>
        <v>220</v>
      </c>
      <c r="F24" s="43">
        <f>F14</f>
        <v>0.88</v>
      </c>
      <c r="G24" s="51">
        <v>1</v>
      </c>
      <c r="H24" s="239">
        <f t="shared" ref="H24" si="1">ROUND((E24*F24*G24),2)</f>
        <v>193.6</v>
      </c>
      <c r="J24" s="53"/>
    </row>
    <row r="25" spans="1:10" ht="15" x14ac:dyDescent="0.3">
      <c r="A25" s="469"/>
      <c r="B25" s="469"/>
      <c r="C25" s="56"/>
      <c r="D25" s="56"/>
      <c r="E25" s="56"/>
      <c r="F25" s="56"/>
      <c r="G25" s="67" t="s">
        <v>60</v>
      </c>
      <c r="H25" s="205">
        <f>ROUND((SUM(H24:H24)),2)</f>
        <v>193.6</v>
      </c>
      <c r="J25" s="25"/>
    </row>
    <row r="26" spans="1:10" ht="14.25" x14ac:dyDescent="0.3">
      <c r="A26" s="469"/>
      <c r="B26" s="469"/>
      <c r="C26" s="3"/>
      <c r="D26" s="17"/>
      <c r="E26" s="206"/>
      <c r="F26" s="88"/>
      <c r="G26" s="31"/>
      <c r="H26" s="50"/>
    </row>
    <row r="27" spans="1:10" s="76" customFormat="1" ht="36" x14ac:dyDescent="0.2">
      <c r="A27" s="469"/>
      <c r="B27" s="469"/>
      <c r="C27" s="78"/>
      <c r="D27" s="218"/>
      <c r="E27" s="65" t="s">
        <v>51</v>
      </c>
      <c r="F27" s="65" t="s">
        <v>59</v>
      </c>
      <c r="G27" s="66" t="s">
        <v>63</v>
      </c>
      <c r="H27" s="66" t="s">
        <v>54</v>
      </c>
    </row>
    <row r="28" spans="1:10" ht="33.75" x14ac:dyDescent="0.2">
      <c r="A28" s="469"/>
      <c r="B28" s="469"/>
      <c r="C28" s="37" t="s">
        <v>3804</v>
      </c>
      <c r="D28" s="37"/>
      <c r="E28" s="51">
        <v>2198.2399999999998</v>
      </c>
      <c r="F28" s="43">
        <v>0.48</v>
      </c>
      <c r="G28" s="43">
        <f t="shared" ref="G28" si="2">ROUND((PI()*F28^2/4),2)</f>
        <v>0.18</v>
      </c>
      <c r="H28" s="54">
        <v>431.29</v>
      </c>
    </row>
    <row r="29" spans="1:10" ht="14.25" x14ac:dyDescent="0.3">
      <c r="A29" s="469"/>
      <c r="B29" s="469"/>
      <c r="C29" s="37"/>
      <c r="D29" s="37"/>
      <c r="E29" s="51"/>
      <c r="F29" s="43"/>
      <c r="G29" s="69" t="s">
        <v>60</v>
      </c>
      <c r="H29" s="205">
        <f>ROUND((SUM(H28:H28)),2)</f>
        <v>431.29</v>
      </c>
    </row>
    <row r="30" spans="1:10" s="76" customFormat="1" ht="102.75" x14ac:dyDescent="0.3">
      <c r="A30" s="469"/>
      <c r="B30" s="469"/>
      <c r="C30" s="37" t="s">
        <v>3833</v>
      </c>
      <c r="D30" s="37"/>
      <c r="E30" s="88"/>
      <c r="F30" s="88"/>
      <c r="G30" s="31"/>
      <c r="H30" s="72">
        <f>H25-H29</f>
        <v>-237.69000000000003</v>
      </c>
    </row>
    <row r="31" spans="1:10" x14ac:dyDescent="0.2">
      <c r="A31" s="75">
        <v>3</v>
      </c>
      <c r="B31" s="199" t="s">
        <v>3812</v>
      </c>
      <c r="C31" s="202"/>
      <c r="D31" s="66"/>
      <c r="E31" s="66"/>
      <c r="F31" s="66"/>
      <c r="G31" s="65"/>
      <c r="H31" s="66"/>
    </row>
    <row r="32" spans="1:10" ht="36" x14ac:dyDescent="0.2">
      <c r="A32" s="75"/>
      <c r="B32" s="199"/>
      <c r="C32" s="75"/>
      <c r="D32" s="64"/>
      <c r="E32" s="65"/>
      <c r="F32" s="65"/>
      <c r="G32" s="66" t="s">
        <v>4452</v>
      </c>
      <c r="H32" s="66" t="s">
        <v>54</v>
      </c>
    </row>
    <row r="33" spans="1:10" ht="37.5" customHeight="1" x14ac:dyDescent="0.3">
      <c r="A33" s="88" t="s">
        <v>25</v>
      </c>
      <c r="B33" s="17" t="s">
        <v>4907</v>
      </c>
      <c r="C33" s="17" t="s">
        <v>7859</v>
      </c>
      <c r="D33" s="228"/>
      <c r="E33" s="88"/>
      <c r="F33" s="229"/>
      <c r="G33" s="74">
        <v>1760</v>
      </c>
      <c r="H33" s="237"/>
    </row>
    <row r="34" spans="1:10" ht="114" customHeight="1" x14ac:dyDescent="0.2">
      <c r="A34" s="88"/>
      <c r="B34" s="17"/>
      <c r="C34" s="75"/>
      <c r="D34" s="66" t="s">
        <v>4444</v>
      </c>
      <c r="E34" s="66" t="s">
        <v>4906</v>
      </c>
      <c r="F34" s="66" t="s">
        <v>4443</v>
      </c>
      <c r="G34" s="66" t="s">
        <v>3819</v>
      </c>
      <c r="H34" s="66" t="s">
        <v>54</v>
      </c>
    </row>
    <row r="35" spans="1:10" ht="80.25" x14ac:dyDescent="0.3">
      <c r="A35" s="88" t="s">
        <v>4445</v>
      </c>
      <c r="B35" s="54" t="s">
        <v>3830</v>
      </c>
      <c r="C35" s="17" t="s">
        <v>4908</v>
      </c>
      <c r="D35" s="228">
        <f>orcamento!$F$5</f>
        <v>220</v>
      </c>
      <c r="E35" s="88">
        <v>0.5</v>
      </c>
      <c r="F35" s="229">
        <f t="shared" ref="F35:F36" si="3">ROUND((D35*E35),2)+$G$38</f>
        <v>1870</v>
      </c>
      <c r="G35" s="88">
        <v>0.2</v>
      </c>
      <c r="H35" s="73">
        <f t="shared" ref="H35:H36" si="4">ROUND((F35*G35),2)</f>
        <v>374</v>
      </c>
    </row>
    <row r="36" spans="1:10" ht="80.25" x14ac:dyDescent="0.3">
      <c r="A36" s="88" t="s">
        <v>4446</v>
      </c>
      <c r="B36" s="41" t="s">
        <v>3813</v>
      </c>
      <c r="C36" s="17" t="s">
        <v>4909</v>
      </c>
      <c r="D36" s="228">
        <f>orcamento!$F$5</f>
        <v>220</v>
      </c>
      <c r="E36" s="88">
        <v>0.15</v>
      </c>
      <c r="F36" s="229">
        <f t="shared" si="3"/>
        <v>1793</v>
      </c>
      <c r="G36" s="88">
        <v>0.15</v>
      </c>
      <c r="H36" s="73">
        <f t="shared" si="4"/>
        <v>268.95</v>
      </c>
    </row>
    <row r="37" spans="1:10" ht="36" x14ac:dyDescent="0.3">
      <c r="A37" s="88"/>
      <c r="B37" s="41"/>
      <c r="C37" s="17"/>
      <c r="D37" s="228"/>
      <c r="E37" s="88"/>
      <c r="F37" s="229"/>
      <c r="G37" s="66" t="s">
        <v>4452</v>
      </c>
      <c r="H37" s="73"/>
    </row>
    <row r="38" spans="1:10" ht="14.25" x14ac:dyDescent="0.3">
      <c r="A38" s="88" t="s">
        <v>4447</v>
      </c>
      <c r="B38" s="54" t="s">
        <v>3814</v>
      </c>
      <c r="C38" s="17" t="s">
        <v>7941</v>
      </c>
      <c r="D38" s="17"/>
      <c r="E38" s="88"/>
      <c r="F38" s="88"/>
      <c r="G38" s="74">
        <f>G33</f>
        <v>1760</v>
      </c>
      <c r="H38" s="222"/>
    </row>
    <row r="39" spans="1:10" ht="28.5" customHeight="1" x14ac:dyDescent="0.3">
      <c r="A39" s="88" t="s">
        <v>4448</v>
      </c>
      <c r="B39" s="54" t="s">
        <v>3815</v>
      </c>
      <c r="C39" s="17" t="s">
        <v>7941</v>
      </c>
      <c r="D39" s="17"/>
      <c r="E39" s="88"/>
      <c r="F39" s="88"/>
      <c r="G39" s="74">
        <f>$G$38</f>
        <v>1760</v>
      </c>
      <c r="H39" s="222"/>
    </row>
    <row r="40" spans="1:10" ht="36" x14ac:dyDescent="0.2">
      <c r="A40" s="88"/>
      <c r="B40" s="54"/>
      <c r="C40" s="17"/>
      <c r="D40" s="64" t="s">
        <v>55</v>
      </c>
      <c r="E40" s="66" t="s">
        <v>3818</v>
      </c>
      <c r="F40" s="66" t="s">
        <v>3819</v>
      </c>
      <c r="G40" s="65" t="s">
        <v>3820</v>
      </c>
      <c r="H40" s="66" t="s">
        <v>4442</v>
      </c>
    </row>
    <row r="41" spans="1:10" ht="57.75" x14ac:dyDescent="0.3">
      <c r="A41" s="88" t="s">
        <v>4449</v>
      </c>
      <c r="B41" s="41" t="s">
        <v>4910</v>
      </c>
      <c r="C41" s="17" t="s">
        <v>3826</v>
      </c>
      <c r="D41" s="17"/>
      <c r="E41" s="88">
        <v>2.5</v>
      </c>
      <c r="F41" s="88">
        <v>0.05</v>
      </c>
      <c r="G41" s="31">
        <f>G33</f>
        <v>1760</v>
      </c>
      <c r="H41" s="73">
        <f>ROUND((F41*G41*E41),2)</f>
        <v>220</v>
      </c>
    </row>
    <row r="42" spans="1:10" ht="24" x14ac:dyDescent="0.3">
      <c r="A42" s="88" t="s">
        <v>4450</v>
      </c>
      <c r="B42" s="42" t="s">
        <v>7942</v>
      </c>
      <c r="C42" s="17" t="s">
        <v>8272</v>
      </c>
      <c r="D42" s="38"/>
      <c r="E42" s="200"/>
      <c r="F42" s="88"/>
      <c r="G42" s="88"/>
      <c r="H42" s="73">
        <f>H41</f>
        <v>220</v>
      </c>
      <c r="J42" s="201"/>
    </row>
    <row r="43" spans="1:10" ht="35.25" x14ac:dyDescent="0.3">
      <c r="A43" s="88" t="s">
        <v>4451</v>
      </c>
      <c r="B43" s="38" t="s">
        <v>7856</v>
      </c>
      <c r="C43" s="38" t="s">
        <v>56</v>
      </c>
      <c r="D43" s="74">
        <v>880</v>
      </c>
      <c r="E43" s="88"/>
      <c r="F43" s="88"/>
      <c r="G43" s="88"/>
      <c r="H43" s="31"/>
    </row>
    <row r="44" spans="1:10" ht="14.25" customHeight="1" x14ac:dyDescent="0.2">
      <c r="A44" s="463"/>
      <c r="B44" s="463"/>
      <c r="C44" s="463"/>
      <c r="D44" s="463"/>
      <c r="E44" s="463"/>
      <c r="F44" s="463"/>
      <c r="G44" s="463"/>
      <c r="H44" s="463"/>
    </row>
    <row r="45" spans="1:10" s="77" customFormat="1" ht="48" customHeight="1" x14ac:dyDescent="0.2">
      <c r="A45" s="65">
        <v>4</v>
      </c>
      <c r="B45" s="80" t="s">
        <v>3790</v>
      </c>
      <c r="C45" s="65"/>
      <c r="D45" s="64" t="s">
        <v>55</v>
      </c>
      <c r="E45" s="65" t="s">
        <v>3820</v>
      </c>
      <c r="F45" s="66" t="s">
        <v>3817</v>
      </c>
      <c r="G45" s="66" t="s">
        <v>3819</v>
      </c>
      <c r="H45" s="65" t="s">
        <v>4453</v>
      </c>
    </row>
    <row r="46" spans="1:10" s="77" customFormat="1" ht="33.75" x14ac:dyDescent="0.2">
      <c r="A46" s="217" t="s">
        <v>44</v>
      </c>
      <c r="B46" s="203" t="s">
        <v>3821</v>
      </c>
      <c r="C46" s="3" t="s">
        <v>3822</v>
      </c>
      <c r="D46" s="219">
        <v>2</v>
      </c>
      <c r="E46" s="218"/>
      <c r="F46" s="213">
        <f>orcamento!F5</f>
        <v>220</v>
      </c>
      <c r="G46" s="204">
        <v>0.1</v>
      </c>
      <c r="H46" s="223">
        <v>81.599999999999994</v>
      </c>
    </row>
    <row r="47" spans="1:10" ht="35.25" x14ac:dyDescent="0.3">
      <c r="A47" s="384" t="s">
        <v>7943</v>
      </c>
      <c r="B47" s="27" t="s">
        <v>15290</v>
      </c>
      <c r="C47" s="3" t="s">
        <v>15291</v>
      </c>
      <c r="D47" s="79">
        <v>2</v>
      </c>
      <c r="E47" s="26">
        <v>144</v>
      </c>
      <c r="F47" s="26">
        <v>9</v>
      </c>
      <c r="G47" s="31">
        <v>4</v>
      </c>
      <c r="H47" s="50">
        <v>72</v>
      </c>
    </row>
    <row r="48" spans="1:10" ht="35.25" x14ac:dyDescent="0.3">
      <c r="A48" s="415"/>
      <c r="B48" s="27"/>
      <c r="C48" s="3" t="s">
        <v>3822</v>
      </c>
      <c r="D48" s="79">
        <v>2</v>
      </c>
      <c r="E48" s="26"/>
      <c r="F48" s="26">
        <v>1089.29</v>
      </c>
      <c r="G48" s="31">
        <v>0.1</v>
      </c>
      <c r="H48" s="50">
        <v>217.86</v>
      </c>
    </row>
    <row r="49" spans="1:10" ht="14.25" x14ac:dyDescent="0.3">
      <c r="A49" s="415" t="s">
        <v>15287</v>
      </c>
      <c r="B49" s="27" t="s">
        <v>15292</v>
      </c>
      <c r="C49" s="3" t="s">
        <v>15295</v>
      </c>
      <c r="D49" s="79">
        <v>1</v>
      </c>
      <c r="E49" s="26"/>
      <c r="F49" s="26"/>
      <c r="G49" s="31"/>
      <c r="H49" s="50"/>
    </row>
    <row r="50" spans="1:10" ht="33.75" x14ac:dyDescent="0.3">
      <c r="A50" s="415" t="s">
        <v>15293</v>
      </c>
      <c r="B50" s="27" t="s">
        <v>15294</v>
      </c>
      <c r="C50" s="3" t="s">
        <v>15295</v>
      </c>
      <c r="D50" s="79">
        <v>2</v>
      </c>
      <c r="E50" s="26"/>
      <c r="F50" s="26"/>
      <c r="G50" s="31"/>
      <c r="H50" s="50"/>
    </row>
    <row r="51" spans="1:10" x14ac:dyDescent="0.2">
      <c r="A51" s="463"/>
      <c r="B51" s="463"/>
      <c r="C51" s="463"/>
      <c r="D51" s="463"/>
      <c r="E51" s="463"/>
      <c r="F51" s="463"/>
      <c r="G51" s="463"/>
      <c r="H51" s="463"/>
    </row>
    <row r="52" spans="1:10" s="76" customFormat="1" ht="48.75" customHeight="1" x14ac:dyDescent="0.2">
      <c r="A52" s="62">
        <v>5</v>
      </c>
      <c r="B52" s="81" t="s">
        <v>3827</v>
      </c>
      <c r="C52" s="62"/>
      <c r="D52" s="64"/>
      <c r="E52" s="65" t="s">
        <v>51</v>
      </c>
      <c r="F52" s="65"/>
      <c r="G52" s="66"/>
      <c r="H52" s="66" t="s">
        <v>62</v>
      </c>
    </row>
    <row r="53" spans="1:10" ht="35.25" x14ac:dyDescent="0.3">
      <c r="A53" s="88" t="s">
        <v>49</v>
      </c>
      <c r="B53" s="38" t="s">
        <v>7857</v>
      </c>
      <c r="C53" s="38" t="s">
        <v>56</v>
      </c>
      <c r="D53" s="38"/>
      <c r="E53" s="71">
        <v>440</v>
      </c>
      <c r="F53" s="88"/>
      <c r="G53" s="47"/>
      <c r="H53" s="50"/>
    </row>
    <row r="54" spans="1:10" ht="24" x14ac:dyDescent="0.3">
      <c r="A54" s="88" t="s">
        <v>7858</v>
      </c>
      <c r="B54" s="42" t="s">
        <v>8243</v>
      </c>
      <c r="C54" s="38" t="s">
        <v>8244</v>
      </c>
      <c r="D54" s="42"/>
      <c r="E54" s="88"/>
      <c r="F54" s="88"/>
      <c r="G54" s="47"/>
      <c r="H54" s="72">
        <v>0</v>
      </c>
      <c r="J54" s="58"/>
    </row>
    <row r="55" spans="1:10" ht="45" x14ac:dyDescent="0.3">
      <c r="A55" s="88" t="s">
        <v>8269</v>
      </c>
      <c r="B55" s="351" t="s">
        <v>8245</v>
      </c>
      <c r="C55" s="38" t="s">
        <v>8244</v>
      </c>
      <c r="D55" s="56"/>
      <c r="E55" s="56"/>
      <c r="F55" s="56"/>
      <c r="G55" s="69"/>
      <c r="H55" s="70">
        <f>ROUND((H54-H56),2)</f>
        <v>0</v>
      </c>
    </row>
    <row r="56" spans="1:10" ht="56.25" x14ac:dyDescent="0.3">
      <c r="A56" s="88" t="s">
        <v>8270</v>
      </c>
      <c r="B56" s="233" t="s">
        <v>8246</v>
      </c>
      <c r="C56" s="38" t="s">
        <v>8244</v>
      </c>
      <c r="D56" s="56"/>
      <c r="E56" s="56"/>
      <c r="F56" s="56"/>
      <c r="G56" s="69"/>
      <c r="H56" s="70">
        <v>0</v>
      </c>
      <c r="J56" s="8"/>
    </row>
    <row r="57" spans="1:10" ht="24" x14ac:dyDescent="0.3">
      <c r="A57" s="88" t="s">
        <v>8296</v>
      </c>
      <c r="B57" s="363" t="s">
        <v>15286</v>
      </c>
      <c r="C57" s="38" t="s">
        <v>8244</v>
      </c>
      <c r="D57" s="56"/>
      <c r="E57" s="56"/>
      <c r="F57" s="56"/>
      <c r="G57" s="69"/>
      <c r="H57" s="70">
        <v>1760</v>
      </c>
    </row>
  </sheetData>
  <mergeCells count="11">
    <mergeCell ref="A44:H44"/>
    <mergeCell ref="A51:H51"/>
    <mergeCell ref="A2:H2"/>
    <mergeCell ref="A1:H1"/>
    <mergeCell ref="B5:B6"/>
    <mergeCell ref="A5:A6"/>
    <mergeCell ref="A11:H11"/>
    <mergeCell ref="B24:B30"/>
    <mergeCell ref="A24:A30"/>
    <mergeCell ref="B14:B15"/>
    <mergeCell ref="A14:A15"/>
  </mergeCells>
  <printOptions horizontalCentered="1"/>
  <pageMargins left="0.59055118110236227" right="0.59055118110236227" top="1.4566929133858268" bottom="0.78740157480314965" header="0.59055118110236227" footer="0.47244094488188981"/>
  <pageSetup paperSize="9" scale="74" orientation="portrait" r:id="rId1"/>
  <headerFooter alignWithMargins="0"/>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3" tint="-0.249977111117893"/>
  </sheetPr>
  <dimension ref="A2:Q86"/>
  <sheetViews>
    <sheetView view="pageBreakPreview" zoomScaleNormal="100" zoomScaleSheetLayoutView="100" workbookViewId="0">
      <selection activeCell="I94" sqref="I94"/>
    </sheetView>
  </sheetViews>
  <sheetFormatPr defaultRowHeight="12.75" x14ac:dyDescent="0.2"/>
  <cols>
    <col min="1" max="1" width="43.140625" style="16" customWidth="1"/>
    <col min="2" max="3" width="9.140625" style="16"/>
    <col min="4" max="4" width="12.5703125" style="16" customWidth="1"/>
    <col min="5" max="5" width="13.5703125" style="16" customWidth="1"/>
    <col min="6" max="6" width="10.5703125" style="16" customWidth="1"/>
    <col min="7" max="7" width="13.28515625" style="16" customWidth="1"/>
    <col min="9" max="9" width="59.7109375" style="84" customWidth="1"/>
    <col min="10" max="10" width="12.140625" customWidth="1"/>
  </cols>
  <sheetData>
    <row r="2" spans="1:10" ht="16.5" x14ac:dyDescent="0.25">
      <c r="A2" s="481" t="s">
        <v>7939</v>
      </c>
      <c r="B2" s="481"/>
      <c r="C2" s="481"/>
      <c r="D2" s="481"/>
      <c r="E2" s="481"/>
      <c r="F2" s="481"/>
      <c r="G2" s="481"/>
    </row>
    <row r="3" spans="1:10" ht="24.75" customHeight="1" x14ac:dyDescent="0.2">
      <c r="A3" s="482" t="str">
        <f>orcamento!B3</f>
        <v>OBRA: PAVIMENTAÇÃO ASFÁLTICA RUA HUMBERTO KOHLER</v>
      </c>
      <c r="B3" s="482"/>
      <c r="C3" s="482"/>
      <c r="D3" s="482"/>
      <c r="E3" s="482"/>
      <c r="F3" s="482"/>
      <c r="G3" s="482"/>
    </row>
    <row r="4" spans="1:10" ht="15" customHeight="1" thickBot="1" x14ac:dyDescent="0.25">
      <c r="A4" s="183"/>
      <c r="B4" s="184"/>
      <c r="C4" s="184"/>
      <c r="D4" s="184"/>
      <c r="E4" s="184"/>
      <c r="F4" s="184"/>
      <c r="G4" s="184"/>
    </row>
    <row r="5" spans="1:10" ht="15" customHeight="1" thickBot="1" x14ac:dyDescent="0.25">
      <c r="A5" s="483" t="s">
        <v>13163</v>
      </c>
      <c r="B5" s="484"/>
      <c r="C5" s="484"/>
      <c r="D5" s="484"/>
      <c r="E5" s="484"/>
      <c r="F5" s="484"/>
      <c r="G5" s="385" t="s">
        <v>8282</v>
      </c>
    </row>
    <row r="6" spans="1:10" ht="22.5" x14ac:dyDescent="0.2">
      <c r="A6" s="185" t="s">
        <v>31</v>
      </c>
      <c r="B6" s="186" t="s">
        <v>3775</v>
      </c>
      <c r="C6" s="185" t="s">
        <v>33</v>
      </c>
      <c r="D6" s="185" t="s">
        <v>3795</v>
      </c>
      <c r="E6" s="187" t="s">
        <v>34</v>
      </c>
      <c r="F6" s="188" t="s">
        <v>35</v>
      </c>
      <c r="G6" s="185" t="s">
        <v>3796</v>
      </c>
    </row>
    <row r="7" spans="1:10" ht="15" customHeight="1" x14ac:dyDescent="0.2">
      <c r="A7" s="87" t="s">
        <v>3773</v>
      </c>
      <c r="B7" s="85">
        <v>1.9</v>
      </c>
      <c r="C7" s="88" t="s">
        <v>3774</v>
      </c>
      <c r="D7" s="29">
        <f ca="1">OFFSET(FONTE!$A$1,J7,3,1)</f>
        <v>1.1000000000000001</v>
      </c>
      <c r="E7" s="29" t="str">
        <f ca="1">OFFSET(FONTE!$A$1,J7,4,1)</f>
        <v>SINAPI</v>
      </c>
      <c r="F7" s="85">
        <v>72882</v>
      </c>
      <c r="G7" s="29">
        <f t="shared" ref="G7" ca="1" si="0">ROUND((B7*D7),2)</f>
        <v>2.09</v>
      </c>
      <c r="I7" s="84" t="str">
        <f ca="1">OFFSET(FONTE!$A$1,J7,1,1)</f>
        <v>TRANSPORTE COMERCIAL COM CAMINHAO CARROCERIA 9 T, RODOVIA EM LEITO NATURAL</v>
      </c>
      <c r="J7">
        <f>MATCH(F7,FONTE!$A$1:$A$13975,0)-1</f>
        <v>9185</v>
      </c>
    </row>
    <row r="8" spans="1:10" ht="15" customHeight="1" x14ac:dyDescent="0.2">
      <c r="A8" s="476"/>
      <c r="B8" s="476"/>
      <c r="C8" s="476"/>
      <c r="D8" s="476"/>
      <c r="E8" s="476"/>
      <c r="F8" s="476"/>
      <c r="G8" s="30">
        <f ca="1">ROUND((SUM(G7:G7)),2)</f>
        <v>2.09</v>
      </c>
    </row>
    <row r="9" spans="1:10" ht="15.75" customHeight="1" thickBot="1" x14ac:dyDescent="0.25">
      <c r="A9" s="18"/>
      <c r="B9" s="18"/>
      <c r="C9" s="18"/>
      <c r="D9" s="18"/>
      <c r="E9" s="18"/>
      <c r="F9" s="18"/>
      <c r="G9" s="40"/>
    </row>
    <row r="10" spans="1:10" ht="13.5" thickBot="1" x14ac:dyDescent="0.25">
      <c r="A10" s="483" t="s">
        <v>8283</v>
      </c>
      <c r="B10" s="484"/>
      <c r="C10" s="484"/>
      <c r="D10" s="484"/>
      <c r="E10" s="484"/>
      <c r="F10" s="484"/>
      <c r="G10" s="385" t="s">
        <v>8284</v>
      </c>
    </row>
    <row r="11" spans="1:10" x14ac:dyDescent="0.2">
      <c r="A11" s="189" t="s">
        <v>31</v>
      </c>
      <c r="B11" s="189" t="s">
        <v>32</v>
      </c>
      <c r="C11" s="189" t="s">
        <v>33</v>
      </c>
      <c r="D11" s="185" t="s">
        <v>3795</v>
      </c>
      <c r="E11" s="190" t="s">
        <v>34</v>
      </c>
      <c r="F11" s="191" t="s">
        <v>35</v>
      </c>
      <c r="G11" s="185" t="s">
        <v>3796</v>
      </c>
    </row>
    <row r="12" spans="1:10" x14ac:dyDescent="0.2">
      <c r="A12" s="90" t="s">
        <v>36</v>
      </c>
      <c r="B12" s="88">
        <v>1</v>
      </c>
      <c r="C12" s="15" t="s">
        <v>37</v>
      </c>
      <c r="D12" s="29">
        <f ca="1">OFFSET(FONTE!$A$1,J12,3,1)</f>
        <v>11.72</v>
      </c>
      <c r="E12" s="29" t="str">
        <f ca="1">OFFSET(FONTE!$A$1,J12,4,1)</f>
        <v>SINAPI</v>
      </c>
      <c r="F12" s="15">
        <v>6111</v>
      </c>
      <c r="G12" s="29">
        <f ca="1">ROUND((B12*D12),2)</f>
        <v>11.72</v>
      </c>
      <c r="I12" s="84" t="str">
        <f ca="1">OFFSET(FONTE!$A$1,J12,1,1)</f>
        <v>SERVENTE</v>
      </c>
      <c r="J12">
        <f>MATCH(F12,FONTE!$A$1:$A$13975,0)-1</f>
        <v>4195</v>
      </c>
    </row>
    <row r="13" spans="1:10" ht="12.75" customHeight="1" x14ac:dyDescent="0.2">
      <c r="A13" s="89" t="s">
        <v>38</v>
      </c>
      <c r="B13" s="89">
        <v>1</v>
      </c>
      <c r="C13" s="32" t="s">
        <v>9</v>
      </c>
      <c r="D13" s="29">
        <f ca="1">OFFSET(FONTE!$A$1,J13,3,1)</f>
        <v>55</v>
      </c>
      <c r="E13" s="29" t="str">
        <f ca="1">OFFSET(FONTE!$A$1,J13,4,1)</f>
        <v>SINAPI</v>
      </c>
      <c r="F13" s="89">
        <v>4718</v>
      </c>
      <c r="G13" s="29">
        <f ca="1">ROUND((B13*D13),2)</f>
        <v>55</v>
      </c>
      <c r="I13" s="84" t="str">
        <f ca="1">OFFSET(FONTE!$A$1,J13,1,1)</f>
        <v>PEDRA BRITADA N. 2 (19 A 38 MM) POSTO PEDREIRA/FORNECEDOR, SEM FRETE</v>
      </c>
      <c r="J13">
        <f>MATCH(F13,FONTE!$A$1:$A$13975,0)-1</f>
        <v>3662</v>
      </c>
    </row>
    <row r="14" spans="1:10" x14ac:dyDescent="0.2">
      <c r="A14" s="477"/>
      <c r="B14" s="478"/>
      <c r="C14" s="478"/>
      <c r="D14" s="478"/>
      <c r="E14" s="478"/>
      <c r="F14" s="479"/>
      <c r="G14" s="33">
        <f ca="1">ROUND((SUM(G12:G13)),2)</f>
        <v>66.72</v>
      </c>
    </row>
    <row r="15" spans="1:10" ht="13.5" thickBot="1" x14ac:dyDescent="0.25">
      <c r="A15" s="18"/>
      <c r="B15" s="18"/>
      <c r="C15" s="18"/>
      <c r="D15" s="18"/>
      <c r="E15" s="18"/>
      <c r="F15" s="18"/>
      <c r="G15" s="40"/>
    </row>
    <row r="16" spans="1:10" ht="13.5" thickBot="1" x14ac:dyDescent="0.25">
      <c r="A16" s="483" t="s">
        <v>3789</v>
      </c>
      <c r="B16" s="484"/>
      <c r="C16" s="484"/>
      <c r="D16" s="484"/>
      <c r="E16" s="484"/>
      <c r="F16" s="484"/>
      <c r="G16" s="385" t="s">
        <v>8285</v>
      </c>
    </row>
    <row r="17" spans="1:10" x14ac:dyDescent="0.2">
      <c r="A17" s="189" t="s">
        <v>31</v>
      </c>
      <c r="B17" s="189" t="s">
        <v>32</v>
      </c>
      <c r="C17" s="189" t="s">
        <v>33</v>
      </c>
      <c r="D17" s="185" t="s">
        <v>3795</v>
      </c>
      <c r="E17" s="190" t="s">
        <v>34</v>
      </c>
      <c r="F17" s="191" t="s">
        <v>35</v>
      </c>
      <c r="G17" s="185" t="s">
        <v>3796</v>
      </c>
    </row>
    <row r="18" spans="1:10" x14ac:dyDescent="0.2">
      <c r="A18" s="90" t="s">
        <v>36</v>
      </c>
      <c r="B18" s="88">
        <v>0.08</v>
      </c>
      <c r="C18" s="88" t="s">
        <v>37</v>
      </c>
      <c r="D18" s="29">
        <f ca="1">OFFSET(FONTE!$A$1,J18,3,1)</f>
        <v>11.72</v>
      </c>
      <c r="E18" s="29" t="str">
        <f ca="1">OFFSET(FONTE!$A$1,J18,4,1)</f>
        <v>SINAPI</v>
      </c>
      <c r="F18" s="88">
        <v>6111</v>
      </c>
      <c r="G18" s="29">
        <f ca="1">ROUND((B18*D18),2)</f>
        <v>0.94</v>
      </c>
      <c r="I18" s="84" t="str">
        <f ca="1">OFFSET(FONTE!$A$1,J18,1,1)</f>
        <v>SERVENTE</v>
      </c>
      <c r="J18">
        <f>MATCH(F18,FONTE!$A$1:$A$13975,0)-1</f>
        <v>4195</v>
      </c>
    </row>
    <row r="19" spans="1:10" ht="22.5" x14ac:dyDescent="0.2">
      <c r="A19" s="182" t="s">
        <v>3789</v>
      </c>
      <c r="B19" s="89">
        <v>0.33</v>
      </c>
      <c r="C19" s="89" t="s">
        <v>3788</v>
      </c>
      <c r="D19" s="29">
        <f ca="1">OFFSET(FONTE!$A$1,J19,3,1)</f>
        <v>6.66</v>
      </c>
      <c r="E19" s="29" t="str">
        <f ca="1">OFFSET(FONTE!$A$1,J19,4,1)</f>
        <v>SINAPI</v>
      </c>
      <c r="F19" s="89">
        <v>6193</v>
      </c>
      <c r="G19" s="29">
        <f ca="1">ROUND((B19*D19),2)</f>
        <v>2.2000000000000002</v>
      </c>
      <c r="I19" s="84" t="str">
        <f ca="1">OFFSET(FONTE!$A$1,J19,1,1)</f>
        <v>TABUA MADEIRA 2A QUALIDADE 2,5 X 20,0CM (1 X 8") NAO APARELHADA</v>
      </c>
      <c r="J19">
        <f>MATCH(F19,FONTE!$A$1:$A$13975,0)-1</f>
        <v>4270</v>
      </c>
    </row>
    <row r="20" spans="1:10" x14ac:dyDescent="0.2">
      <c r="A20" s="477"/>
      <c r="B20" s="478"/>
      <c r="C20" s="478"/>
      <c r="D20" s="478"/>
      <c r="E20" s="478"/>
      <c r="F20" s="479"/>
      <c r="G20" s="33">
        <f ca="1">ROUND((SUM(G18:G19)),2)</f>
        <v>3.14</v>
      </c>
    </row>
    <row r="21" spans="1:10" ht="13.5" thickBot="1" x14ac:dyDescent="0.25">
      <c r="A21" s="18"/>
      <c r="B21" s="18"/>
      <c r="C21" s="18"/>
      <c r="D21" s="18"/>
      <c r="E21" s="18"/>
      <c r="F21" s="18"/>
      <c r="G21" s="40"/>
    </row>
    <row r="22" spans="1:10" ht="27" customHeight="1" thickBot="1" x14ac:dyDescent="0.25">
      <c r="A22" s="473" t="s">
        <v>7854</v>
      </c>
      <c r="B22" s="474"/>
      <c r="C22" s="474"/>
      <c r="D22" s="474"/>
      <c r="E22" s="474"/>
      <c r="F22" s="475"/>
      <c r="G22" s="385" t="s">
        <v>8286</v>
      </c>
      <c r="J22" s="231"/>
    </row>
    <row r="23" spans="1:10" x14ac:dyDescent="0.2">
      <c r="A23" s="185" t="s">
        <v>31</v>
      </c>
      <c r="B23" s="185" t="s">
        <v>32</v>
      </c>
      <c r="C23" s="185" t="s">
        <v>33</v>
      </c>
      <c r="D23" s="306" t="s">
        <v>3795</v>
      </c>
      <c r="E23" s="187" t="s">
        <v>34</v>
      </c>
      <c r="F23" s="188" t="s">
        <v>35</v>
      </c>
      <c r="G23" s="306" t="s">
        <v>3796</v>
      </c>
      <c r="J23" s="231"/>
    </row>
    <row r="24" spans="1:10" ht="22.5" x14ac:dyDescent="0.2">
      <c r="A24" s="343" t="s">
        <v>7932</v>
      </c>
      <c r="B24" s="344">
        <f>((0.9+0.8)*(1+0.8))*(1.5+0.4)</f>
        <v>5.8140000000000009</v>
      </c>
      <c r="C24" s="345" t="s">
        <v>9</v>
      </c>
      <c r="D24" s="307">
        <f ca="1">OFFSET(FONTE!$A$1,J24,3,1)</f>
        <v>5.79</v>
      </c>
      <c r="E24" s="308" t="str">
        <f ca="1">OFFSET(FONTE!$A$1,J24,4,1)</f>
        <v>SINAPI</v>
      </c>
      <c r="F24" s="345">
        <v>3061</v>
      </c>
      <c r="G24" s="307">
        <f t="shared" ref="G24:G30" ca="1" si="1">ROUND((B24*D24),2)</f>
        <v>33.659999999999997</v>
      </c>
      <c r="I24" s="84" t="str">
        <f ca="1">OFFSET(FONTE!$A$1,J24,1,1)</f>
        <v>ESCAVACAO MEC VALA N ESCOR MAT 1A CAT C/RETROESCAV ATE 1,50M EXCL ESGOTAMENTO</v>
      </c>
      <c r="J24" s="231">
        <f>MATCH(F24,FONTE!$A$1:$A$13801,0)-1</f>
        <v>9046</v>
      </c>
    </row>
    <row r="25" spans="1:10" ht="32.25" x14ac:dyDescent="0.2">
      <c r="A25" s="346" t="s">
        <v>7933</v>
      </c>
      <c r="B25" s="344">
        <f>(((0.8+0.8+0.9+0.9)*1.3))</f>
        <v>4.42</v>
      </c>
      <c r="C25" s="347" t="s">
        <v>24</v>
      </c>
      <c r="D25" s="307">
        <f ca="1">OFFSET(FONTE!$A$1,J25,3,1)</f>
        <v>110.09</v>
      </c>
      <c r="E25" s="308" t="str">
        <f ca="1">OFFSET(FONTE!$A$1,J25,4,1)</f>
        <v>SINAPI</v>
      </c>
      <c r="F25" s="345">
        <v>72131</v>
      </c>
      <c r="G25" s="307">
        <f t="shared" ca="1" si="1"/>
        <v>486.6</v>
      </c>
      <c r="I25" s="84" t="str">
        <f ca="1">OFFSET(FONTE!$A$1,J25,1,1)</f>
        <v>ALVENARIA EM TIJOLO CERAMICO MACICO 5X10X20CM 1 VEZ (ESPESSURA 20CM), ASSENTADO COM ARGAMASSA TRACO 1:2:8 (CIMENTO, CAL E AREIA)</v>
      </c>
      <c r="J25" s="231">
        <f>MATCH(F25,FONTE!$A$1:$A$13801,0)-1</f>
        <v>9230</v>
      </c>
    </row>
    <row r="26" spans="1:10" ht="21.75" x14ac:dyDescent="0.2">
      <c r="A26" s="346" t="s">
        <v>7934</v>
      </c>
      <c r="B26" s="344">
        <f>((0.7+0.7+0.8+0.8)*1.3)</f>
        <v>3.9000000000000004</v>
      </c>
      <c r="C26" s="347" t="s">
        <v>24</v>
      </c>
      <c r="D26" s="307">
        <f ca="1">OFFSET(FONTE!$A$1,J26,3,1)</f>
        <v>3.59</v>
      </c>
      <c r="E26" s="308" t="str">
        <f ca="1">OFFSET(FONTE!$A$1,J26,4,1)</f>
        <v>SINAPI</v>
      </c>
      <c r="F26" s="400">
        <v>87868</v>
      </c>
      <c r="G26" s="307">
        <f t="shared" ca="1" si="1"/>
        <v>14</v>
      </c>
      <c r="I26" s="84" t="str">
        <f ca="1">OFFSET(FONTE!$A$1,J26,1,1)</f>
        <v>CHAPISCO APLICADO SOMENTE EM PILARES E VIGAS DAS PAREDES INTERNAS, COM COLHER DE PEDREIRO. ARGAMASSA TRAÇO 1:3 COM PREPARO MANUAL. AF_06/204</v>
      </c>
      <c r="J26" s="231">
        <f>MATCH(F26,FONTE!$A$1:$A$13801,0)-1</f>
        <v>9870</v>
      </c>
    </row>
    <row r="27" spans="1:10" ht="24.75" customHeight="1" x14ac:dyDescent="0.2">
      <c r="A27" s="346" t="s">
        <v>7935</v>
      </c>
      <c r="B27" s="344">
        <f>B26</f>
        <v>3.9000000000000004</v>
      </c>
      <c r="C27" s="347" t="s">
        <v>24</v>
      </c>
      <c r="D27" s="307">
        <f ca="1">OFFSET(FONTE!$A$1,J27,3,1)</f>
        <v>15.87</v>
      </c>
      <c r="E27" s="308" t="str">
        <f ca="1">OFFSET(FONTE!$A$1,J27,4,1)</f>
        <v>SINAPI</v>
      </c>
      <c r="F27" s="345">
        <v>75481</v>
      </c>
      <c r="G27" s="307">
        <f t="shared" ca="1" si="1"/>
        <v>61.89</v>
      </c>
      <c r="I27" s="84" t="str">
        <f ca="1">OFFSET(FONTE!$A$1,J27,1,1)</f>
        <v>REBOCO ARGAMASSA TRACO 1:2 (CAL E AREIA FINA PENEIRADA), ESPESSURA 0,5CM, PREPARO MANUAL DA ARGAMASSA</v>
      </c>
      <c r="J27" s="231">
        <f>MATCH(F27,FONTE!$A$1:$A$13801,0)-1</f>
        <v>10068</v>
      </c>
    </row>
    <row r="28" spans="1:10" ht="44.25" customHeight="1" x14ac:dyDescent="0.2">
      <c r="A28" s="346" t="s">
        <v>7936</v>
      </c>
      <c r="B28" s="344">
        <f>0.9*1*0.1</f>
        <v>9.0000000000000011E-2</v>
      </c>
      <c r="C28" s="345" t="s">
        <v>9</v>
      </c>
      <c r="D28" s="307">
        <f ca="1">OFFSET(FONTE!$A$1,J28,3,1)</f>
        <v>384.8</v>
      </c>
      <c r="E28" s="308" t="str">
        <f ca="1">OFFSET(FONTE!$A$1,J28,4,1)</f>
        <v>SINAPI</v>
      </c>
      <c r="F28" s="345" t="s">
        <v>669</v>
      </c>
      <c r="G28" s="307">
        <f t="shared" ca="1" si="1"/>
        <v>34.630000000000003</v>
      </c>
      <c r="I28" s="84" t="str">
        <f ca="1">OFFSET(FONTE!$A$1,J28,1,1)</f>
        <v>CONCRETO FCK=15MPA, VIRADO EM BETONEIRA, SEM LANCAMENTO, COM IMPERMEABILIZANTE</v>
      </c>
      <c r="J28" s="231">
        <f>MATCH(F28,FONTE!$A$1:$A$13801,0)-1</f>
        <v>7282</v>
      </c>
    </row>
    <row r="29" spans="1:10" ht="21.75" x14ac:dyDescent="0.2">
      <c r="A29" s="346" t="s">
        <v>7937</v>
      </c>
      <c r="B29" s="344">
        <f>B28</f>
        <v>9.0000000000000011E-2</v>
      </c>
      <c r="C29" s="345" t="s">
        <v>9</v>
      </c>
      <c r="D29" s="307">
        <f ca="1">OFFSET(FONTE!$A$1,J29,3,1)</f>
        <v>352.56</v>
      </c>
      <c r="E29" s="308" t="str">
        <f ca="1">OFFSET(FONTE!$A$1,J29,4,1)</f>
        <v>SINAPI</v>
      </c>
      <c r="F29" s="345">
        <v>6045</v>
      </c>
      <c r="G29" s="307">
        <f t="shared" ca="1" si="1"/>
        <v>31.73</v>
      </c>
      <c r="I29" s="84" t="str">
        <f ca="1">OFFSET(FONTE!$A$1,J29,1,1)</f>
        <v>CONCRETO FCK=15MPA, PREPARO COM BETONEIRA, SEM LANCAMENTO</v>
      </c>
      <c r="J29" s="231">
        <f>MATCH(F29,FONTE!$A$1:$A$13801,0)-1</f>
        <v>7276</v>
      </c>
    </row>
    <row r="30" spans="1:10" x14ac:dyDescent="0.2">
      <c r="A30" s="343" t="s">
        <v>7938</v>
      </c>
      <c r="B30" s="344">
        <f>B24-(0.9*1*1.45)</f>
        <v>4.5090000000000012</v>
      </c>
      <c r="C30" s="345" t="s">
        <v>9</v>
      </c>
      <c r="D30" s="307">
        <f ca="1">OFFSET(FONTE!$A$1,J30,3,1)</f>
        <v>15.76</v>
      </c>
      <c r="E30" s="308" t="str">
        <f ca="1">OFFSET(FONTE!$A$1,J30,4,1)</f>
        <v>SINAPI</v>
      </c>
      <c r="F30" s="345">
        <v>72920</v>
      </c>
      <c r="G30" s="307">
        <f t="shared" ca="1" si="1"/>
        <v>71.06</v>
      </c>
      <c r="I30" s="84" t="str">
        <f ca="1">OFFSET(FONTE!$A$1,J30,1,1)</f>
        <v>REATERRO DE VALA COM MATERIAL GRANULAR REAPROVEITADO ADENSADO E VIBRADO</v>
      </c>
      <c r="J30" s="231">
        <f>MATCH(F30,FONTE!$A$1:$A$13801,0)-1</f>
        <v>9131</v>
      </c>
    </row>
    <row r="31" spans="1:10" x14ac:dyDescent="0.2">
      <c r="A31" s="477"/>
      <c r="B31" s="478"/>
      <c r="C31" s="478"/>
      <c r="D31" s="478"/>
      <c r="E31" s="478"/>
      <c r="F31" s="479"/>
      <c r="G31" s="348">
        <f ca="1">ROUND((SUM(G24:G30)),2)</f>
        <v>733.57</v>
      </c>
      <c r="J31" s="231"/>
    </row>
    <row r="32" spans="1:10" ht="13.5" thickBot="1" x14ac:dyDescent="0.25">
      <c r="A32" s="18"/>
      <c r="B32" s="18"/>
      <c r="C32" s="18"/>
      <c r="D32" s="18"/>
      <c r="E32" s="18"/>
      <c r="F32" s="18"/>
      <c r="G32" s="342"/>
      <c r="J32" s="231"/>
    </row>
    <row r="33" spans="1:10" ht="13.5" thickBot="1" x14ac:dyDescent="0.25">
      <c r="A33" s="483" t="s">
        <v>8249</v>
      </c>
      <c r="B33" s="484"/>
      <c r="C33" s="484"/>
      <c r="D33" s="484"/>
      <c r="E33" s="484"/>
      <c r="F33" s="484"/>
      <c r="G33" s="385" t="s">
        <v>8287</v>
      </c>
      <c r="J33" s="231"/>
    </row>
    <row r="34" spans="1:10" x14ac:dyDescent="0.2">
      <c r="A34" s="189" t="s">
        <v>31</v>
      </c>
      <c r="B34" s="189" t="s">
        <v>32</v>
      </c>
      <c r="C34" s="189" t="s">
        <v>33</v>
      </c>
      <c r="D34" s="306" t="s">
        <v>3795</v>
      </c>
      <c r="E34" s="190" t="s">
        <v>34</v>
      </c>
      <c r="F34" s="191" t="s">
        <v>35</v>
      </c>
      <c r="G34" s="306" t="s">
        <v>3796</v>
      </c>
      <c r="H34" s="5">
        <v>136</v>
      </c>
      <c r="I34" s="364" t="s">
        <v>8250</v>
      </c>
      <c r="J34" s="231"/>
    </row>
    <row r="35" spans="1:10" ht="22.5" x14ac:dyDescent="0.2">
      <c r="A35" s="240" t="s">
        <v>8251</v>
      </c>
      <c r="B35" s="89">
        <f>0.18/H34</f>
        <v>1.3235294117647058E-3</v>
      </c>
      <c r="C35" s="89" t="s">
        <v>37</v>
      </c>
      <c r="D35" s="365">
        <f ca="1">OFFSET(FONTE!$A$1,J35,3,1)</f>
        <v>16.328900000000001</v>
      </c>
      <c r="E35" s="366" t="str">
        <f ca="1">OFFSET(FONTE!$A$1,J35,4,1)</f>
        <v>SICRO 2</v>
      </c>
      <c r="F35" s="367" t="s">
        <v>7722</v>
      </c>
      <c r="G35" s="309">
        <f t="shared" ref="G35:G36" ca="1" si="2">ROUND((B35*D35),2)</f>
        <v>0.02</v>
      </c>
      <c r="I35" s="84" t="str">
        <f ca="1">OFFSET(FONTE!$A$1,J35,1,1)</f>
        <v>Rolo Compactador Tanden vibrat. Autoprop. 10,2t (82kw)</v>
      </c>
      <c r="J35" s="368">
        <f>MATCH(F35,FONTE!$A$1:$A$13722,0)-1</f>
        <v>12765</v>
      </c>
    </row>
    <row r="36" spans="1:10" ht="22.5" x14ac:dyDescent="0.2">
      <c r="A36" s="240" t="s">
        <v>8252</v>
      </c>
      <c r="B36" s="89">
        <f>0.82/H34</f>
        <v>6.0294117647058821E-3</v>
      </c>
      <c r="C36" s="89" t="s">
        <v>37</v>
      </c>
      <c r="D36" s="365">
        <f ca="1">OFFSET(FONTE!$A$1,J36,3,1)</f>
        <v>114.37730000000001</v>
      </c>
      <c r="E36" s="366" t="str">
        <f ca="1">OFFSET(FONTE!$A$1,J36,4,1)</f>
        <v>SICRO 2</v>
      </c>
      <c r="F36" s="367" t="s">
        <v>7724</v>
      </c>
      <c r="G36" s="309">
        <f t="shared" ca="1" si="2"/>
        <v>0.69</v>
      </c>
      <c r="I36" s="84" t="str">
        <f ca="1">OFFSET(FONTE!$A$1,J36,1,1)</f>
        <v>Rolo Compactador Tanden vibrat. Autoprop. 10,2t (82kw)</v>
      </c>
      <c r="J36" s="368">
        <f>MATCH(F36,FONTE!$A$1:$A$13722,0)-1</f>
        <v>12766</v>
      </c>
    </row>
    <row r="37" spans="1:10" ht="22.5" x14ac:dyDescent="0.2">
      <c r="A37" s="240" t="s">
        <v>8253</v>
      </c>
      <c r="B37" s="89">
        <f>0.21/H34</f>
        <v>1.5441176470588234E-3</v>
      </c>
      <c r="C37" s="89" t="s">
        <v>37</v>
      </c>
      <c r="D37" s="309">
        <f ca="1">OFFSET(FONTE!$A$1,J37,3,1)</f>
        <v>16.328900000000001</v>
      </c>
      <c r="E37" s="369" t="str">
        <f ca="1">OFFSET(FONTE!$A$1,J37,4,1)</f>
        <v>SICRO 2</v>
      </c>
      <c r="F37" s="367" t="s">
        <v>7725</v>
      </c>
      <c r="G37" s="309">
        <f ca="1">ROUND((B37*D37),2)</f>
        <v>0.03</v>
      </c>
      <c r="I37" s="84" t="str">
        <f ca="1">OFFSET(FONTE!$A$1,J37,1,1)</f>
        <v>Rolo Compactador de pneus autoprop. 25t (98kw)</v>
      </c>
      <c r="J37" s="368">
        <f>MATCH(F37,FONTE!$A$1:$A$13722,0)-1</f>
        <v>12767</v>
      </c>
    </row>
    <row r="38" spans="1:10" ht="22.5" x14ac:dyDescent="0.2">
      <c r="A38" s="240" t="s">
        <v>8254</v>
      </c>
      <c r="B38" s="89">
        <f>0.79/H34</f>
        <v>5.8088235294117647E-3</v>
      </c>
      <c r="C38" s="89" t="s">
        <v>37</v>
      </c>
      <c r="D38" s="309">
        <f ca="1">OFFSET(FONTE!$A$1,J38,3,1)</f>
        <v>132.85659999999999</v>
      </c>
      <c r="E38" s="369" t="str">
        <f ca="1">OFFSET(FONTE!$A$1,J38,4,1)</f>
        <v>SICRO 2</v>
      </c>
      <c r="F38" s="367" t="s">
        <v>7727</v>
      </c>
      <c r="G38" s="309">
        <f ca="1">ROUND((B38*D38),2)</f>
        <v>0.77</v>
      </c>
      <c r="I38" s="84" t="str">
        <f ca="1">OFFSET(FONTE!$A$1,J38,1,1)</f>
        <v>Rolo Compactador de pneus autoprop. 25t (98kw)</v>
      </c>
      <c r="J38" s="368">
        <f>MATCH(F38,FONTE!$A$1:$A$13722,0)-1</f>
        <v>12768</v>
      </c>
    </row>
    <row r="39" spans="1:10" x14ac:dyDescent="0.2">
      <c r="A39" s="353" t="s">
        <v>8255</v>
      </c>
      <c r="B39" s="89">
        <f>1/H34</f>
        <v>7.3529411764705881E-3</v>
      </c>
      <c r="C39" s="89" t="s">
        <v>37</v>
      </c>
      <c r="D39" s="309">
        <f ca="1">OFFSET(FONTE!$A$1,J39,3,1)</f>
        <v>165.4203</v>
      </c>
      <c r="E39" s="369" t="str">
        <f ca="1">OFFSET(FONTE!$A$1,J39,4,1)</f>
        <v>SICRO 2</v>
      </c>
      <c r="F39" s="367" t="s">
        <v>7730</v>
      </c>
      <c r="G39" s="309">
        <f t="shared" ref="G39:G43" ca="1" si="3">ROUND((B39*D39),2)</f>
        <v>1.22</v>
      </c>
      <c r="I39" s="84" t="str">
        <f ca="1">OFFSET(FONTE!$A$1,J39,1,1)</f>
        <v>Distribuidor de agregados autopropelido (103kw)</v>
      </c>
      <c r="J39" s="368">
        <f>MATCH(F39,FONTE!$A$1:$A$13722,0)-1</f>
        <v>12770</v>
      </c>
    </row>
    <row r="40" spans="1:10" x14ac:dyDescent="0.2">
      <c r="A40" s="86" t="s">
        <v>8256</v>
      </c>
      <c r="B40" s="89">
        <f>3.68/H34</f>
        <v>2.7058823529411767E-2</v>
      </c>
      <c r="C40" s="89" t="s">
        <v>37</v>
      </c>
      <c r="D40" s="309">
        <f ca="1">OFFSET(FONTE!$A$1,J40,3,1)</f>
        <v>139.35919999999999</v>
      </c>
      <c r="E40" s="370" t="str">
        <f ca="1">OFFSET(FONTE!$A$1,J40,4,1)</f>
        <v>SICRO 2</v>
      </c>
      <c r="F40" s="367" t="s">
        <v>7733</v>
      </c>
      <c r="G40" s="309">
        <f t="shared" ca="1" si="3"/>
        <v>3.77</v>
      </c>
      <c r="I40" s="84" t="str">
        <f ca="1">OFFSET(FONTE!$A$1,J40,1,1)</f>
        <v>Caminhão Basculante 10m3 15t (210kw)</v>
      </c>
      <c r="J40" s="368">
        <f>MATCH(F40,FONTE!$A$1:$A$13722,0)-1</f>
        <v>12772</v>
      </c>
    </row>
    <row r="41" spans="1:10" x14ac:dyDescent="0.2">
      <c r="A41" s="86" t="s">
        <v>7738</v>
      </c>
      <c r="B41" s="88">
        <f>1/H34</f>
        <v>7.3529411764705881E-3</v>
      </c>
      <c r="C41" s="89" t="s">
        <v>37</v>
      </c>
      <c r="D41" s="309">
        <f ca="1">OFFSET(FONTE!$A$1,J41,3,1)</f>
        <v>37.334200000000003</v>
      </c>
      <c r="E41" s="369" t="str">
        <f ca="1">OFFSET(FONTE!$A$1,J41,4,1)</f>
        <v>SICRO 2</v>
      </c>
      <c r="F41" s="367" t="s">
        <v>7737</v>
      </c>
      <c r="G41" s="309">
        <f t="shared" ca="1" si="3"/>
        <v>0.27</v>
      </c>
      <c r="I41" s="84" t="str">
        <f ca="1">OFFSET(FONTE!$A$1,J41,1,1)</f>
        <v>Engarreg. De pavimentação</v>
      </c>
      <c r="J41" s="368">
        <f>MATCH(F41,FONTE!$A$1:$A$13722,0)-1</f>
        <v>12775</v>
      </c>
    </row>
    <row r="42" spans="1:10" x14ac:dyDescent="0.2">
      <c r="A42" s="86" t="s">
        <v>36</v>
      </c>
      <c r="B42" s="89">
        <f>3/H34</f>
        <v>2.2058823529411766E-2</v>
      </c>
      <c r="C42" s="89" t="s">
        <v>37</v>
      </c>
      <c r="D42" s="309">
        <f ca="1">OFFSET(FONTE!$A$1,J42,3,1)</f>
        <v>10.8093</v>
      </c>
      <c r="E42" s="370" t="str">
        <f ca="1">OFFSET(FONTE!$A$1,J42,4,1)</f>
        <v>SICRO 2</v>
      </c>
      <c r="F42" s="89" t="s">
        <v>7739</v>
      </c>
      <c r="G42" s="309">
        <f t="shared" ca="1" si="3"/>
        <v>0.24</v>
      </c>
      <c r="H42" s="371"/>
      <c r="I42" s="84" t="str">
        <f ca="1">OFFSET(FONTE!$A$1,J42,1,1)</f>
        <v>Servente</v>
      </c>
      <c r="J42" s="231">
        <f>MATCH(F42,FONTE!$A$1:$A$13722,0)-1</f>
        <v>12776</v>
      </c>
    </row>
    <row r="43" spans="1:10" x14ac:dyDescent="0.2">
      <c r="A43" s="86" t="s">
        <v>8257</v>
      </c>
      <c r="B43" s="89">
        <v>1.5</v>
      </c>
      <c r="C43" s="89" t="s">
        <v>9</v>
      </c>
      <c r="D43" s="309">
        <f ca="1">OFFSET(FONTE!$A$1,J43,3,1)</f>
        <v>53.5</v>
      </c>
      <c r="E43" s="369" t="str">
        <f ca="1">OFFSET(FONTE!$A$1,J43,4,1)</f>
        <v>Mercado</v>
      </c>
      <c r="F43" s="89" t="s">
        <v>7761</v>
      </c>
      <c r="G43" s="309">
        <f t="shared" ca="1" si="3"/>
        <v>80.25</v>
      </c>
      <c r="I43" s="84" t="str">
        <f ca="1">OFFSET(FONTE!$A$1,J43,1,1)</f>
        <v>Rachão para base de pavimentação</v>
      </c>
      <c r="J43" s="231">
        <f>MATCH(F43,FONTE!$A$1:$A$13722,0)-1</f>
        <v>11167</v>
      </c>
    </row>
    <row r="44" spans="1:10" x14ac:dyDescent="0.2">
      <c r="A44" s="86"/>
      <c r="B44" s="372"/>
      <c r="C44" s="372"/>
      <c r="D44" s="373"/>
      <c r="E44" s="374"/>
      <c r="F44" s="354"/>
      <c r="G44" s="348">
        <f ca="1">ROUND((SUM(G35:G43)),2)</f>
        <v>87.26</v>
      </c>
      <c r="J44" s="231"/>
    </row>
    <row r="45" spans="1:10" ht="13.5" thickBot="1" x14ac:dyDescent="0.25">
      <c r="A45" s="375"/>
      <c r="B45" s="375"/>
      <c r="C45" s="375"/>
      <c r="D45" s="376"/>
      <c r="E45" s="377"/>
      <c r="F45" s="18"/>
      <c r="G45" s="342"/>
      <c r="J45" s="231"/>
    </row>
    <row r="46" spans="1:10" ht="27" customHeight="1" thickBot="1" x14ac:dyDescent="0.25">
      <c r="A46" s="473" t="s">
        <v>8258</v>
      </c>
      <c r="B46" s="474"/>
      <c r="C46" s="474"/>
      <c r="D46" s="474"/>
      <c r="E46" s="474"/>
      <c r="F46" s="475"/>
      <c r="G46" s="385" t="s">
        <v>8288</v>
      </c>
      <c r="J46" s="231"/>
    </row>
    <row r="47" spans="1:10" x14ac:dyDescent="0.2">
      <c r="A47" s="189" t="s">
        <v>31</v>
      </c>
      <c r="B47" s="189" t="s">
        <v>32</v>
      </c>
      <c r="C47" s="189" t="s">
        <v>33</v>
      </c>
      <c r="D47" s="306" t="s">
        <v>3795</v>
      </c>
      <c r="E47" s="190" t="s">
        <v>34</v>
      </c>
      <c r="F47" s="191" t="s">
        <v>35</v>
      </c>
      <c r="G47" s="306" t="s">
        <v>3796</v>
      </c>
      <c r="I47" s="84" t="str">
        <f ca="1">OFFSET(FONTE!$A$1,J47,1,1)</f>
        <v>Meio fio 6/10x30x100 (arredondado)</v>
      </c>
      <c r="J47" s="231">
        <f>MATCH(F48,FONTE!$A$1:$A$13722,0)-1</f>
        <v>11171</v>
      </c>
    </row>
    <row r="48" spans="1:10" x14ac:dyDescent="0.2">
      <c r="A48" s="88" t="s">
        <v>8259</v>
      </c>
      <c r="B48" s="36">
        <v>1</v>
      </c>
      <c r="C48" s="88" t="s">
        <v>10</v>
      </c>
      <c r="D48" s="378">
        <f ca="1">OFFSET(FONTE!$A$1,J47,3,1)</f>
        <v>17.149999999999999</v>
      </c>
      <c r="E48" s="370" t="str">
        <f ca="1">OFFSET(FONTE!$A$1,J47,4,1)</f>
        <v>Mercado</v>
      </c>
      <c r="F48" s="88" t="s">
        <v>7769</v>
      </c>
      <c r="G48" s="378">
        <f t="shared" ref="G48" ca="1" si="4">ROUND((D48*B48),2)</f>
        <v>17.149999999999999</v>
      </c>
      <c r="I48" s="84" t="str">
        <f ca="1">OFFSET(FONTE!$A$1,J48,1,1)</f>
        <v>SERVENTE</v>
      </c>
      <c r="J48" s="231">
        <f>MATCH(F49,FONTE!$A$1:$A$13722,0)-1</f>
        <v>4195</v>
      </c>
    </row>
    <row r="49" spans="1:17" x14ac:dyDescent="0.2">
      <c r="A49" s="88" t="s">
        <v>36</v>
      </c>
      <c r="B49" s="379">
        <v>0.5</v>
      </c>
      <c r="C49" s="88" t="s">
        <v>37</v>
      </c>
      <c r="D49" s="378">
        <f ca="1">OFFSET(FONTE!$A$1,J48,3,1)</f>
        <v>11.72</v>
      </c>
      <c r="E49" s="370" t="str">
        <f ca="1">OFFSET(FONTE!$A$1,J48,4,1)</f>
        <v>SINAPI</v>
      </c>
      <c r="F49" s="88">
        <v>6111</v>
      </c>
      <c r="G49" s="378">
        <f ca="1">ROUND((D49*B49),2)</f>
        <v>5.86</v>
      </c>
      <c r="I49" s="84" t="str">
        <f ca="1">OFFSET(FONTE!$A$1,J49,1,1)</f>
        <v>PEDREIRO</v>
      </c>
      <c r="J49" s="231">
        <f>MATCH(F50,FONTE!$A$1:$A$13722,0)-1</f>
        <v>3675</v>
      </c>
    </row>
    <row r="50" spans="1:17" x14ac:dyDescent="0.2">
      <c r="A50" s="88" t="s">
        <v>8260</v>
      </c>
      <c r="B50" s="379">
        <v>0.25</v>
      </c>
      <c r="C50" s="88" t="s">
        <v>37</v>
      </c>
      <c r="D50" s="378">
        <f ca="1">OFFSET(FONTE!$A$1,J49,3,1)</f>
        <v>16.3</v>
      </c>
      <c r="E50" s="370" t="str">
        <f ca="1">OFFSET(FONTE!$A$1,J49,4,1)</f>
        <v>SINAPI</v>
      </c>
      <c r="F50" s="88">
        <v>4750</v>
      </c>
      <c r="G50" s="378">
        <f ca="1">ROUND((D50*B50),2)</f>
        <v>4.08</v>
      </c>
      <c r="I50" s="84" t="str">
        <f ca="1">OFFSET(FONTE!$A$1,J50,1,1)</f>
        <v>REATERRO DE VALA COM COMPACTAÇÃO MANUAL</v>
      </c>
      <c r="J50" s="231">
        <f>MATCH(F51,FONTE!$A$1:$A$13722,0)-1</f>
        <v>9138</v>
      </c>
    </row>
    <row r="51" spans="1:17" x14ac:dyDescent="0.2">
      <c r="A51" s="88" t="s">
        <v>8261</v>
      </c>
      <c r="B51" s="36">
        <v>1.12593E-2</v>
      </c>
      <c r="C51" s="88" t="s">
        <v>9</v>
      </c>
      <c r="D51" s="378">
        <f ca="1">OFFSET(FONTE!$A$1,J50,3,1)</f>
        <v>40.15</v>
      </c>
      <c r="E51" s="370" t="str">
        <f ca="1">OFFSET(FONTE!$A$1,J50,4,1)</f>
        <v>SINAPI</v>
      </c>
      <c r="F51" s="88" t="s">
        <v>1356</v>
      </c>
      <c r="G51" s="378">
        <f t="shared" ref="G51:G52" ca="1" si="5">ROUND((D51*B51),2)</f>
        <v>0.45</v>
      </c>
      <c r="I51" s="84" t="str">
        <f ca="1">OFFSET(FONTE!$A$1,J51,1,1)</f>
        <v>ARGAMASSA TRACO 1:4 (CIMENTO E PEDRISCO), PREPARO MANUAL</v>
      </c>
      <c r="J51" s="231">
        <f>MATCH(F52,FONTE!$A$1:$A$13722,0)-1</f>
        <v>10165</v>
      </c>
    </row>
    <row r="52" spans="1:17" x14ac:dyDescent="0.2">
      <c r="A52" s="88" t="s">
        <v>8262</v>
      </c>
      <c r="B52" s="36">
        <v>7.7039999999999997E-4</v>
      </c>
      <c r="C52" s="88" t="s">
        <v>9</v>
      </c>
      <c r="D52" s="378">
        <f ca="1">OFFSET(FONTE!$A$1,J51,3,1)</f>
        <v>368.54</v>
      </c>
      <c r="E52" s="370" t="str">
        <f ca="1">OFFSET(FONTE!$A$1,J51,4,1)</f>
        <v>SINAPI</v>
      </c>
      <c r="F52" s="88">
        <v>73551</v>
      </c>
      <c r="G52" s="378">
        <f t="shared" ca="1" si="5"/>
        <v>0.28000000000000003</v>
      </c>
      <c r="J52" s="231"/>
    </row>
    <row r="53" spans="1:17" x14ac:dyDescent="0.2">
      <c r="A53" s="477"/>
      <c r="B53" s="478"/>
      <c r="C53" s="478"/>
      <c r="D53" s="478"/>
      <c r="E53" s="478"/>
      <c r="F53" s="479"/>
      <c r="G53" s="310">
        <f ca="1">SUM(G48:G52)</f>
        <v>27.819999999999997</v>
      </c>
      <c r="J53" s="231"/>
    </row>
    <row r="54" spans="1:17" ht="13.5" thickBot="1" x14ac:dyDescent="0.25">
      <c r="A54" s="192"/>
      <c r="B54" s="192"/>
      <c r="C54" s="192"/>
      <c r="D54" s="380"/>
      <c r="E54" s="192"/>
      <c r="F54" s="192"/>
      <c r="G54" s="342"/>
      <c r="J54" s="231"/>
    </row>
    <row r="55" spans="1:17" ht="31.5" customHeight="1" thickBot="1" x14ac:dyDescent="0.25">
      <c r="A55" s="473" t="s">
        <v>8263</v>
      </c>
      <c r="B55" s="474"/>
      <c r="C55" s="474"/>
      <c r="D55" s="474"/>
      <c r="E55" s="474"/>
      <c r="F55" s="475"/>
      <c r="G55" s="385" t="s">
        <v>8289</v>
      </c>
      <c r="J55" s="231"/>
    </row>
    <row r="56" spans="1:17" x14ac:dyDescent="0.2">
      <c r="A56" s="189" t="s">
        <v>31</v>
      </c>
      <c r="B56" s="189" t="s">
        <v>32</v>
      </c>
      <c r="C56" s="189" t="s">
        <v>33</v>
      </c>
      <c r="D56" s="306" t="s">
        <v>3795</v>
      </c>
      <c r="E56" s="190" t="s">
        <v>34</v>
      </c>
      <c r="F56" s="191" t="s">
        <v>35</v>
      </c>
      <c r="G56" s="306" t="s">
        <v>3796</v>
      </c>
      <c r="I56" s="84" t="str">
        <f ca="1">OFFSET(FONTE!$A$1,J56,1,1)</f>
        <v>Meio fio 6x30x100 (reto)</v>
      </c>
      <c r="J56" s="231">
        <f>MATCH(F57,FONTE!$A$1:$A$13722,0)-1</f>
        <v>11170</v>
      </c>
      <c r="M56" s="44"/>
      <c r="N56" s="44"/>
      <c r="O56" s="195" t="s">
        <v>8264</v>
      </c>
      <c r="P56" s="16" t="s">
        <v>8265</v>
      </c>
      <c r="Q56" s="16" t="s">
        <v>8266</v>
      </c>
    </row>
    <row r="57" spans="1:17" x14ac:dyDescent="0.2">
      <c r="A57" s="88" t="s">
        <v>8267</v>
      </c>
      <c r="B57" s="36">
        <v>1</v>
      </c>
      <c r="C57" s="88" t="s">
        <v>10</v>
      </c>
      <c r="D57" s="378">
        <f ca="1">OFFSET(FONTE!$A$1,J56,3,1)</f>
        <v>15.450000000000001</v>
      </c>
      <c r="E57" s="370" t="str">
        <f ca="1">OFFSET(FONTE!$A$1,J56,4,1)</f>
        <v>Mercado</v>
      </c>
      <c r="F57" s="88" t="s">
        <v>7767</v>
      </c>
      <c r="G57" s="378">
        <f t="shared" ref="G57" ca="1" si="6">ROUND((D57*B57),2)</f>
        <v>15.45</v>
      </c>
      <c r="I57" s="84" t="str">
        <f ca="1">OFFSET(FONTE!$A$1,J57,1,1)</f>
        <v>SERVENTE</v>
      </c>
      <c r="J57" s="231">
        <f>MATCH(F58,FONTE!$A$1:$A$13722,0)-1</f>
        <v>4195</v>
      </c>
      <c r="M57" s="44">
        <v>0.15</v>
      </c>
      <c r="N57" s="44">
        <v>0.12</v>
      </c>
      <c r="O57" s="44">
        <f>((M57+N57)/2)*0.3</f>
        <v>4.0500000000000001E-2</v>
      </c>
      <c r="P57" s="381">
        <v>1.9E-2</v>
      </c>
      <c r="Q57" s="381">
        <v>1.2999999999999999E-3</v>
      </c>
    </row>
    <row r="58" spans="1:17" x14ac:dyDescent="0.2">
      <c r="A58" s="88" t="s">
        <v>36</v>
      </c>
      <c r="B58" s="379">
        <v>0.5</v>
      </c>
      <c r="C58" s="88" t="s">
        <v>37</v>
      </c>
      <c r="D58" s="378">
        <f ca="1">OFFSET(FONTE!$A$1,J57,3,1)</f>
        <v>11.72</v>
      </c>
      <c r="E58" s="370" t="str">
        <f ca="1">OFFSET(FONTE!$A$1,J57,4,1)</f>
        <v>SINAPI</v>
      </c>
      <c r="F58" s="88">
        <v>6111</v>
      </c>
      <c r="G58" s="378">
        <f ca="1">ROUND((D58*B58),2)</f>
        <v>5.86</v>
      </c>
      <c r="I58" s="84" t="str">
        <f ca="1">OFFSET(FONTE!$A$1,J58,1,1)</f>
        <v>PEDREIRO</v>
      </c>
      <c r="J58" s="231">
        <f>MATCH(F59,FONTE!$A$1:$A$13722,0)-1</f>
        <v>3675</v>
      </c>
      <c r="M58" s="44">
        <v>0.1</v>
      </c>
      <c r="N58" s="44">
        <v>0.06</v>
      </c>
      <c r="O58" s="44">
        <f>((M58+N58)/2)*0.3</f>
        <v>2.4E-2</v>
      </c>
      <c r="P58" s="381">
        <f>ROUND(((P57*O58)/O57),7)</f>
        <v>1.12593E-2</v>
      </c>
      <c r="Q58" s="381">
        <f>ROUND(((Q57*O58)/O57),7)</f>
        <v>7.7039999999999997E-4</v>
      </c>
    </row>
    <row r="59" spans="1:17" x14ac:dyDescent="0.2">
      <c r="A59" s="88" t="s">
        <v>8260</v>
      </c>
      <c r="B59" s="379">
        <v>0.25</v>
      </c>
      <c r="C59" s="88" t="s">
        <v>37</v>
      </c>
      <c r="D59" s="378">
        <f ca="1">OFFSET(FONTE!$A$1,J58,3,1)</f>
        <v>16.3</v>
      </c>
      <c r="E59" s="370" t="str">
        <f ca="1">OFFSET(FONTE!$A$1,J58,4,1)</f>
        <v>SINAPI</v>
      </c>
      <c r="F59" s="88">
        <v>4750</v>
      </c>
      <c r="G59" s="378">
        <f ca="1">ROUND((D59*B59),2)</f>
        <v>4.08</v>
      </c>
      <c r="I59" s="84" t="str">
        <f ca="1">OFFSET(FONTE!$A$1,J59,1,1)</f>
        <v>REATERRO DE VALA COM COMPACTAÇÃO MANUAL</v>
      </c>
      <c r="J59" s="231">
        <f>MATCH(F60,FONTE!$A$1:$A$13722,0)-1</f>
        <v>9138</v>
      </c>
      <c r="M59" s="44">
        <v>0.06</v>
      </c>
      <c r="N59" s="44">
        <v>0.06</v>
      </c>
      <c r="O59" s="44">
        <f>((M59+N59)/2)*0.3</f>
        <v>1.7999999999999999E-2</v>
      </c>
      <c r="P59" s="381">
        <f>ROUND(((P57*O59)/O57),7)</f>
        <v>8.4443999999999995E-3</v>
      </c>
      <c r="Q59" s="381">
        <f>ROUND(((Q57*O59)/O57),7)</f>
        <v>5.7779999999999995E-4</v>
      </c>
    </row>
    <row r="60" spans="1:17" x14ac:dyDescent="0.2">
      <c r="A60" s="88" t="s">
        <v>8261</v>
      </c>
      <c r="B60" s="36">
        <v>8.4443999999999995E-3</v>
      </c>
      <c r="C60" s="88" t="s">
        <v>9</v>
      </c>
      <c r="D60" s="378">
        <f ca="1">OFFSET(FONTE!$A$1,J59,3,1)</f>
        <v>40.15</v>
      </c>
      <c r="E60" s="370" t="str">
        <f ca="1">OFFSET(FONTE!$A$1,J59,4,1)</f>
        <v>SINAPI</v>
      </c>
      <c r="F60" s="88" t="s">
        <v>1356</v>
      </c>
      <c r="G60" s="378">
        <f t="shared" ref="G60:G61" ca="1" si="7">ROUND((D60*B60),2)</f>
        <v>0.34</v>
      </c>
      <c r="I60" s="84" t="str">
        <f ca="1">OFFSET(FONTE!$A$1,J60,1,1)</f>
        <v>ARGAMASSA TRACO 1:4 (CIMENTO E PEDRISCO), PREPARO MANUAL</v>
      </c>
      <c r="J60" s="231">
        <f>MATCH(F61,FONTE!$A$1:$A$13722,0)-1</f>
        <v>10165</v>
      </c>
    </row>
    <row r="61" spans="1:17" x14ac:dyDescent="0.2">
      <c r="A61" s="88" t="s">
        <v>8262</v>
      </c>
      <c r="B61" s="36">
        <v>5.7779999999999995E-4</v>
      </c>
      <c r="C61" s="88" t="s">
        <v>9</v>
      </c>
      <c r="D61" s="378">
        <f ca="1">OFFSET(FONTE!$A$1,J60,3,1)</f>
        <v>368.54</v>
      </c>
      <c r="E61" s="370" t="str">
        <f ca="1">OFFSET(FONTE!$A$1,J60,4,1)</f>
        <v>SINAPI</v>
      </c>
      <c r="F61" s="88">
        <v>73551</v>
      </c>
      <c r="G61" s="378">
        <f t="shared" ca="1" si="7"/>
        <v>0.21</v>
      </c>
      <c r="J61" s="231"/>
    </row>
    <row r="62" spans="1:17" x14ac:dyDescent="0.2">
      <c r="A62" s="477"/>
      <c r="B62" s="478"/>
      <c r="C62" s="478"/>
      <c r="D62" s="478"/>
      <c r="E62" s="478"/>
      <c r="F62" s="479"/>
      <c r="G62" s="310">
        <f ca="1">SUM(G57:G61)</f>
        <v>25.94</v>
      </c>
      <c r="J62" s="231"/>
    </row>
    <row r="63" spans="1:17" ht="13.5" thickBot="1" x14ac:dyDescent="0.25">
      <c r="A63" s="18"/>
      <c r="B63" s="18"/>
      <c r="C63" s="18"/>
      <c r="D63" s="18"/>
      <c r="E63" s="18"/>
      <c r="F63" s="18"/>
      <c r="G63" s="40"/>
    </row>
    <row r="64" spans="1:17" ht="13.5" thickBot="1" x14ac:dyDescent="0.25">
      <c r="A64" s="483" t="s">
        <v>8248</v>
      </c>
      <c r="B64" s="484"/>
      <c r="C64" s="484"/>
      <c r="D64" s="484"/>
      <c r="E64" s="484"/>
      <c r="F64" s="484"/>
      <c r="G64" s="385" t="s">
        <v>8290</v>
      </c>
      <c r="J64" s="231"/>
    </row>
    <row r="65" spans="1:10" ht="22.5" x14ac:dyDescent="0.2">
      <c r="A65" s="185" t="s">
        <v>31</v>
      </c>
      <c r="B65" s="186" t="s">
        <v>3775</v>
      </c>
      <c r="C65" s="185" t="s">
        <v>33</v>
      </c>
      <c r="D65" s="306" t="s">
        <v>3795</v>
      </c>
      <c r="E65" s="187" t="s">
        <v>34</v>
      </c>
      <c r="F65" s="188" t="s">
        <v>35</v>
      </c>
      <c r="G65" s="306" t="s">
        <v>3796</v>
      </c>
      <c r="J65" s="231"/>
    </row>
    <row r="66" spans="1:10" x14ac:dyDescent="0.2">
      <c r="A66" s="194" t="s">
        <v>7806</v>
      </c>
      <c r="B66" s="352">
        <v>33</v>
      </c>
      <c r="C66" s="88" t="s">
        <v>7807</v>
      </c>
      <c r="D66" s="307">
        <f ca="1">OFFSET(FONTE!$A$1,J66,3,1)</f>
        <v>0.36</v>
      </c>
      <c r="E66" s="308" t="str">
        <f ca="1">OFFSET(FONTE!$A$1,J66,4,1)</f>
        <v>SICRO 2</v>
      </c>
      <c r="F66" s="352" t="s">
        <v>6891</v>
      </c>
      <c r="G66" s="309">
        <f t="shared" ref="G66" ca="1" si="8">ROUND((B66*D66),2)</f>
        <v>11.88</v>
      </c>
      <c r="I66" s="84" t="str">
        <f ca="1">OFFSET(FONTE!$A$1,J66,1,1)</f>
        <v>Transporte comerc. c/ carr. rodov. pavim.</v>
      </c>
      <c r="J66" s="231">
        <f>MATCH(F66,FONTE!$A$1:$A$13944,0)-1</f>
        <v>12295</v>
      </c>
    </row>
    <row r="67" spans="1:10" x14ac:dyDescent="0.2">
      <c r="A67" s="476"/>
      <c r="B67" s="476"/>
      <c r="C67" s="476"/>
      <c r="D67" s="476"/>
      <c r="E67" s="476"/>
      <c r="F67" s="476"/>
      <c r="G67" s="310">
        <f ca="1">ROUND((SUM(G66:G66)),2)</f>
        <v>11.88</v>
      </c>
      <c r="J67" s="231"/>
    </row>
    <row r="68" spans="1:10" ht="13.5" thickBot="1" x14ac:dyDescent="0.25"/>
    <row r="69" spans="1:10" ht="24.75" customHeight="1" thickBot="1" x14ac:dyDescent="0.25">
      <c r="A69" s="473" t="s">
        <v>3797</v>
      </c>
      <c r="B69" s="474"/>
      <c r="C69" s="474"/>
      <c r="D69" s="474"/>
      <c r="E69" s="474"/>
      <c r="F69" s="475"/>
      <c r="G69" s="385" t="s">
        <v>8291</v>
      </c>
    </row>
    <row r="70" spans="1:10" x14ac:dyDescent="0.2">
      <c r="A70" s="185" t="s">
        <v>31</v>
      </c>
      <c r="B70" s="185" t="s">
        <v>32</v>
      </c>
      <c r="C70" s="185" t="s">
        <v>33</v>
      </c>
      <c r="D70" s="185" t="s">
        <v>3795</v>
      </c>
      <c r="E70" s="187" t="s">
        <v>34</v>
      </c>
      <c r="F70" s="188" t="s">
        <v>35</v>
      </c>
      <c r="G70" s="185" t="s">
        <v>3796</v>
      </c>
    </row>
    <row r="71" spans="1:10" x14ac:dyDescent="0.2">
      <c r="A71" s="85" t="s">
        <v>36</v>
      </c>
      <c r="B71" s="34">
        <v>0.4</v>
      </c>
      <c r="C71" s="4" t="s">
        <v>37</v>
      </c>
      <c r="D71" s="29">
        <f ca="1">OFFSET(FONTE!$A$1,J71,3,1)</f>
        <v>11.72</v>
      </c>
      <c r="E71" s="29" t="str">
        <f ca="1">OFFSET(FONTE!$A$1,J71,4,1)</f>
        <v>SINAPI</v>
      </c>
      <c r="F71" s="4">
        <v>6111</v>
      </c>
      <c r="G71" s="29">
        <f ca="1">ROUND((B71*D71),2)</f>
        <v>4.6900000000000004</v>
      </c>
      <c r="I71" s="84" t="str">
        <f ca="1">OFFSET(FONTE!$A$1,J71,1,1)</f>
        <v>SERVENTE</v>
      </c>
      <c r="J71">
        <f>MATCH(F71,FONTE!$A$1:$A$13975,0)-1</f>
        <v>4195</v>
      </c>
    </row>
    <row r="72" spans="1:10" x14ac:dyDescent="0.2">
      <c r="A72" s="98" t="s">
        <v>3791</v>
      </c>
      <c r="B72" s="34">
        <v>4</v>
      </c>
      <c r="C72" s="4" t="s">
        <v>39</v>
      </c>
      <c r="D72" s="29">
        <f ca="1">OFFSET(FONTE!$A$1,J72,3,1)</f>
        <v>0.21</v>
      </c>
      <c r="E72" s="29" t="str">
        <f ca="1">OFFSET(FONTE!$A$1,J72,4,1)</f>
        <v>SINAPI</v>
      </c>
      <c r="F72" s="4">
        <v>11950</v>
      </c>
      <c r="G72" s="29">
        <f ca="1">ROUND((B72*D72),2)</f>
        <v>0.84</v>
      </c>
      <c r="I72" s="84" t="str">
        <f ca="1">OFFSET(FONTE!$A$1,J72,1,1)</f>
        <v>BUCHA NYLON S-6 C/ PARAFUSO ACO ZINC CAB CHATA ROSCA SOBERBA 4,2 X 45MM</v>
      </c>
      <c r="J72">
        <f>MATCH(F72,FONTE!$A$1:$A$13975,0)-1</f>
        <v>1032</v>
      </c>
    </row>
    <row r="73" spans="1:10" x14ac:dyDescent="0.2">
      <c r="A73" s="98" t="s">
        <v>3792</v>
      </c>
      <c r="B73" s="36">
        <v>0.125</v>
      </c>
      <c r="C73" s="15" t="s">
        <v>24</v>
      </c>
      <c r="D73" s="29">
        <f ca="1">OFFSET(FONTE!$A$1,J73,3,1)</f>
        <v>128.63999999999999</v>
      </c>
      <c r="E73" s="29" t="str">
        <f ca="1">OFFSET(FONTE!$A$1,J73,4,1)</f>
        <v>SICRO 2</v>
      </c>
      <c r="F73" s="88" t="s">
        <v>5481</v>
      </c>
      <c r="G73" s="29">
        <f ca="1">ROUND((B73*D73),2)</f>
        <v>16.079999999999998</v>
      </c>
      <c r="I73" s="84" t="str">
        <f ca="1">OFFSET(FONTE!$A$1,J73,1,1)</f>
        <v>Confecção de placa de sinalização semi-refletiva</v>
      </c>
      <c r="J73">
        <f>MATCH(F73,FONTE!$A$1:$A$13975,0)-1</f>
        <v>11565</v>
      </c>
    </row>
    <row r="74" spans="1:10" x14ac:dyDescent="0.2">
      <c r="A74" s="98" t="s">
        <v>3793</v>
      </c>
      <c r="B74" s="26">
        <v>1</v>
      </c>
      <c r="C74" s="4" t="s">
        <v>39</v>
      </c>
      <c r="D74" s="29">
        <f ca="1">OFFSET(FONTE!$A$1,J74,3,1)</f>
        <v>251.63</v>
      </c>
      <c r="E74" s="29" t="str">
        <f ca="1">OFFSET(FONTE!$A$1,J74,4,1)</f>
        <v>SINAPI</v>
      </c>
      <c r="F74" s="4">
        <v>12387</v>
      </c>
      <c r="G74" s="29">
        <f ca="1">ROUND((B74*D74),2)</f>
        <v>251.63</v>
      </c>
      <c r="I74" s="84" t="str">
        <f ca="1">OFFSET(FONTE!$A$1,J74,1,1)</f>
        <v>!EM PROCESSO DE DESATIVACAO! POSTE ACO H = 2,5M D = 75MM TIPO XR-701/1 XOULUX OU TPD-236/1 TROPICO</v>
      </c>
      <c r="J74">
        <f>MATCH(F74,FONTE!$A$1:$A$13975,0)-1</f>
        <v>257</v>
      </c>
    </row>
    <row r="75" spans="1:10" ht="22.5" x14ac:dyDescent="0.2">
      <c r="A75" s="98" t="s">
        <v>3794</v>
      </c>
      <c r="B75" s="26">
        <v>2.7E-2</v>
      </c>
      <c r="C75" s="4" t="s">
        <v>9</v>
      </c>
      <c r="D75" s="29">
        <f ca="1">OFFSET(FONTE!$A$1,J75,3,1)</f>
        <v>384.8</v>
      </c>
      <c r="E75" s="29" t="str">
        <f ca="1">OFFSET(FONTE!$A$1,J75,4,1)</f>
        <v>SINAPI</v>
      </c>
      <c r="F75" s="225" t="s">
        <v>669</v>
      </c>
      <c r="G75" s="29">
        <f ca="1">ROUND((B75*D75),2)</f>
        <v>10.39</v>
      </c>
      <c r="I75" s="84" t="str">
        <f ca="1">OFFSET(FONTE!$A$1,J75,1,1)</f>
        <v>CONCRETO FCK=15MPA, VIRADO EM BETONEIRA, SEM LANCAMENTO, COM IMPERMEABILIZANTE</v>
      </c>
      <c r="J75">
        <f>MATCH(F75,FONTE!$A$1:$A$13975,0)-1</f>
        <v>7282</v>
      </c>
    </row>
    <row r="76" spans="1:10" x14ac:dyDescent="0.2">
      <c r="A76" s="476"/>
      <c r="B76" s="476"/>
      <c r="C76" s="476"/>
      <c r="D76" s="476"/>
      <c r="E76" s="476"/>
      <c r="F76" s="476"/>
      <c r="G76" s="33">
        <f ca="1">ROUND((SUM(G71:G75)),2)</f>
        <v>283.63</v>
      </c>
    </row>
    <row r="77" spans="1:10" ht="13.5" thickBot="1" x14ac:dyDescent="0.25">
      <c r="A77" s="2"/>
      <c r="B77" s="2"/>
      <c r="C77" s="39"/>
      <c r="D77" s="2"/>
      <c r="E77" s="2"/>
      <c r="F77" s="18"/>
      <c r="G77" s="2"/>
    </row>
    <row r="78" spans="1:10" ht="24" customHeight="1" thickBot="1" x14ac:dyDescent="0.25">
      <c r="A78" s="473" t="s">
        <v>3798</v>
      </c>
      <c r="B78" s="474"/>
      <c r="C78" s="474"/>
      <c r="D78" s="474"/>
      <c r="E78" s="474"/>
      <c r="F78" s="475"/>
      <c r="G78" s="385" t="s">
        <v>8292</v>
      </c>
    </row>
    <row r="79" spans="1:10" x14ac:dyDescent="0.2">
      <c r="A79" s="185" t="s">
        <v>31</v>
      </c>
      <c r="B79" s="185" t="s">
        <v>32</v>
      </c>
      <c r="C79" s="185" t="s">
        <v>33</v>
      </c>
      <c r="D79" s="185" t="s">
        <v>3795</v>
      </c>
      <c r="E79" s="187" t="s">
        <v>34</v>
      </c>
      <c r="F79" s="188" t="s">
        <v>35</v>
      </c>
      <c r="G79" s="185" t="s">
        <v>3796</v>
      </c>
    </row>
    <row r="80" spans="1:10" x14ac:dyDescent="0.2">
      <c r="A80" s="85" t="s">
        <v>36</v>
      </c>
      <c r="B80" s="34">
        <v>0.4</v>
      </c>
      <c r="C80" s="4" t="s">
        <v>37</v>
      </c>
      <c r="D80" s="29">
        <f ca="1">OFFSET(FONTE!$A$1,J80,3,1)</f>
        <v>11.72</v>
      </c>
      <c r="E80" s="29" t="str">
        <f ca="1">OFFSET(FONTE!$A$1,J80,4,1)</f>
        <v>SINAPI</v>
      </c>
      <c r="F80" s="4">
        <v>6111</v>
      </c>
      <c r="G80" s="29">
        <f ca="1">ROUND((B80*D80),2)</f>
        <v>4.6900000000000004</v>
      </c>
      <c r="I80" s="84" t="str">
        <f ca="1">OFFSET(FONTE!$A$1,J80,1,1)</f>
        <v>SERVENTE</v>
      </c>
      <c r="J80">
        <f>MATCH(F80,FONTE!$A$1:$A$13975,0)-1</f>
        <v>4195</v>
      </c>
    </row>
    <row r="81" spans="1:10" x14ac:dyDescent="0.2">
      <c r="A81" s="98" t="s">
        <v>3791</v>
      </c>
      <c r="B81" s="35">
        <v>4</v>
      </c>
      <c r="C81" s="15" t="s">
        <v>39</v>
      </c>
      <c r="D81" s="29">
        <f ca="1">OFFSET(FONTE!$A$1,J81,3,1)</f>
        <v>0.21</v>
      </c>
      <c r="E81" s="29" t="str">
        <f ca="1">OFFSET(FONTE!$A$1,J81,4,1)</f>
        <v>SINAPI</v>
      </c>
      <c r="F81" s="15">
        <v>11950</v>
      </c>
      <c r="G81" s="29">
        <f ca="1">ROUND((B81*D81),2)</f>
        <v>0.84</v>
      </c>
      <c r="I81" s="84" t="str">
        <f ca="1">OFFSET(FONTE!$A$1,J81,1,1)</f>
        <v>BUCHA NYLON S-6 C/ PARAFUSO ACO ZINC CAB CHATA ROSCA SOBERBA 4,2 X 45MM</v>
      </c>
      <c r="J81">
        <f>MATCH(F81,FONTE!$A$1:$A$13975,0)-1</f>
        <v>1032</v>
      </c>
    </row>
    <row r="82" spans="1:10" ht="12" customHeight="1" x14ac:dyDescent="0.2">
      <c r="A82" s="98" t="s">
        <v>3792</v>
      </c>
      <c r="B82" s="36">
        <v>0.28000000000000003</v>
      </c>
      <c r="C82" s="15" t="s">
        <v>24</v>
      </c>
      <c r="D82" s="29">
        <f ca="1">OFFSET(FONTE!$A$1,J82,3,1)</f>
        <v>128.63999999999999</v>
      </c>
      <c r="E82" s="29" t="str">
        <f ca="1">OFFSET(FONTE!$A$1,J82,4,1)</f>
        <v>SICRO 2</v>
      </c>
      <c r="F82" s="88" t="s">
        <v>5481</v>
      </c>
      <c r="G82" s="29">
        <f ca="1">ROUND((B82*D82),2)</f>
        <v>36.020000000000003</v>
      </c>
      <c r="I82" s="84" t="str">
        <f ca="1">OFFSET(FONTE!$A$1,J82,1,1)</f>
        <v>Confecção de placa de sinalização semi-refletiva</v>
      </c>
      <c r="J82">
        <f>MATCH(F82,FONTE!$A$1:$A$13975,0)-1</f>
        <v>11565</v>
      </c>
    </row>
    <row r="83" spans="1:10" x14ac:dyDescent="0.2">
      <c r="A83" s="98" t="s">
        <v>3793</v>
      </c>
      <c r="B83" s="26">
        <v>1</v>
      </c>
      <c r="C83" s="4" t="s">
        <v>39</v>
      </c>
      <c r="D83" s="29">
        <f ca="1">OFFSET(FONTE!$A$1,J83,3,1)</f>
        <v>251.63</v>
      </c>
      <c r="E83" s="29" t="str">
        <f ca="1">OFFSET(FONTE!$A$1,J83,4,1)</f>
        <v>SINAPI</v>
      </c>
      <c r="F83" s="4">
        <v>12387</v>
      </c>
      <c r="G83" s="29">
        <f ca="1">ROUND((B83*D83),2)</f>
        <v>251.63</v>
      </c>
      <c r="I83" s="84" t="str">
        <f ca="1">OFFSET(FONTE!$A$1,J83,1,1)</f>
        <v>!EM PROCESSO DE DESATIVACAO! POSTE ACO H = 2,5M D = 75MM TIPO XR-701/1 XOULUX OU TPD-236/1 TROPICO</v>
      </c>
      <c r="J83">
        <f>MATCH(F83,FONTE!$A$1:$A$13975,0)-1</f>
        <v>257</v>
      </c>
    </row>
    <row r="84" spans="1:10" ht="22.5" x14ac:dyDescent="0.2">
      <c r="A84" s="98" t="s">
        <v>3794</v>
      </c>
      <c r="B84" s="26">
        <v>2.7E-2</v>
      </c>
      <c r="C84" s="4" t="s">
        <v>9</v>
      </c>
      <c r="D84" s="29">
        <f ca="1">OFFSET(FONTE!$A$1,J84,3,1)</f>
        <v>384.8</v>
      </c>
      <c r="E84" s="29" t="str">
        <f ca="1">OFFSET(FONTE!$A$1,J84,4,1)</f>
        <v>SINAPI</v>
      </c>
      <c r="F84" s="225" t="s">
        <v>669</v>
      </c>
      <c r="G84" s="29">
        <f ca="1">ROUND((B84*D84),2)</f>
        <v>10.39</v>
      </c>
      <c r="I84" s="84" t="str">
        <f ca="1">OFFSET(FONTE!$A$1,J84,1,1)</f>
        <v>CONCRETO FCK=15MPA, VIRADO EM BETONEIRA, SEM LANCAMENTO, COM IMPERMEABILIZANTE</v>
      </c>
      <c r="J84">
        <f>MATCH(F84,FONTE!$A$1:$A$13975,0)-1</f>
        <v>7282</v>
      </c>
    </row>
    <row r="85" spans="1:10" x14ac:dyDescent="0.2">
      <c r="A85" s="480"/>
      <c r="B85" s="480"/>
      <c r="C85" s="480"/>
      <c r="D85" s="480"/>
      <c r="E85" s="480"/>
      <c r="F85" s="480"/>
      <c r="G85" s="30">
        <f ca="1">ROUND((SUM(G80:G84)),2)</f>
        <v>303.57</v>
      </c>
    </row>
    <row r="86" spans="1:10" x14ac:dyDescent="0.2">
      <c r="A86" s="192"/>
      <c r="B86" s="192"/>
      <c r="C86" s="192"/>
      <c r="D86" s="192"/>
      <c r="E86" s="192"/>
      <c r="F86" s="192"/>
      <c r="G86" s="40"/>
    </row>
  </sheetData>
  <mergeCells count="21">
    <mergeCell ref="A85:F85"/>
    <mergeCell ref="A55:F55"/>
    <mergeCell ref="A78:F78"/>
    <mergeCell ref="A2:G2"/>
    <mergeCell ref="A3:G3"/>
    <mergeCell ref="A8:F8"/>
    <mergeCell ref="A5:F5"/>
    <mergeCell ref="A10:F10"/>
    <mergeCell ref="A14:F14"/>
    <mergeCell ref="A20:F20"/>
    <mergeCell ref="A76:F76"/>
    <mergeCell ref="A31:F31"/>
    <mergeCell ref="A16:F16"/>
    <mergeCell ref="A22:F22"/>
    <mergeCell ref="A33:F33"/>
    <mergeCell ref="A64:F64"/>
    <mergeCell ref="A69:F69"/>
    <mergeCell ref="A46:F46"/>
    <mergeCell ref="A67:F67"/>
    <mergeCell ref="A53:F53"/>
    <mergeCell ref="A62:F62"/>
  </mergeCells>
  <printOptions horizontalCentered="1"/>
  <pageMargins left="0.59055118110236227" right="0.59055118110236227" top="1.4566929133858268" bottom="0.78740157480314965" header="0.59055118110236227" footer="0.47244094488188981"/>
  <pageSetup paperSize="9" scale="74" orientation="portrait" r:id="rId1"/>
  <headerFooter alignWithMargins="0"/>
  <rowBreaks count="1" manualBreakCount="1">
    <brk id="45"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theme="3" tint="-0.249977111117893"/>
  </sheetPr>
  <dimension ref="A1:F42"/>
  <sheetViews>
    <sheetView view="pageBreakPreview" zoomScale="85" zoomScaleNormal="100" zoomScaleSheetLayoutView="85" workbookViewId="0">
      <selection activeCell="C5" sqref="C5"/>
    </sheetView>
  </sheetViews>
  <sheetFormatPr defaultRowHeight="12.75" x14ac:dyDescent="0.2"/>
  <cols>
    <col min="2" max="2" width="32.140625" customWidth="1"/>
    <col min="3" max="3" width="31" customWidth="1"/>
    <col min="4" max="4" width="12.28515625" customWidth="1"/>
    <col min="5" max="5" width="11" customWidth="1"/>
  </cols>
  <sheetData>
    <row r="1" spans="1:6" ht="16.5" x14ac:dyDescent="0.25">
      <c r="A1" s="481" t="s">
        <v>7805</v>
      </c>
      <c r="B1" s="481"/>
      <c r="C1" s="481"/>
      <c r="D1" s="481"/>
      <c r="E1" s="481"/>
      <c r="F1" s="305"/>
    </row>
    <row r="2" spans="1:6" ht="27.75" customHeight="1" x14ac:dyDescent="0.2">
      <c r="A2" s="482" t="str">
        <f>orcamento!B3</f>
        <v>OBRA: PAVIMENTAÇÃO ASFÁLTICA RUA HUMBERTO KOHLER</v>
      </c>
      <c r="B2" s="482"/>
      <c r="C2" s="482"/>
      <c r="D2" s="482"/>
      <c r="E2" s="482"/>
      <c r="F2" s="304"/>
    </row>
    <row r="4" spans="1:6" x14ac:dyDescent="0.2">
      <c r="A4" t="s">
        <v>7804</v>
      </c>
      <c r="C4" s="303">
        <v>43070</v>
      </c>
    </row>
    <row r="6" spans="1:6" ht="64.5" customHeight="1" x14ac:dyDescent="0.2">
      <c r="A6" s="488" t="s">
        <v>7803</v>
      </c>
      <c r="B6" s="488"/>
      <c r="C6" s="488"/>
      <c r="D6" s="488"/>
      <c r="E6" s="488"/>
      <c r="F6" s="302"/>
    </row>
    <row r="7" spans="1:6" ht="51" x14ac:dyDescent="0.2">
      <c r="A7" s="300" t="s">
        <v>7802</v>
      </c>
      <c r="B7" s="301" t="s">
        <v>7801</v>
      </c>
      <c r="C7" s="300" t="s">
        <v>7800</v>
      </c>
      <c r="D7" s="300" t="s">
        <v>7799</v>
      </c>
      <c r="E7" s="300" t="s">
        <v>7798</v>
      </c>
      <c r="F7" s="93"/>
    </row>
    <row r="8" spans="1:6" ht="22.5" x14ac:dyDescent="0.2">
      <c r="A8" s="486" t="str">
        <f>composições!F43</f>
        <v>MPA005</v>
      </c>
      <c r="B8" s="486" t="str">
        <f ca="1">OFFSET(FONTE!$A$1,F8,1,1)</f>
        <v>Rachão para base de pavimentação</v>
      </c>
      <c r="C8" s="41" t="str">
        <f ca="1">OFFSET(FONTE!$A$1,F8,5,1)</f>
        <v>LZK Construtora - Pouso Redondo - CNPJ: 07.455.659.0001-81 - 3545-1012</v>
      </c>
      <c r="D8" s="299">
        <f ca="1">OFFSET(FONTE!$A$1,F8,9,1)</f>
        <v>53.5</v>
      </c>
      <c r="E8" s="487">
        <f ca="1">OFFSET(FONTE!$A$1,F8,3,1)</f>
        <v>53.5</v>
      </c>
      <c r="F8">
        <f>MATCH(A8,FONTE!$A$1:$A$13976,0)-1</f>
        <v>11167</v>
      </c>
    </row>
    <row r="9" spans="1:6" ht="22.5" x14ac:dyDescent="0.2">
      <c r="A9" s="486"/>
      <c r="B9" s="486"/>
      <c r="C9" s="41" t="str">
        <f ca="1">OFFSET(FONTE!$A$1,F9,10,1)</f>
        <v>Britagem Rio do Ouro - Imbuia - CNPJ: 78.266.566.0002-38 - 3356 1120</v>
      </c>
      <c r="D9" s="299">
        <f ca="1">OFFSET(FONTE!$A$1,F9,14,1)</f>
        <v>60.3</v>
      </c>
      <c r="E9" s="487"/>
      <c r="F9">
        <f>MATCH(A8,FONTE!$A$1:$A$13976,0)-1</f>
        <v>11167</v>
      </c>
    </row>
    <row r="10" spans="1:6" ht="22.5" x14ac:dyDescent="0.2">
      <c r="A10" s="486"/>
      <c r="B10" s="486"/>
      <c r="C10" s="41" t="str">
        <f ca="1">OFFSET(FONTE!$A$1,F10,15,1)</f>
        <v>Da Clande - Ibirama - CNPJ: 02.222.166.0001-40 - 3357-9004</v>
      </c>
      <c r="D10" s="299">
        <f ca="1">OFFSET(FONTE!$A$1,F10,19,1)</f>
        <v>48.5</v>
      </c>
      <c r="E10" s="487"/>
      <c r="F10">
        <f>MATCH(A8,FONTE!$A$1:$A$13976,0)-1</f>
        <v>11167</v>
      </c>
    </row>
    <row r="11" spans="1:6" ht="22.5" x14ac:dyDescent="0.2">
      <c r="A11" s="485" t="s">
        <v>7769</v>
      </c>
      <c r="B11" s="486" t="str">
        <f ca="1">OFFSET(FONTE!$A$1,F11,1,1)</f>
        <v>Meio fio 6/10x30x100 (arredondado)</v>
      </c>
      <c r="C11" s="41" t="str">
        <f ca="1">OFFSET(FONTE!$A$1,F11,5,1)</f>
        <v>Fronza Artefatos de Cimento - Rio do Sul - CNPJ: 79.695.086.0001-74 - 3525-2719</v>
      </c>
      <c r="D11" s="299">
        <f ca="1">OFFSET(FONTE!$A$1,F11,9,1)</f>
        <v>17.149999999999999</v>
      </c>
      <c r="E11" s="487">
        <f ca="1">OFFSET(FONTE!$A$1,F11,3,1)</f>
        <v>17.149999999999999</v>
      </c>
      <c r="F11">
        <f>MATCH(A11,FONTE!$A$1:$A$13976,0)-1</f>
        <v>11171</v>
      </c>
    </row>
    <row r="12" spans="1:6" ht="33.75" x14ac:dyDescent="0.2">
      <c r="A12" s="486"/>
      <c r="B12" s="486"/>
      <c r="C12" s="41" t="str">
        <f ca="1">OFFSET(FONTE!$A$1,F12,10,1)</f>
        <v>Cimentari Artefatos de cimento - Rio do Sul - CNPJ:04.342.079/0001-90           3525 0083</v>
      </c>
      <c r="D12" s="299">
        <f ca="1">OFFSET(FONTE!$A$1,F12,14,1)</f>
        <v>16.959999999999997</v>
      </c>
      <c r="E12" s="487"/>
      <c r="F12">
        <f>MATCH(A11,FONTE!$A$1:$A$13976,0)-1</f>
        <v>11171</v>
      </c>
    </row>
    <row r="13" spans="1:6" ht="22.5" x14ac:dyDescent="0.2">
      <c r="A13" s="486"/>
      <c r="B13" s="486"/>
      <c r="C13" s="41" t="str">
        <f ca="1">OFFSET(FONTE!$A$1,F13,15,1)</f>
        <v>Kurtz Mat. De Construção - Ituporanga - CNPJ: 07.990.747.0001-83 - 3533- 5959</v>
      </c>
      <c r="D13" s="299">
        <f ca="1">OFFSET(FONTE!$A$1,F13,19,1)</f>
        <v>21.8</v>
      </c>
      <c r="E13" s="487"/>
      <c r="F13">
        <f>MATCH(A11,FONTE!$A$1:$A$13976,0)-1</f>
        <v>11171</v>
      </c>
    </row>
    <row r="14" spans="1:6" ht="22.5" x14ac:dyDescent="0.2">
      <c r="A14" s="485" t="s">
        <v>7767</v>
      </c>
      <c r="B14" s="486" t="str">
        <f ca="1">OFFSET(FONTE!$A$1,F14,1,1)</f>
        <v>Meio fio 6x30x100 (reto)</v>
      </c>
      <c r="C14" s="41" t="str">
        <f ca="1">OFFSET(FONTE!$A$1,F14,5,1)</f>
        <v>Fronza Artefatos de Cimento - Rio do Sul - CNPJ: 79.695.086.0001-74 - 3525-2719</v>
      </c>
      <c r="D14" s="299">
        <f ca="1">OFFSET(FONTE!$A$1,F14,9,1)</f>
        <v>15.450000000000001</v>
      </c>
      <c r="E14" s="487">
        <f ca="1">OFFSET(FONTE!$A$1,F14,3,1)</f>
        <v>15.450000000000001</v>
      </c>
      <c r="F14">
        <f>MATCH(A14,FONTE!$A$1:$A$13976,0)-1</f>
        <v>11170</v>
      </c>
    </row>
    <row r="15" spans="1:6" ht="33.75" x14ac:dyDescent="0.2">
      <c r="A15" s="486"/>
      <c r="B15" s="486"/>
      <c r="C15" s="41" t="str">
        <f ca="1">OFFSET(FONTE!$A$1,F15,10,1)</f>
        <v>Cimentari Artefatos de cimento - Rio do Sul - CNPJ:04.342.079/0001-90           3525 0083</v>
      </c>
      <c r="D15" s="299">
        <f ca="1">OFFSET(FONTE!$A$1,F15,14,1)</f>
        <v>13.73</v>
      </c>
      <c r="E15" s="487"/>
      <c r="F15">
        <f>MATCH(A14,FONTE!$A$1:$A$13976,0)-1</f>
        <v>11170</v>
      </c>
    </row>
    <row r="16" spans="1:6" ht="22.5" x14ac:dyDescent="0.2">
      <c r="A16" s="486"/>
      <c r="B16" s="486"/>
      <c r="C16" s="41" t="str">
        <f ca="1">OFFSET(FONTE!$A$1,F16,15,1)</f>
        <v>Kurtz Mat. De Construção - Ituporanga - CNPJ: 07.990.747.0001-83 - 3533- 5959</v>
      </c>
      <c r="D16" s="299">
        <f ca="1">OFFSET(FONTE!$A$1,F16,19,1)</f>
        <v>21.8</v>
      </c>
      <c r="E16" s="487"/>
      <c r="F16">
        <f>MATCH(A14,FONTE!$A$1:$A$13976,0)-1</f>
        <v>11170</v>
      </c>
    </row>
    <row r="17" spans="1:6" ht="22.5" x14ac:dyDescent="0.2">
      <c r="A17" s="485" t="s">
        <v>7777</v>
      </c>
      <c r="B17" s="486" t="str">
        <f ca="1">OFFSET(FONTE!$A$1,F17,1,1)</f>
        <v xml:space="preserve">Paver Cinza fck e=6cm fck 35Map </v>
      </c>
      <c r="C17" s="41" t="str">
        <f ca="1">OFFSET(FONTE!$A$1,F17,5,1)</f>
        <v>Fronza Artefatos de Cimento - Rio do Sul - CNPJ: 79.695.086.0001-74 - 3525-2719</v>
      </c>
      <c r="D17" s="299">
        <f ca="1">OFFSET(FONTE!$A$1,F17,9,1)</f>
        <v>36.65</v>
      </c>
      <c r="E17" s="487">
        <f ca="1">OFFSET(FONTE!$A$1,F17,3,1)</f>
        <v>35.799999999999997</v>
      </c>
      <c r="F17">
        <f>MATCH(A17,FONTE!$A$1:$A$13976,0)-1</f>
        <v>11176</v>
      </c>
    </row>
    <row r="18" spans="1:6" ht="22.5" x14ac:dyDescent="0.2">
      <c r="A18" s="486"/>
      <c r="B18" s="486"/>
      <c r="C18" s="41" t="str">
        <f ca="1">OFFSET(FONTE!$A$1,F18,10,1)</f>
        <v>Blocos Leske - Lontras - CNPJ: 03.972.712.0001-60 - 3523-0519</v>
      </c>
      <c r="D18" s="299">
        <f ca="1">OFFSET(FONTE!$A$1,F18,14,1)</f>
        <v>35.1</v>
      </c>
      <c r="E18" s="487"/>
      <c r="F18">
        <f>MATCH(A17,FONTE!$A$1:$A$13976,0)-1</f>
        <v>11176</v>
      </c>
    </row>
    <row r="19" spans="1:6" ht="22.5" x14ac:dyDescent="0.2">
      <c r="A19" s="486"/>
      <c r="B19" s="486"/>
      <c r="C19" s="41" t="str">
        <f ca="1">OFFSET(FONTE!$A$1,F19,15,1)</f>
        <v>Kurtz Mat. De Construção - Ituporanga - CNPJ: 07.990.747.0001-83 - 3533- 5959</v>
      </c>
      <c r="D19" s="299">
        <f ca="1">OFFSET(FONTE!$A$1,F19,19,1)</f>
        <v>35.799999999999997</v>
      </c>
      <c r="E19" s="487"/>
      <c r="F19">
        <f>MATCH(A17,FONTE!$A$1:$A$13976,0)-1</f>
        <v>11176</v>
      </c>
    </row>
    <row r="20" spans="1:6" ht="33.75" x14ac:dyDescent="0.2">
      <c r="A20" s="485" t="s">
        <v>7786</v>
      </c>
      <c r="B20" s="486" t="str">
        <f ca="1">OFFSET(FONTE!$A$1,F20,1,1)</f>
        <v>Podotatil de paver 20x20x6</v>
      </c>
      <c r="C20" s="41" t="str">
        <f ca="1">OFFSET(FONTE!$A$1,F20,5,1)</f>
        <v>Cimentari Artefatos de cimento - Rio do Sul - CNPJ:04.342.079/0001-90           3525 0083</v>
      </c>
      <c r="D20" s="299">
        <f ca="1">OFFSET(FONTE!$A$1,F20,9,1)</f>
        <v>88.15</v>
      </c>
      <c r="E20" s="487">
        <f ca="1">OFFSET(FONTE!$A$1,F20,3,1)</f>
        <v>51.8</v>
      </c>
      <c r="F20">
        <f>MATCH(A20,FONTE!$A$1:$A$13976,0)-1</f>
        <v>11180</v>
      </c>
    </row>
    <row r="21" spans="1:6" ht="22.5" x14ac:dyDescent="0.2">
      <c r="A21" s="486"/>
      <c r="B21" s="486"/>
      <c r="C21" s="41" t="str">
        <f ca="1">OFFSET(FONTE!$A$1,F21,10,1)</f>
        <v>Blocos Leske - Lontras - CNPJ: 03.972.712.0001-60 - 3523-0519</v>
      </c>
      <c r="D21" s="299">
        <f ca="1">OFFSET(FONTE!$A$1,F21,14,1)</f>
        <v>50.1</v>
      </c>
      <c r="E21" s="487"/>
      <c r="F21">
        <f>MATCH(A20,FONTE!$A$1:$A$13976,0)-1</f>
        <v>11180</v>
      </c>
    </row>
    <row r="22" spans="1:6" ht="22.5" x14ac:dyDescent="0.2">
      <c r="A22" s="486"/>
      <c r="B22" s="486"/>
      <c r="C22" s="41" t="str">
        <f ca="1">OFFSET(FONTE!$A$1,F22,15,1)</f>
        <v>Kurtz Mat. De Construção - Ituporanga - CNPJ: 07.990.747.0001-83 - 3533- 5959</v>
      </c>
      <c r="D22" s="299">
        <f ca="1">OFFSET(FONTE!$A$1,F22,19,1)</f>
        <v>51.8</v>
      </c>
      <c r="E22" s="487"/>
      <c r="F22">
        <f>MATCH(A20,FONTE!$A$1:$A$13976,0)-1</f>
        <v>11180</v>
      </c>
    </row>
    <row r="42" ht="56.25" customHeight="1" x14ac:dyDescent="0.2"/>
  </sheetData>
  <mergeCells count="18">
    <mergeCell ref="A11:A13"/>
    <mergeCell ref="B11:B13"/>
    <mergeCell ref="E11:E13"/>
    <mergeCell ref="A14:A16"/>
    <mergeCell ref="A1:E1"/>
    <mergeCell ref="A2:E2"/>
    <mergeCell ref="A6:E6"/>
    <mergeCell ref="A8:A10"/>
    <mergeCell ref="B8:B10"/>
    <mergeCell ref="E8:E10"/>
    <mergeCell ref="B14:B16"/>
    <mergeCell ref="E14:E16"/>
    <mergeCell ref="A20:A22"/>
    <mergeCell ref="B20:B22"/>
    <mergeCell ref="E20:E22"/>
    <mergeCell ref="A17:A19"/>
    <mergeCell ref="B17:B19"/>
    <mergeCell ref="E17:E19"/>
  </mergeCells>
  <printOptions horizontalCentered="1"/>
  <pageMargins left="0.59055118110236227" right="0.59055118110236227" top="1.4566929133858268" bottom="0.78740157480314965" header="0.59055118110236227" footer="0.47244094488188981"/>
  <pageSetup paperSize="9" scale="74" orientation="portrait" r:id="rId1"/>
  <headerFooter alignWithMargins="0"/>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2">
    <tabColor rgb="FFC00000"/>
  </sheetPr>
  <dimension ref="A1:AG12832"/>
  <sheetViews>
    <sheetView zoomScale="70" zoomScaleNormal="70" workbookViewId="0">
      <selection activeCell="B3" sqref="B3"/>
    </sheetView>
  </sheetViews>
  <sheetFormatPr defaultRowHeight="12.75" x14ac:dyDescent="0.2"/>
  <cols>
    <col min="1" max="1" width="14.28515625" style="92" customWidth="1"/>
    <col min="2" max="2" width="86" customWidth="1"/>
    <col min="3" max="3" width="8.85546875" customWidth="1"/>
    <col min="4" max="4" width="12.42578125" bestFit="1" customWidth="1"/>
    <col min="5" max="5" width="15.7109375" style="44" customWidth="1"/>
    <col min="6" max="6" width="12.85546875" customWidth="1"/>
    <col min="7" max="8" width="10.42578125" style="44" customWidth="1"/>
    <col min="9" max="9" width="9.140625" style="44" customWidth="1"/>
    <col min="10" max="10" width="9.85546875" style="44" customWidth="1"/>
    <col min="11" max="11" width="9.140625" customWidth="1"/>
  </cols>
  <sheetData>
    <row r="1" spans="1:7" x14ac:dyDescent="0.2">
      <c r="A1" s="95"/>
      <c r="B1" s="96"/>
      <c r="C1" s="96"/>
      <c r="D1" s="96"/>
      <c r="E1" s="404"/>
      <c r="G1"/>
    </row>
    <row r="2" spans="1:7" ht="21" thickBot="1" x14ac:dyDescent="0.35">
      <c r="A2" s="95"/>
      <c r="B2" s="405" t="s">
        <v>15299</v>
      </c>
      <c r="C2" s="96"/>
      <c r="D2" s="96"/>
      <c r="E2" s="404"/>
      <c r="G2"/>
    </row>
    <row r="3" spans="1:7" ht="13.5" thickBot="1" x14ac:dyDescent="0.25">
      <c r="A3" s="406" t="s">
        <v>3013</v>
      </c>
      <c r="B3" s="406" t="s">
        <v>3014</v>
      </c>
      <c r="C3" s="406" t="s">
        <v>3015</v>
      </c>
      <c r="D3" s="406" t="s">
        <v>3016</v>
      </c>
      <c r="E3" s="404"/>
      <c r="G3"/>
    </row>
    <row r="4" spans="1:7" ht="23.25" thickBot="1" x14ac:dyDescent="0.25">
      <c r="A4" s="407">
        <v>55</v>
      </c>
      <c r="B4" s="407" t="s">
        <v>8745</v>
      </c>
      <c r="C4" s="407" t="s">
        <v>2</v>
      </c>
      <c r="D4" s="407">
        <v>2.06</v>
      </c>
      <c r="E4" s="404" t="s">
        <v>65</v>
      </c>
      <c r="G4"/>
    </row>
    <row r="5" spans="1:7" ht="23.25" thickBot="1" x14ac:dyDescent="0.25">
      <c r="A5" s="406">
        <v>61</v>
      </c>
      <c r="B5" s="406" t="s">
        <v>8746</v>
      </c>
      <c r="C5" s="406" t="s">
        <v>2</v>
      </c>
      <c r="D5" s="406">
        <v>1.94</v>
      </c>
      <c r="E5" s="404" t="s">
        <v>65</v>
      </c>
      <c r="G5"/>
    </row>
    <row r="6" spans="1:7" ht="23.25" thickBot="1" x14ac:dyDescent="0.25">
      <c r="A6" s="407">
        <v>62</v>
      </c>
      <c r="B6" s="407" t="s">
        <v>8747</v>
      </c>
      <c r="C6" s="407" t="s">
        <v>2</v>
      </c>
      <c r="D6" s="407">
        <v>4.03</v>
      </c>
      <c r="E6" s="404" t="s">
        <v>65</v>
      </c>
      <c r="G6"/>
    </row>
    <row r="7" spans="1:7" ht="13.5" thickBot="1" x14ac:dyDescent="0.25">
      <c r="A7" s="406">
        <v>60</v>
      </c>
      <c r="B7" s="406" t="s">
        <v>8748</v>
      </c>
      <c r="C7" s="406" t="s">
        <v>2</v>
      </c>
      <c r="D7" s="406">
        <v>2.67</v>
      </c>
      <c r="E7" s="404" t="s">
        <v>65</v>
      </c>
      <c r="G7"/>
    </row>
    <row r="8" spans="1:7" ht="13.5" thickBot="1" x14ac:dyDescent="0.25">
      <c r="A8" s="407">
        <v>10963</v>
      </c>
      <c r="B8" s="407" t="s">
        <v>13166</v>
      </c>
      <c r="C8" s="407" t="s">
        <v>70</v>
      </c>
      <c r="D8" s="407">
        <v>129.25</v>
      </c>
      <c r="E8" s="404" t="s">
        <v>65</v>
      </c>
      <c r="G8"/>
    </row>
    <row r="9" spans="1:7" ht="13.5" thickBot="1" x14ac:dyDescent="0.25">
      <c r="A9" s="406">
        <v>4715</v>
      </c>
      <c r="B9" s="406" t="s">
        <v>8752</v>
      </c>
      <c r="C9" s="406" t="s">
        <v>184</v>
      </c>
      <c r="D9" s="406">
        <v>14.4</v>
      </c>
      <c r="E9" s="404" t="s">
        <v>65</v>
      </c>
      <c r="G9"/>
    </row>
    <row r="10" spans="1:7" ht="13.5" thickBot="1" x14ac:dyDescent="0.25">
      <c r="A10" s="407">
        <v>11426</v>
      </c>
      <c r="B10" s="407" t="s">
        <v>8753</v>
      </c>
      <c r="C10" s="407" t="s">
        <v>616</v>
      </c>
      <c r="D10" s="407">
        <v>11.52</v>
      </c>
      <c r="E10" s="404" t="s">
        <v>65</v>
      </c>
      <c r="G10"/>
    </row>
    <row r="11" spans="1:7" ht="23.25" thickBot="1" x14ac:dyDescent="0.25">
      <c r="A11" s="406">
        <v>845</v>
      </c>
      <c r="B11" s="406" t="s">
        <v>13167</v>
      </c>
      <c r="C11" s="406" t="s">
        <v>1875</v>
      </c>
      <c r="D11" s="406">
        <v>19.440000000000001</v>
      </c>
      <c r="E11" s="404" t="s">
        <v>65</v>
      </c>
      <c r="G11"/>
    </row>
    <row r="12" spans="1:7" ht="23.25" thickBot="1" x14ac:dyDescent="0.25">
      <c r="A12" s="407">
        <v>851</v>
      </c>
      <c r="B12" s="407" t="s">
        <v>13168</v>
      </c>
      <c r="C12" s="407" t="s">
        <v>1875</v>
      </c>
      <c r="D12" s="407">
        <v>1.61</v>
      </c>
      <c r="E12" s="404" t="s">
        <v>65</v>
      </c>
      <c r="G12"/>
    </row>
    <row r="13" spans="1:7" ht="23.25" thickBot="1" x14ac:dyDescent="0.25">
      <c r="A13" s="406">
        <v>852</v>
      </c>
      <c r="B13" s="406" t="s">
        <v>13169</v>
      </c>
      <c r="C13" s="406" t="s">
        <v>1875</v>
      </c>
      <c r="D13" s="406">
        <v>3.66</v>
      </c>
      <c r="E13" s="404" t="s">
        <v>65</v>
      </c>
      <c r="G13"/>
    </row>
    <row r="14" spans="1:7" ht="23.25" thickBot="1" x14ac:dyDescent="0.25">
      <c r="A14" s="407">
        <v>853</v>
      </c>
      <c r="B14" s="407" t="s">
        <v>13170</v>
      </c>
      <c r="C14" s="407" t="s">
        <v>1875</v>
      </c>
      <c r="D14" s="407">
        <v>3.72</v>
      </c>
      <c r="E14" s="404" t="s">
        <v>65</v>
      </c>
      <c r="G14"/>
    </row>
    <row r="15" spans="1:7" ht="13.5" thickBot="1" x14ac:dyDescent="0.25">
      <c r="A15" s="406">
        <v>21094</v>
      </c>
      <c r="B15" s="406" t="s">
        <v>8754</v>
      </c>
      <c r="C15" s="406" t="s">
        <v>2</v>
      </c>
      <c r="D15" s="406">
        <v>4.0599999999999996</v>
      </c>
      <c r="E15" s="404" t="s">
        <v>65</v>
      </c>
      <c r="G15"/>
    </row>
    <row r="16" spans="1:7" ht="23.25" thickBot="1" x14ac:dyDescent="0.25">
      <c r="A16" s="407">
        <v>643</v>
      </c>
      <c r="B16" s="407" t="s">
        <v>13171</v>
      </c>
      <c r="C16" s="407" t="s">
        <v>280</v>
      </c>
      <c r="D16" s="407">
        <v>2.39</v>
      </c>
      <c r="E16" s="404" t="s">
        <v>65</v>
      </c>
      <c r="G16"/>
    </row>
    <row r="17" spans="1:7" ht="23.25" thickBot="1" x14ac:dyDescent="0.25">
      <c r="A17" s="406">
        <v>148</v>
      </c>
      <c r="B17" s="406" t="s">
        <v>8755</v>
      </c>
      <c r="C17" s="406" t="s">
        <v>2072</v>
      </c>
      <c r="D17" s="406">
        <v>9.0399999999999991</v>
      </c>
      <c r="E17" s="404" t="s">
        <v>65</v>
      </c>
      <c r="G17"/>
    </row>
    <row r="18" spans="1:7" ht="13.5" thickBot="1" x14ac:dyDescent="0.25">
      <c r="A18" s="407">
        <v>159</v>
      </c>
      <c r="B18" s="407" t="s">
        <v>8756</v>
      </c>
      <c r="C18" s="407" t="s">
        <v>298</v>
      </c>
      <c r="D18" s="407">
        <v>235</v>
      </c>
      <c r="E18" s="404" t="s">
        <v>65</v>
      </c>
      <c r="G18"/>
    </row>
    <row r="19" spans="1:7" ht="23.25" thickBot="1" x14ac:dyDescent="0.25">
      <c r="A19" s="406">
        <v>175</v>
      </c>
      <c r="B19" s="406" t="s">
        <v>8757</v>
      </c>
      <c r="C19" s="406" t="s">
        <v>2075</v>
      </c>
      <c r="D19" s="406">
        <v>121.4</v>
      </c>
      <c r="E19" s="404" t="s">
        <v>65</v>
      </c>
      <c r="G19"/>
    </row>
    <row r="20" spans="1:7" ht="13.5" thickBot="1" x14ac:dyDescent="0.25">
      <c r="A20" s="407">
        <v>7332</v>
      </c>
      <c r="B20" s="407" t="s">
        <v>8758</v>
      </c>
      <c r="C20" s="407" t="s">
        <v>2072</v>
      </c>
      <c r="D20" s="407">
        <v>9.9700000000000006</v>
      </c>
      <c r="E20" s="404" t="s">
        <v>65</v>
      </c>
      <c r="G20"/>
    </row>
    <row r="21" spans="1:7" ht="13.5" thickBot="1" x14ac:dyDescent="0.25">
      <c r="A21" s="406">
        <v>185</v>
      </c>
      <c r="B21" s="406" t="s">
        <v>8759</v>
      </c>
      <c r="C21" s="406" t="s">
        <v>70</v>
      </c>
      <c r="D21" s="406">
        <v>2.61</v>
      </c>
      <c r="E21" s="404" t="s">
        <v>65</v>
      </c>
      <c r="G21"/>
    </row>
    <row r="22" spans="1:7" ht="13.5" thickBot="1" x14ac:dyDescent="0.25">
      <c r="A22" s="407">
        <v>188</v>
      </c>
      <c r="B22" s="407" t="s">
        <v>8760</v>
      </c>
      <c r="C22" s="407" t="s">
        <v>70</v>
      </c>
      <c r="D22" s="407">
        <v>2.83</v>
      </c>
      <c r="E22" s="404" t="s">
        <v>65</v>
      </c>
      <c r="G22"/>
    </row>
    <row r="23" spans="1:7" ht="13.5" thickBot="1" x14ac:dyDescent="0.25">
      <c r="A23" s="406">
        <v>20006</v>
      </c>
      <c r="B23" s="406" t="s">
        <v>8761</v>
      </c>
      <c r="C23" s="406" t="s">
        <v>70</v>
      </c>
      <c r="D23" s="406">
        <v>3.61</v>
      </c>
      <c r="E23" s="404" t="s">
        <v>65</v>
      </c>
      <c r="G23"/>
    </row>
    <row r="24" spans="1:7" ht="13.5" thickBot="1" x14ac:dyDescent="0.25">
      <c r="A24" s="407">
        <v>187</v>
      </c>
      <c r="B24" s="407" t="s">
        <v>8762</v>
      </c>
      <c r="C24" s="407" t="s">
        <v>70</v>
      </c>
      <c r="D24" s="407">
        <v>6.28</v>
      </c>
      <c r="E24" s="404" t="s">
        <v>65</v>
      </c>
      <c r="G24"/>
    </row>
    <row r="25" spans="1:7" ht="13.5" thickBot="1" x14ac:dyDescent="0.25">
      <c r="A25" s="406">
        <v>348</v>
      </c>
      <c r="B25" s="406" t="s">
        <v>8763</v>
      </c>
      <c r="C25" s="406" t="s">
        <v>2</v>
      </c>
      <c r="D25" s="406">
        <v>25</v>
      </c>
      <c r="E25" s="404" t="s">
        <v>65</v>
      </c>
      <c r="G25"/>
    </row>
    <row r="26" spans="1:7" ht="23.25" thickBot="1" x14ac:dyDescent="0.25">
      <c r="A26" s="407">
        <v>376</v>
      </c>
      <c r="B26" s="407" t="s">
        <v>8764</v>
      </c>
      <c r="C26" s="407" t="s">
        <v>2</v>
      </c>
      <c r="D26" s="407">
        <v>32.590000000000003</v>
      </c>
      <c r="E26" s="404" t="s">
        <v>65</v>
      </c>
      <c r="G26"/>
    </row>
    <row r="27" spans="1:7" ht="13.5" thickBot="1" x14ac:dyDescent="0.25">
      <c r="A27" s="406">
        <v>4757</v>
      </c>
      <c r="B27" s="406" t="s">
        <v>4712</v>
      </c>
      <c r="C27" s="406" t="s">
        <v>280</v>
      </c>
      <c r="D27" s="406">
        <v>16.3</v>
      </c>
      <c r="E27" s="404" t="s">
        <v>65</v>
      </c>
      <c r="G27"/>
    </row>
    <row r="28" spans="1:7" ht="13.5" thickBot="1" x14ac:dyDescent="0.25">
      <c r="A28" s="407">
        <v>12332</v>
      </c>
      <c r="B28" s="407" t="s">
        <v>8765</v>
      </c>
      <c r="C28" s="407" t="s">
        <v>1875</v>
      </c>
      <c r="D28" s="407">
        <v>41.16</v>
      </c>
      <c r="E28" s="404" t="s">
        <v>65</v>
      </c>
      <c r="G28"/>
    </row>
    <row r="29" spans="1:7" ht="13.5" thickBot="1" x14ac:dyDescent="0.25">
      <c r="A29" s="406">
        <v>9</v>
      </c>
      <c r="B29" s="406" t="s">
        <v>8766</v>
      </c>
      <c r="C29" s="406" t="s">
        <v>2</v>
      </c>
      <c r="D29" s="406">
        <v>4.75</v>
      </c>
      <c r="E29" s="404" t="s">
        <v>65</v>
      </c>
      <c r="G29"/>
    </row>
    <row r="30" spans="1:7" ht="13.5" thickBot="1" x14ac:dyDescent="0.25">
      <c r="A30" s="407">
        <v>545</v>
      </c>
      <c r="B30" s="407" t="s">
        <v>8767</v>
      </c>
      <c r="C30" s="407" t="s">
        <v>184</v>
      </c>
      <c r="D30" s="407">
        <v>723.76</v>
      </c>
      <c r="E30" s="404" t="s">
        <v>65</v>
      </c>
      <c r="G30"/>
    </row>
    <row r="31" spans="1:7" ht="23.25" thickBot="1" x14ac:dyDescent="0.25">
      <c r="A31" s="406">
        <v>27399</v>
      </c>
      <c r="B31" s="406" t="s">
        <v>8768</v>
      </c>
      <c r="C31" s="406" t="s">
        <v>2</v>
      </c>
      <c r="D31" s="406">
        <v>59.82</v>
      </c>
      <c r="E31" s="404" t="s">
        <v>65</v>
      </c>
      <c r="G31"/>
    </row>
    <row r="32" spans="1:7" ht="13.5" thickBot="1" x14ac:dyDescent="0.25">
      <c r="A32" s="407">
        <v>625</v>
      </c>
      <c r="B32" s="407" t="s">
        <v>8769</v>
      </c>
      <c r="C32" s="407" t="s">
        <v>616</v>
      </c>
      <c r="D32" s="407">
        <v>3.24</v>
      </c>
      <c r="E32" s="404" t="s">
        <v>65</v>
      </c>
      <c r="G32"/>
    </row>
    <row r="33" spans="1:7" ht="23.25" thickBot="1" x14ac:dyDescent="0.25">
      <c r="A33" s="406">
        <v>164</v>
      </c>
      <c r="B33" s="406" t="s">
        <v>8770</v>
      </c>
      <c r="C33" s="406" t="s">
        <v>2075</v>
      </c>
      <c r="D33" s="406">
        <v>114.39</v>
      </c>
      <c r="E33" s="404" t="s">
        <v>65</v>
      </c>
      <c r="G33"/>
    </row>
    <row r="34" spans="1:7" ht="23.25" thickBot="1" x14ac:dyDescent="0.25">
      <c r="A34" s="407">
        <v>191</v>
      </c>
      <c r="B34" s="407" t="s">
        <v>12948</v>
      </c>
      <c r="C34" s="407" t="s">
        <v>2075</v>
      </c>
      <c r="D34" s="407">
        <v>67.709999999999994</v>
      </c>
      <c r="E34" s="404" t="s">
        <v>65</v>
      </c>
      <c r="G34"/>
    </row>
    <row r="35" spans="1:7" ht="23.25" thickBot="1" x14ac:dyDescent="0.25">
      <c r="A35" s="406">
        <v>10532</v>
      </c>
      <c r="B35" s="406" t="s">
        <v>8771</v>
      </c>
      <c r="C35" s="406" t="s">
        <v>280</v>
      </c>
      <c r="D35" s="406">
        <v>1.44</v>
      </c>
      <c r="E35" s="404" t="s">
        <v>65</v>
      </c>
      <c r="G35"/>
    </row>
    <row r="36" spans="1:7" ht="13.5" thickBot="1" x14ac:dyDescent="0.25">
      <c r="A36" s="407">
        <v>10539</v>
      </c>
      <c r="B36" s="407" t="s">
        <v>8297</v>
      </c>
      <c r="C36" s="407" t="s">
        <v>2</v>
      </c>
      <c r="D36" s="408">
        <v>18046.53</v>
      </c>
      <c r="E36" s="404" t="s">
        <v>65</v>
      </c>
      <c r="G36"/>
    </row>
    <row r="37" spans="1:7" ht="23.25" thickBot="1" x14ac:dyDescent="0.25">
      <c r="A37" s="406">
        <v>11117</v>
      </c>
      <c r="B37" s="406" t="s">
        <v>13172</v>
      </c>
      <c r="C37" s="406" t="s">
        <v>2</v>
      </c>
      <c r="D37" s="406">
        <v>3.34</v>
      </c>
      <c r="E37" s="404" t="s">
        <v>65</v>
      </c>
      <c r="G37"/>
    </row>
    <row r="38" spans="1:7" ht="23.25" thickBot="1" x14ac:dyDescent="0.25">
      <c r="A38" s="407">
        <v>10591</v>
      </c>
      <c r="B38" s="407" t="s">
        <v>13173</v>
      </c>
      <c r="C38" s="407" t="s">
        <v>2</v>
      </c>
      <c r="D38" s="408">
        <v>2163.65</v>
      </c>
      <c r="E38" s="404" t="s">
        <v>65</v>
      </c>
      <c r="G38"/>
    </row>
    <row r="39" spans="1:7" ht="13.5" thickBot="1" x14ac:dyDescent="0.25">
      <c r="A39" s="406">
        <v>5082</v>
      </c>
      <c r="B39" s="406" t="s">
        <v>8772</v>
      </c>
      <c r="C39" s="406" t="s">
        <v>2115</v>
      </c>
      <c r="D39" s="406">
        <v>13.29</v>
      </c>
      <c r="E39" s="404" t="s">
        <v>65</v>
      </c>
      <c r="G39"/>
    </row>
    <row r="40" spans="1:7" ht="13.5" thickBot="1" x14ac:dyDescent="0.25">
      <c r="A40" s="407">
        <v>4371</v>
      </c>
      <c r="B40" s="407" t="s">
        <v>8298</v>
      </c>
      <c r="C40" s="407" t="s">
        <v>2</v>
      </c>
      <c r="D40" s="407">
        <v>3.86</v>
      </c>
      <c r="E40" s="404" t="s">
        <v>65</v>
      </c>
      <c r="G40"/>
    </row>
    <row r="41" spans="1:7" ht="13.5" thickBot="1" x14ac:dyDescent="0.25">
      <c r="A41" s="406">
        <v>4364</v>
      </c>
      <c r="B41" s="406" t="s">
        <v>8299</v>
      </c>
      <c r="C41" s="406" t="s">
        <v>2</v>
      </c>
      <c r="D41" s="406">
        <v>4.9000000000000004</v>
      </c>
      <c r="E41" s="404" t="s">
        <v>65</v>
      </c>
      <c r="G41"/>
    </row>
    <row r="42" spans="1:7" ht="13.5" thickBot="1" x14ac:dyDescent="0.25">
      <c r="A42" s="407">
        <v>4360</v>
      </c>
      <c r="B42" s="407" t="s">
        <v>8300</v>
      </c>
      <c r="C42" s="407" t="s">
        <v>2</v>
      </c>
      <c r="D42" s="407">
        <v>2.0099999999999998</v>
      </c>
      <c r="E42" s="404" t="s">
        <v>65</v>
      </c>
      <c r="G42"/>
    </row>
    <row r="43" spans="1:7" ht="23.25" thickBot="1" x14ac:dyDescent="0.25">
      <c r="A43" s="406">
        <v>850</v>
      </c>
      <c r="B43" s="406" t="s">
        <v>13174</v>
      </c>
      <c r="C43" s="406" t="s">
        <v>1875</v>
      </c>
      <c r="D43" s="406">
        <v>1.27</v>
      </c>
      <c r="E43" s="404" t="s">
        <v>65</v>
      </c>
      <c r="G43"/>
    </row>
    <row r="44" spans="1:7" ht="23.25" thickBot="1" x14ac:dyDescent="0.25">
      <c r="A44" s="407">
        <v>855</v>
      </c>
      <c r="B44" s="407" t="s">
        <v>13175</v>
      </c>
      <c r="C44" s="407" t="s">
        <v>1875</v>
      </c>
      <c r="D44" s="407">
        <v>2.38</v>
      </c>
      <c r="E44" s="404" t="s">
        <v>65</v>
      </c>
      <c r="G44"/>
    </row>
    <row r="45" spans="1:7" ht="23.25" thickBot="1" x14ac:dyDescent="0.25">
      <c r="A45" s="406">
        <v>843</v>
      </c>
      <c r="B45" s="406" t="s">
        <v>13176</v>
      </c>
      <c r="C45" s="406" t="s">
        <v>1875</v>
      </c>
      <c r="D45" s="406">
        <v>5.33</v>
      </c>
      <c r="E45" s="404" t="s">
        <v>65</v>
      </c>
      <c r="G45"/>
    </row>
    <row r="46" spans="1:7" ht="23.25" thickBot="1" x14ac:dyDescent="0.25">
      <c r="A46" s="407">
        <v>856</v>
      </c>
      <c r="B46" s="407" t="s">
        <v>13177</v>
      </c>
      <c r="C46" s="407" t="s">
        <v>1875</v>
      </c>
      <c r="D46" s="407">
        <v>8.7200000000000006</v>
      </c>
      <c r="E46" s="404" t="s">
        <v>65</v>
      </c>
      <c r="G46"/>
    </row>
    <row r="47" spans="1:7" ht="23.25" thickBot="1" x14ac:dyDescent="0.25">
      <c r="A47" s="406">
        <v>844</v>
      </c>
      <c r="B47" s="406" t="s">
        <v>13178</v>
      </c>
      <c r="C47" s="406" t="s">
        <v>1875</v>
      </c>
      <c r="D47" s="406">
        <v>11.05</v>
      </c>
      <c r="E47" s="404" t="s">
        <v>65</v>
      </c>
      <c r="G47"/>
    </row>
    <row r="48" spans="1:7" ht="13.5" thickBot="1" x14ac:dyDescent="0.25">
      <c r="A48" s="407">
        <v>2542</v>
      </c>
      <c r="B48" s="407" t="s">
        <v>8773</v>
      </c>
      <c r="C48" s="407" t="s">
        <v>2</v>
      </c>
      <c r="D48" s="407">
        <v>1.78</v>
      </c>
      <c r="E48" s="404" t="s">
        <v>65</v>
      </c>
      <c r="G48"/>
    </row>
    <row r="49" spans="1:7" ht="13.5" thickBot="1" x14ac:dyDescent="0.25">
      <c r="A49" s="406">
        <v>847</v>
      </c>
      <c r="B49" s="406" t="s">
        <v>13179</v>
      </c>
      <c r="C49" s="406" t="s">
        <v>2</v>
      </c>
      <c r="D49" s="406">
        <v>24.05</v>
      </c>
      <c r="E49" s="404" t="s">
        <v>65</v>
      </c>
      <c r="G49"/>
    </row>
    <row r="50" spans="1:7" ht="13.5" thickBot="1" x14ac:dyDescent="0.25">
      <c r="A50" s="407">
        <v>846</v>
      </c>
      <c r="B50" s="407" t="s">
        <v>13180</v>
      </c>
      <c r="C50" s="407" t="s">
        <v>2</v>
      </c>
      <c r="D50" s="407">
        <v>5.83</v>
      </c>
      <c r="E50" s="404" t="s">
        <v>65</v>
      </c>
      <c r="G50"/>
    </row>
    <row r="51" spans="1:7" ht="13.5" thickBot="1" x14ac:dyDescent="0.25">
      <c r="A51" s="406">
        <v>854</v>
      </c>
      <c r="B51" s="406" t="s">
        <v>13181</v>
      </c>
      <c r="C51" s="406" t="s">
        <v>2</v>
      </c>
      <c r="D51" s="406">
        <v>30.44</v>
      </c>
      <c r="E51" s="404" t="s">
        <v>65</v>
      </c>
      <c r="G51"/>
    </row>
    <row r="52" spans="1:7" ht="13.5" thickBot="1" x14ac:dyDescent="0.25">
      <c r="A52" s="407">
        <v>848</v>
      </c>
      <c r="B52" s="407" t="s">
        <v>13182</v>
      </c>
      <c r="C52" s="407" t="s">
        <v>2</v>
      </c>
      <c r="D52" s="407">
        <v>28.61</v>
      </c>
      <c r="E52" s="404" t="s">
        <v>65</v>
      </c>
      <c r="G52"/>
    </row>
    <row r="53" spans="1:7" ht="13.5" thickBot="1" x14ac:dyDescent="0.25">
      <c r="A53" s="406">
        <v>4271</v>
      </c>
      <c r="B53" s="406" t="s">
        <v>8774</v>
      </c>
      <c r="C53" s="406" t="s">
        <v>2</v>
      </c>
      <c r="D53" s="406">
        <v>10.93</v>
      </c>
      <c r="E53" s="404" t="s">
        <v>65</v>
      </c>
      <c r="G53"/>
    </row>
    <row r="54" spans="1:7" ht="51" customHeight="1" thickBot="1" x14ac:dyDescent="0.25">
      <c r="A54" s="407">
        <v>861</v>
      </c>
      <c r="B54" s="407" t="s">
        <v>8775</v>
      </c>
      <c r="C54" s="407" t="s">
        <v>70</v>
      </c>
      <c r="D54" s="407">
        <v>3.37</v>
      </c>
      <c r="E54" s="404" t="s">
        <v>65</v>
      </c>
      <c r="G54"/>
    </row>
    <row r="55" spans="1:7" ht="13.5" thickBot="1" x14ac:dyDescent="0.25">
      <c r="A55" s="406">
        <v>11</v>
      </c>
      <c r="B55" s="406" t="s">
        <v>8776</v>
      </c>
      <c r="C55" s="406" t="s">
        <v>616</v>
      </c>
      <c r="D55" s="406">
        <v>23.83</v>
      </c>
      <c r="E55" s="404" t="s">
        <v>65</v>
      </c>
      <c r="G55"/>
    </row>
    <row r="56" spans="1:7" ht="13.5" thickBot="1" x14ac:dyDescent="0.25">
      <c r="A56" s="407">
        <v>1312</v>
      </c>
      <c r="B56" s="407" t="s">
        <v>12949</v>
      </c>
      <c r="C56" s="407" t="s">
        <v>184</v>
      </c>
      <c r="D56" s="407">
        <v>9.5299999999999994</v>
      </c>
      <c r="E56" s="404" t="s">
        <v>65</v>
      </c>
      <c r="G56"/>
    </row>
    <row r="57" spans="1:7" ht="23.25" thickBot="1" x14ac:dyDescent="0.25">
      <c r="A57" s="406">
        <v>1314</v>
      </c>
      <c r="B57" s="406" t="s">
        <v>8301</v>
      </c>
      <c r="C57" s="406" t="s">
        <v>184</v>
      </c>
      <c r="D57" s="406">
        <v>12.92</v>
      </c>
      <c r="E57" s="404" t="s">
        <v>65</v>
      </c>
      <c r="G57"/>
    </row>
    <row r="58" spans="1:7" ht="23.25" thickBot="1" x14ac:dyDescent="0.25">
      <c r="A58" s="407">
        <v>1289</v>
      </c>
      <c r="B58" s="407" t="s">
        <v>8302</v>
      </c>
      <c r="C58" s="407" t="s">
        <v>184</v>
      </c>
      <c r="D58" s="407">
        <v>11.98</v>
      </c>
      <c r="E58" s="404" t="s">
        <v>65</v>
      </c>
      <c r="G58"/>
    </row>
    <row r="59" spans="1:7" ht="13.5" thickBot="1" x14ac:dyDescent="0.25">
      <c r="A59" s="406">
        <v>10519</v>
      </c>
      <c r="B59" s="406" t="s">
        <v>8303</v>
      </c>
      <c r="C59" s="406" t="s">
        <v>184</v>
      </c>
      <c r="D59" s="406">
        <v>13.05</v>
      </c>
      <c r="E59" s="404" t="s">
        <v>65</v>
      </c>
      <c r="G59"/>
    </row>
    <row r="60" spans="1:7" ht="13.5" thickBot="1" x14ac:dyDescent="0.25">
      <c r="A60" s="407">
        <v>13278</v>
      </c>
      <c r="B60" s="407" t="s">
        <v>8777</v>
      </c>
      <c r="C60" s="407" t="s">
        <v>616</v>
      </c>
      <c r="D60" s="407">
        <v>94.55</v>
      </c>
      <c r="E60" s="404" t="s">
        <v>65</v>
      </c>
      <c r="G60"/>
    </row>
    <row r="61" spans="1:7" ht="13.5" thickBot="1" x14ac:dyDescent="0.25">
      <c r="A61" s="406">
        <v>11944</v>
      </c>
      <c r="B61" s="406" t="s">
        <v>8778</v>
      </c>
      <c r="C61" s="406" t="s">
        <v>2</v>
      </c>
      <c r="D61" s="406">
        <v>36.92</v>
      </c>
      <c r="E61" s="404" t="s">
        <v>65</v>
      </c>
      <c r="G61"/>
    </row>
    <row r="62" spans="1:7" ht="13.5" thickBot="1" x14ac:dyDescent="0.25">
      <c r="A62" s="407">
        <v>11601</v>
      </c>
      <c r="B62" s="407" t="s">
        <v>13183</v>
      </c>
      <c r="C62" s="407" t="s">
        <v>2072</v>
      </c>
      <c r="D62" s="407">
        <v>32.380000000000003</v>
      </c>
      <c r="E62" s="404" t="s">
        <v>65</v>
      </c>
      <c r="G62"/>
    </row>
    <row r="63" spans="1:7" ht="23.25" thickBot="1" x14ac:dyDescent="0.25">
      <c r="A63" s="406">
        <v>1507</v>
      </c>
      <c r="B63" s="406" t="s">
        <v>8304</v>
      </c>
      <c r="C63" s="406" t="s">
        <v>2</v>
      </c>
      <c r="D63" s="409">
        <v>30113.08</v>
      </c>
      <c r="E63" s="404" t="s">
        <v>65</v>
      </c>
      <c r="G63"/>
    </row>
    <row r="64" spans="1:7" ht="13.5" thickBot="1" x14ac:dyDescent="0.25">
      <c r="A64" s="407">
        <v>11818</v>
      </c>
      <c r="B64" s="407" t="s">
        <v>8779</v>
      </c>
      <c r="C64" s="407" t="s">
        <v>2</v>
      </c>
      <c r="D64" s="407">
        <v>2.65</v>
      </c>
      <c r="E64" s="404" t="s">
        <v>65</v>
      </c>
      <c r="G64"/>
    </row>
    <row r="65" spans="1:7" ht="23.25" thickBot="1" x14ac:dyDescent="0.25">
      <c r="A65" s="406">
        <v>7550</v>
      </c>
      <c r="B65" s="406" t="s">
        <v>8780</v>
      </c>
      <c r="C65" s="406" t="s">
        <v>2</v>
      </c>
      <c r="D65" s="406">
        <v>11.83</v>
      </c>
      <c r="E65" s="404" t="s">
        <v>65</v>
      </c>
      <c r="G65"/>
    </row>
    <row r="66" spans="1:7" ht="23.25" thickBot="1" x14ac:dyDescent="0.25">
      <c r="A66" s="407">
        <v>7556</v>
      </c>
      <c r="B66" s="407" t="s">
        <v>8781</v>
      </c>
      <c r="C66" s="407" t="s">
        <v>2</v>
      </c>
      <c r="D66" s="407">
        <v>11.48</v>
      </c>
      <c r="E66" s="404" t="s">
        <v>65</v>
      </c>
      <c r="G66"/>
    </row>
    <row r="67" spans="1:7" ht="23.25" thickBot="1" x14ac:dyDescent="0.25">
      <c r="A67" s="406">
        <v>7562</v>
      </c>
      <c r="B67" s="406" t="s">
        <v>8782</v>
      </c>
      <c r="C67" s="406" t="s">
        <v>2</v>
      </c>
      <c r="D67" s="406">
        <v>9.5</v>
      </c>
      <c r="E67" s="404" t="s">
        <v>65</v>
      </c>
      <c r="G67"/>
    </row>
    <row r="68" spans="1:7" ht="23.25" thickBot="1" x14ac:dyDescent="0.25">
      <c r="A68" s="407">
        <v>7567</v>
      </c>
      <c r="B68" s="407" t="s">
        <v>8783</v>
      </c>
      <c r="C68" s="407" t="s">
        <v>2</v>
      </c>
      <c r="D68" s="407">
        <v>14.39</v>
      </c>
      <c r="E68" s="404" t="s">
        <v>65</v>
      </c>
      <c r="G68"/>
    </row>
    <row r="69" spans="1:7" ht="23.25" thickBot="1" x14ac:dyDescent="0.25">
      <c r="A69" s="406">
        <v>7558</v>
      </c>
      <c r="B69" s="406" t="s">
        <v>8784</v>
      </c>
      <c r="C69" s="406" t="s">
        <v>2</v>
      </c>
      <c r="D69" s="406">
        <v>15.18</v>
      </c>
      <c r="E69" s="404" t="s">
        <v>65</v>
      </c>
      <c r="G69"/>
    </row>
    <row r="70" spans="1:7" ht="23.25" thickBot="1" x14ac:dyDescent="0.25">
      <c r="A70" s="407">
        <v>7554</v>
      </c>
      <c r="B70" s="407" t="s">
        <v>8785</v>
      </c>
      <c r="C70" s="407" t="s">
        <v>2</v>
      </c>
      <c r="D70" s="407">
        <v>12.8</v>
      </c>
      <c r="E70" s="404" t="s">
        <v>65</v>
      </c>
      <c r="G70"/>
    </row>
    <row r="71" spans="1:7" ht="23.25" thickBot="1" x14ac:dyDescent="0.25">
      <c r="A71" s="406">
        <v>7559</v>
      </c>
      <c r="B71" s="406" t="s">
        <v>8786</v>
      </c>
      <c r="C71" s="406" t="s">
        <v>2</v>
      </c>
      <c r="D71" s="406">
        <v>10.35</v>
      </c>
      <c r="E71" s="404" t="s">
        <v>65</v>
      </c>
      <c r="G71"/>
    </row>
    <row r="72" spans="1:7" ht="23.25" thickBot="1" x14ac:dyDescent="0.25">
      <c r="A72" s="407">
        <v>7547</v>
      </c>
      <c r="B72" s="407" t="s">
        <v>8787</v>
      </c>
      <c r="C72" s="407" t="s">
        <v>2</v>
      </c>
      <c r="D72" s="407">
        <v>8.84</v>
      </c>
      <c r="E72" s="404" t="s">
        <v>65</v>
      </c>
      <c r="G72"/>
    </row>
    <row r="73" spans="1:7" ht="23.25" thickBot="1" x14ac:dyDescent="0.25">
      <c r="A73" s="406">
        <v>7560</v>
      </c>
      <c r="B73" s="406" t="s">
        <v>13184</v>
      </c>
      <c r="C73" s="406" t="s">
        <v>2</v>
      </c>
      <c r="D73" s="406">
        <v>14.28</v>
      </c>
      <c r="E73" s="404" t="s">
        <v>65</v>
      </c>
      <c r="G73"/>
    </row>
    <row r="74" spans="1:7" ht="23.25" thickBot="1" x14ac:dyDescent="0.25">
      <c r="A74" s="407">
        <v>7561</v>
      </c>
      <c r="B74" s="407" t="s">
        <v>8788</v>
      </c>
      <c r="C74" s="407" t="s">
        <v>2</v>
      </c>
      <c r="D74" s="407">
        <v>12.11</v>
      </c>
      <c r="E74" s="404" t="s">
        <v>65</v>
      </c>
      <c r="G74"/>
    </row>
    <row r="75" spans="1:7" ht="13.5" thickBot="1" x14ac:dyDescent="0.25">
      <c r="A75" s="406">
        <v>11242</v>
      </c>
      <c r="B75" s="406" t="s">
        <v>8789</v>
      </c>
      <c r="C75" s="406" t="s">
        <v>2</v>
      </c>
      <c r="D75" s="406">
        <v>6.11</v>
      </c>
      <c r="E75" s="404" t="s">
        <v>65</v>
      </c>
      <c r="G75"/>
    </row>
    <row r="76" spans="1:7" ht="13.5" thickBot="1" x14ac:dyDescent="0.25">
      <c r="A76" s="407">
        <v>13888</v>
      </c>
      <c r="B76" s="407" t="s">
        <v>8305</v>
      </c>
      <c r="C76" s="407" t="s">
        <v>2</v>
      </c>
      <c r="D76" s="408">
        <v>3647.01</v>
      </c>
      <c r="E76" s="404" t="s">
        <v>65</v>
      </c>
      <c r="G76"/>
    </row>
    <row r="77" spans="1:7" ht="13.5" thickBot="1" x14ac:dyDescent="0.25">
      <c r="A77" s="406">
        <v>2365</v>
      </c>
      <c r="B77" s="406" t="s">
        <v>8790</v>
      </c>
      <c r="C77" s="406" t="s">
        <v>616</v>
      </c>
      <c r="D77" s="406">
        <v>10.98</v>
      </c>
      <c r="E77" s="404" t="s">
        <v>65</v>
      </c>
      <c r="G77"/>
    </row>
    <row r="78" spans="1:7" ht="23.25" customHeight="1" thickBot="1" x14ac:dyDescent="0.25">
      <c r="A78" s="407">
        <v>2362</v>
      </c>
      <c r="B78" s="407" t="s">
        <v>8791</v>
      </c>
      <c r="C78" s="407" t="s">
        <v>616</v>
      </c>
      <c r="D78" s="407">
        <v>10.08</v>
      </c>
      <c r="E78" s="404" t="s">
        <v>65</v>
      </c>
      <c r="G78"/>
    </row>
    <row r="79" spans="1:7" ht="13.5" thickBot="1" x14ac:dyDescent="0.25">
      <c r="A79" s="406">
        <v>2364</v>
      </c>
      <c r="B79" s="406" t="s">
        <v>8792</v>
      </c>
      <c r="C79" s="406" t="s">
        <v>616</v>
      </c>
      <c r="D79" s="406">
        <v>9.98</v>
      </c>
      <c r="E79" s="404" t="s">
        <v>65</v>
      </c>
      <c r="G79"/>
    </row>
    <row r="80" spans="1:7" ht="23.25" thickBot="1" x14ac:dyDescent="0.25">
      <c r="A80" s="407">
        <v>13604</v>
      </c>
      <c r="B80" s="407" t="s">
        <v>8306</v>
      </c>
      <c r="C80" s="407" t="s">
        <v>2</v>
      </c>
      <c r="D80" s="408">
        <v>155184</v>
      </c>
      <c r="E80" s="404" t="s">
        <v>65</v>
      </c>
      <c r="G80"/>
    </row>
    <row r="81" spans="1:7" ht="23.25" thickBot="1" x14ac:dyDescent="0.25">
      <c r="A81" s="406">
        <v>2404</v>
      </c>
      <c r="B81" s="406" t="s">
        <v>8793</v>
      </c>
      <c r="C81" s="406" t="s">
        <v>184</v>
      </c>
      <c r="D81" s="406">
        <v>82</v>
      </c>
      <c r="E81" s="404" t="s">
        <v>65</v>
      </c>
      <c r="G81"/>
    </row>
    <row r="82" spans="1:7" ht="13.5" thickBot="1" x14ac:dyDescent="0.25">
      <c r="A82" s="407">
        <v>2425</v>
      </c>
      <c r="B82" s="407" t="s">
        <v>8794</v>
      </c>
      <c r="C82" s="407" t="s">
        <v>2</v>
      </c>
      <c r="D82" s="407">
        <v>5.16</v>
      </c>
      <c r="E82" s="404" t="s">
        <v>65</v>
      </c>
      <c r="G82"/>
    </row>
    <row r="83" spans="1:7" ht="13.5" thickBot="1" x14ac:dyDescent="0.25">
      <c r="A83" s="406">
        <v>11439</v>
      </c>
      <c r="B83" s="406" t="s">
        <v>8795</v>
      </c>
      <c r="C83" s="406" t="s">
        <v>2</v>
      </c>
      <c r="D83" s="406">
        <v>1.21</v>
      </c>
      <c r="E83" s="404" t="s">
        <v>65</v>
      </c>
      <c r="G83"/>
    </row>
    <row r="84" spans="1:7" ht="13.5" thickBot="1" x14ac:dyDescent="0.25">
      <c r="A84" s="407">
        <v>11441</v>
      </c>
      <c r="B84" s="407" t="s">
        <v>8796</v>
      </c>
      <c r="C84" s="407" t="s">
        <v>2</v>
      </c>
      <c r="D84" s="407">
        <v>4.5199999999999996</v>
      </c>
      <c r="E84" s="404" t="s">
        <v>65</v>
      </c>
      <c r="G84"/>
    </row>
    <row r="85" spans="1:7" ht="23.25" thickBot="1" x14ac:dyDescent="0.25">
      <c r="A85" s="406">
        <v>11443</v>
      </c>
      <c r="B85" s="406" t="s">
        <v>8797</v>
      </c>
      <c r="C85" s="406" t="s">
        <v>2</v>
      </c>
      <c r="D85" s="406">
        <v>6.1</v>
      </c>
      <c r="E85" s="404" t="s">
        <v>65</v>
      </c>
      <c r="G85"/>
    </row>
    <row r="86" spans="1:7" ht="13.5" thickBot="1" x14ac:dyDescent="0.25">
      <c r="A86" s="407">
        <v>2431</v>
      </c>
      <c r="B86" s="407" t="s">
        <v>8798</v>
      </c>
      <c r="C86" s="407" t="s">
        <v>2</v>
      </c>
      <c r="D86" s="407">
        <v>4.3</v>
      </c>
      <c r="E86" s="404" t="s">
        <v>65</v>
      </c>
      <c r="G86"/>
    </row>
    <row r="87" spans="1:7" ht="13.5" thickBot="1" x14ac:dyDescent="0.25">
      <c r="A87" s="406">
        <v>2427</v>
      </c>
      <c r="B87" s="406" t="s">
        <v>8799</v>
      </c>
      <c r="C87" s="406" t="s">
        <v>2</v>
      </c>
      <c r="D87" s="406">
        <v>17.350000000000001</v>
      </c>
      <c r="E87" s="404" t="s">
        <v>65</v>
      </c>
      <c r="G87"/>
    </row>
    <row r="88" spans="1:7" ht="34.5" thickBot="1" x14ac:dyDescent="0.25">
      <c r="A88" s="407">
        <v>3353</v>
      </c>
      <c r="B88" s="407" t="s">
        <v>12950</v>
      </c>
      <c r="C88" s="407" t="s">
        <v>2</v>
      </c>
      <c r="D88" s="408">
        <v>50619.62</v>
      </c>
      <c r="E88" s="404" t="s">
        <v>65</v>
      </c>
      <c r="G88"/>
    </row>
    <row r="89" spans="1:7" ht="13.5" thickBot="1" x14ac:dyDescent="0.25">
      <c r="A89" s="406">
        <v>1372</v>
      </c>
      <c r="B89" s="406" t="s">
        <v>8800</v>
      </c>
      <c r="C89" s="406" t="s">
        <v>616</v>
      </c>
      <c r="D89" s="406">
        <v>14.5</v>
      </c>
      <c r="E89" s="404" t="s">
        <v>65</v>
      </c>
      <c r="G89"/>
    </row>
    <row r="90" spans="1:7" ht="13.5" thickBot="1" x14ac:dyDescent="0.25">
      <c r="A90" s="407">
        <v>627</v>
      </c>
      <c r="B90" s="407" t="s">
        <v>8801</v>
      </c>
      <c r="C90" s="407" t="s">
        <v>616</v>
      </c>
      <c r="D90" s="407">
        <v>13.5</v>
      </c>
      <c r="E90" s="404" t="s">
        <v>65</v>
      </c>
      <c r="G90"/>
    </row>
    <row r="91" spans="1:7" ht="13.5" thickBot="1" x14ac:dyDescent="0.25">
      <c r="A91" s="406">
        <v>2691</v>
      </c>
      <c r="B91" s="406" t="s">
        <v>8802</v>
      </c>
      <c r="C91" s="406" t="s">
        <v>2072</v>
      </c>
      <c r="D91" s="406">
        <v>8.7100000000000009</v>
      </c>
      <c r="E91" s="404" t="s">
        <v>65</v>
      </c>
      <c r="G91"/>
    </row>
    <row r="92" spans="1:7" ht="13.5" thickBot="1" x14ac:dyDescent="0.25">
      <c r="A92" s="407">
        <v>7331</v>
      </c>
      <c r="B92" s="407" t="s">
        <v>8803</v>
      </c>
      <c r="C92" s="407" t="s">
        <v>616</v>
      </c>
      <c r="D92" s="407">
        <v>13.66</v>
      </c>
      <c r="E92" s="404" t="s">
        <v>65</v>
      </c>
      <c r="G92"/>
    </row>
    <row r="93" spans="1:7" ht="13.5" thickBot="1" x14ac:dyDescent="0.25">
      <c r="A93" s="406">
        <v>2709</v>
      </c>
      <c r="B93" s="406" t="s">
        <v>8804</v>
      </c>
      <c r="C93" s="406" t="s">
        <v>2</v>
      </c>
      <c r="D93" s="406">
        <v>11.98</v>
      </c>
      <c r="E93" s="404" t="s">
        <v>65</v>
      </c>
      <c r="G93"/>
    </row>
    <row r="94" spans="1:7" ht="34.5" thickBot="1" x14ac:dyDescent="0.25">
      <c r="A94" s="407">
        <v>1154</v>
      </c>
      <c r="B94" s="407" t="s">
        <v>8307</v>
      </c>
      <c r="C94" s="407" t="s">
        <v>2</v>
      </c>
      <c r="D94" s="408">
        <v>212280</v>
      </c>
      <c r="E94" s="404" t="s">
        <v>65</v>
      </c>
      <c r="G94"/>
    </row>
    <row r="95" spans="1:7" ht="23.25" thickBot="1" x14ac:dyDescent="0.25">
      <c r="A95" s="406">
        <v>2722</v>
      </c>
      <c r="B95" s="406" t="s">
        <v>13185</v>
      </c>
      <c r="C95" s="406" t="s">
        <v>280</v>
      </c>
      <c r="D95" s="406">
        <v>181.06</v>
      </c>
      <c r="E95" s="404" t="s">
        <v>65</v>
      </c>
      <c r="G95"/>
    </row>
    <row r="96" spans="1:7" ht="23.25" thickBot="1" x14ac:dyDescent="0.25">
      <c r="A96" s="407">
        <v>2719</v>
      </c>
      <c r="B96" s="407" t="s">
        <v>8805</v>
      </c>
      <c r="C96" s="407" t="s">
        <v>280</v>
      </c>
      <c r="D96" s="407">
        <v>135</v>
      </c>
      <c r="E96" s="404" t="s">
        <v>65</v>
      </c>
      <c r="G96"/>
    </row>
    <row r="97" spans="1:7" ht="34.5" thickBot="1" x14ac:dyDescent="0.25">
      <c r="A97" s="406">
        <v>2727</v>
      </c>
      <c r="B97" s="406" t="s">
        <v>13186</v>
      </c>
      <c r="C97" s="406" t="s">
        <v>280</v>
      </c>
      <c r="D97" s="406">
        <v>212.74</v>
      </c>
      <c r="E97" s="404" t="s">
        <v>65</v>
      </c>
      <c r="G97"/>
    </row>
    <row r="98" spans="1:7" ht="13.5" thickBot="1" x14ac:dyDescent="0.25">
      <c r="A98" s="407">
        <v>7549</v>
      </c>
      <c r="B98" s="407" t="s">
        <v>8806</v>
      </c>
      <c r="C98" s="407" t="s">
        <v>2</v>
      </c>
      <c r="D98" s="407">
        <v>1.92</v>
      </c>
      <c r="E98" s="404" t="s">
        <v>65</v>
      </c>
      <c r="G98"/>
    </row>
    <row r="99" spans="1:7" ht="13.5" thickBot="1" x14ac:dyDescent="0.25">
      <c r="A99" s="406">
        <v>7551</v>
      </c>
      <c r="B99" s="406" t="s">
        <v>8807</v>
      </c>
      <c r="C99" s="406" t="s">
        <v>2</v>
      </c>
      <c r="D99" s="406">
        <v>4.2</v>
      </c>
      <c r="E99" s="404" t="s">
        <v>65</v>
      </c>
      <c r="G99"/>
    </row>
    <row r="100" spans="1:7" ht="13.5" thickBot="1" x14ac:dyDescent="0.25">
      <c r="A100" s="407">
        <v>2761</v>
      </c>
      <c r="B100" s="407" t="s">
        <v>8808</v>
      </c>
      <c r="C100" s="407" t="s">
        <v>2</v>
      </c>
      <c r="D100" s="407">
        <v>22.29</v>
      </c>
      <c r="E100" s="404" t="s">
        <v>65</v>
      </c>
      <c r="G100"/>
    </row>
    <row r="101" spans="1:7" ht="13.5" thickBot="1" x14ac:dyDescent="0.25">
      <c r="A101" s="406">
        <v>11412</v>
      </c>
      <c r="B101" s="406" t="s">
        <v>8809</v>
      </c>
      <c r="C101" s="406" t="s">
        <v>70</v>
      </c>
      <c r="D101" s="406">
        <v>339.77</v>
      </c>
      <c r="E101" s="404" t="s">
        <v>65</v>
      </c>
      <c r="G101"/>
    </row>
    <row r="102" spans="1:7" ht="23.25" thickBot="1" x14ac:dyDescent="0.25">
      <c r="A102" s="407">
        <v>11419</v>
      </c>
      <c r="B102" s="407" t="s">
        <v>8810</v>
      </c>
      <c r="C102" s="407" t="s">
        <v>70</v>
      </c>
      <c r="D102" s="407">
        <v>160.11000000000001</v>
      </c>
      <c r="E102" s="404" t="s">
        <v>65</v>
      </c>
      <c r="G102"/>
    </row>
    <row r="103" spans="1:7" ht="13.5" thickBot="1" x14ac:dyDescent="0.25">
      <c r="A103" s="406">
        <v>2782</v>
      </c>
      <c r="B103" s="406" t="s">
        <v>8811</v>
      </c>
      <c r="C103" s="406" t="s">
        <v>70</v>
      </c>
      <c r="D103" s="406">
        <v>97.77</v>
      </c>
      <c r="E103" s="404" t="s">
        <v>65</v>
      </c>
      <c r="G103"/>
    </row>
    <row r="104" spans="1:7" ht="13.5" thickBot="1" x14ac:dyDescent="0.25">
      <c r="A104" s="407">
        <v>2783</v>
      </c>
      <c r="B104" s="407" t="s">
        <v>8812</v>
      </c>
      <c r="C104" s="407" t="s">
        <v>70</v>
      </c>
      <c r="D104" s="407">
        <v>110</v>
      </c>
      <c r="E104" s="404" t="s">
        <v>65</v>
      </c>
      <c r="G104"/>
    </row>
    <row r="105" spans="1:7" ht="13.5" thickBot="1" x14ac:dyDescent="0.25">
      <c r="A105" s="406">
        <v>2786</v>
      </c>
      <c r="B105" s="406" t="s">
        <v>8813</v>
      </c>
      <c r="C105" s="406" t="s">
        <v>70</v>
      </c>
      <c r="D105" s="406">
        <v>127.11</v>
      </c>
      <c r="E105" s="404" t="s">
        <v>65</v>
      </c>
      <c r="G105"/>
    </row>
    <row r="106" spans="1:7" ht="23.25" customHeight="1" thickBot="1" x14ac:dyDescent="0.25">
      <c r="A106" s="407">
        <v>2784</v>
      </c>
      <c r="B106" s="407" t="s">
        <v>8814</v>
      </c>
      <c r="C106" s="407" t="s">
        <v>70</v>
      </c>
      <c r="D106" s="407">
        <v>195.55</v>
      </c>
      <c r="E106" s="404" t="s">
        <v>65</v>
      </c>
      <c r="G106"/>
    </row>
    <row r="107" spans="1:7" ht="23.25" customHeight="1" thickBot="1" x14ac:dyDescent="0.25">
      <c r="A107" s="406">
        <v>2785</v>
      </c>
      <c r="B107" s="406" t="s">
        <v>8815</v>
      </c>
      <c r="C107" s="406" t="s">
        <v>70</v>
      </c>
      <c r="D107" s="406">
        <v>232.22</v>
      </c>
      <c r="E107" s="404" t="s">
        <v>65</v>
      </c>
      <c r="G107"/>
    </row>
    <row r="108" spans="1:7" ht="13.5" thickBot="1" x14ac:dyDescent="0.25">
      <c r="A108" s="407">
        <v>2781</v>
      </c>
      <c r="B108" s="407" t="s">
        <v>8816</v>
      </c>
      <c r="C108" s="407" t="s">
        <v>70</v>
      </c>
      <c r="D108" s="407">
        <v>268.88</v>
      </c>
      <c r="E108" s="404" t="s">
        <v>65</v>
      </c>
      <c r="G108"/>
    </row>
    <row r="109" spans="1:7" ht="13.5" thickBot="1" x14ac:dyDescent="0.25">
      <c r="A109" s="406">
        <v>2780</v>
      </c>
      <c r="B109" s="406" t="s">
        <v>8817</v>
      </c>
      <c r="C109" s="406" t="s">
        <v>70</v>
      </c>
      <c r="D109" s="406">
        <v>354.44</v>
      </c>
      <c r="E109" s="404" t="s">
        <v>65</v>
      </c>
      <c r="G109"/>
    </row>
    <row r="110" spans="1:7" ht="34.5" thickBot="1" x14ac:dyDescent="0.25">
      <c r="A110" s="407">
        <v>11417</v>
      </c>
      <c r="B110" s="407" t="s">
        <v>8818</v>
      </c>
      <c r="C110" s="407" t="s">
        <v>70</v>
      </c>
      <c r="D110" s="407">
        <v>194.57</v>
      </c>
      <c r="E110" s="404" t="s">
        <v>65</v>
      </c>
      <c r="G110"/>
    </row>
    <row r="111" spans="1:7" ht="23.25" thickBot="1" x14ac:dyDescent="0.25">
      <c r="A111" s="406">
        <v>11411</v>
      </c>
      <c r="B111" s="406" t="s">
        <v>13187</v>
      </c>
      <c r="C111" s="406" t="s">
        <v>70</v>
      </c>
      <c r="D111" s="406">
        <v>253.73</v>
      </c>
      <c r="E111" s="404" t="s">
        <v>65</v>
      </c>
      <c r="G111"/>
    </row>
    <row r="112" spans="1:7" ht="34.5" thickBot="1" x14ac:dyDescent="0.25">
      <c r="A112" s="407">
        <v>2775</v>
      </c>
      <c r="B112" s="407" t="s">
        <v>8819</v>
      </c>
      <c r="C112" s="407" t="s">
        <v>70</v>
      </c>
      <c r="D112" s="407">
        <v>87.99</v>
      </c>
      <c r="E112" s="404" t="s">
        <v>65</v>
      </c>
      <c r="G112"/>
    </row>
    <row r="113" spans="1:7" ht="34.5" thickBot="1" x14ac:dyDescent="0.25">
      <c r="A113" s="406">
        <v>2776</v>
      </c>
      <c r="B113" s="406" t="s">
        <v>8820</v>
      </c>
      <c r="C113" s="406" t="s">
        <v>70</v>
      </c>
      <c r="D113" s="406">
        <v>132.24</v>
      </c>
      <c r="E113" s="404" t="s">
        <v>65</v>
      </c>
      <c r="G113"/>
    </row>
    <row r="114" spans="1:7" ht="34.5" thickBot="1" x14ac:dyDescent="0.25">
      <c r="A114" s="407">
        <v>2763</v>
      </c>
      <c r="B114" s="407" t="s">
        <v>12951</v>
      </c>
      <c r="C114" s="407" t="s">
        <v>70</v>
      </c>
      <c r="D114" s="407">
        <v>66</v>
      </c>
      <c r="E114" s="404" t="s">
        <v>65</v>
      </c>
      <c r="G114"/>
    </row>
    <row r="115" spans="1:7" ht="34.5" thickBot="1" x14ac:dyDescent="0.25">
      <c r="A115" s="406">
        <v>2774</v>
      </c>
      <c r="B115" s="406" t="s">
        <v>8821</v>
      </c>
      <c r="C115" s="406" t="s">
        <v>70</v>
      </c>
      <c r="D115" s="406">
        <v>69.489999999999995</v>
      </c>
      <c r="E115" s="404" t="s">
        <v>65</v>
      </c>
      <c r="G115"/>
    </row>
    <row r="116" spans="1:7" ht="38.25" customHeight="1" thickBot="1" x14ac:dyDescent="0.25">
      <c r="A116" s="407">
        <v>11413</v>
      </c>
      <c r="B116" s="407" t="s">
        <v>8822</v>
      </c>
      <c r="C116" s="407" t="s">
        <v>70</v>
      </c>
      <c r="D116" s="407">
        <v>93.62</v>
      </c>
      <c r="E116" s="404" t="s">
        <v>65</v>
      </c>
      <c r="G116"/>
    </row>
    <row r="117" spans="1:7" ht="34.5" thickBot="1" x14ac:dyDescent="0.25">
      <c r="A117" s="406">
        <v>11414</v>
      </c>
      <c r="B117" s="406" t="s">
        <v>8823</v>
      </c>
      <c r="C117" s="406" t="s">
        <v>70</v>
      </c>
      <c r="D117" s="406">
        <v>110</v>
      </c>
      <c r="E117" s="404" t="s">
        <v>65</v>
      </c>
      <c r="G117"/>
    </row>
    <row r="118" spans="1:7" ht="34.5" thickBot="1" x14ac:dyDescent="0.25">
      <c r="A118" s="407">
        <v>2778</v>
      </c>
      <c r="B118" s="407" t="s">
        <v>8824</v>
      </c>
      <c r="C118" s="407" t="s">
        <v>70</v>
      </c>
      <c r="D118" s="407">
        <v>120.99</v>
      </c>
      <c r="E118" s="404" t="s">
        <v>65</v>
      </c>
      <c r="G118"/>
    </row>
    <row r="119" spans="1:7" ht="34.5" thickBot="1" x14ac:dyDescent="0.25">
      <c r="A119" s="406">
        <v>11416</v>
      </c>
      <c r="B119" s="406" t="s">
        <v>8825</v>
      </c>
      <c r="C119" s="406" t="s">
        <v>70</v>
      </c>
      <c r="D119" s="406">
        <v>151.44999999999999</v>
      </c>
      <c r="E119" s="404" t="s">
        <v>65</v>
      </c>
      <c r="G119"/>
    </row>
    <row r="120" spans="1:7" ht="34.5" thickBot="1" x14ac:dyDescent="0.25">
      <c r="A120" s="407">
        <v>2777</v>
      </c>
      <c r="B120" s="407" t="s">
        <v>8826</v>
      </c>
      <c r="C120" s="407" t="s">
        <v>70</v>
      </c>
      <c r="D120" s="407">
        <v>158.18</v>
      </c>
      <c r="E120" s="404" t="s">
        <v>65</v>
      </c>
      <c r="G120"/>
    </row>
    <row r="121" spans="1:7" ht="34.5" thickBot="1" x14ac:dyDescent="0.25">
      <c r="A121" s="406">
        <v>2765</v>
      </c>
      <c r="B121" s="406" t="s">
        <v>13188</v>
      </c>
      <c r="C121" s="406" t="s">
        <v>70</v>
      </c>
      <c r="D121" s="406">
        <v>328.77</v>
      </c>
      <c r="E121" s="404" t="s">
        <v>65</v>
      </c>
      <c r="G121"/>
    </row>
    <row r="122" spans="1:7" ht="34.5" thickBot="1" x14ac:dyDescent="0.25">
      <c r="A122" s="407">
        <v>2766</v>
      </c>
      <c r="B122" s="407" t="s">
        <v>8827</v>
      </c>
      <c r="C122" s="407" t="s">
        <v>70</v>
      </c>
      <c r="D122" s="407">
        <v>89.46</v>
      </c>
      <c r="E122" s="404" t="s">
        <v>65</v>
      </c>
      <c r="G122"/>
    </row>
    <row r="123" spans="1:7" ht="34.5" thickBot="1" x14ac:dyDescent="0.25">
      <c r="A123" s="406">
        <v>2772</v>
      </c>
      <c r="B123" s="406" t="s">
        <v>8828</v>
      </c>
      <c r="C123" s="406" t="s">
        <v>70</v>
      </c>
      <c r="D123" s="406">
        <v>139.44999999999999</v>
      </c>
      <c r="E123" s="404" t="s">
        <v>65</v>
      </c>
      <c r="G123"/>
    </row>
    <row r="124" spans="1:7" ht="34.5" thickBot="1" x14ac:dyDescent="0.25">
      <c r="A124" s="407">
        <v>2773</v>
      </c>
      <c r="B124" s="407" t="s">
        <v>8829</v>
      </c>
      <c r="C124" s="407" t="s">
        <v>70</v>
      </c>
      <c r="D124" s="407">
        <v>171.11</v>
      </c>
      <c r="E124" s="404" t="s">
        <v>65</v>
      </c>
      <c r="G124"/>
    </row>
    <row r="125" spans="1:7" ht="34.5" thickBot="1" x14ac:dyDescent="0.25">
      <c r="A125" s="406">
        <v>2764</v>
      </c>
      <c r="B125" s="406" t="s">
        <v>8830</v>
      </c>
      <c r="C125" s="406" t="s">
        <v>70</v>
      </c>
      <c r="D125" s="406">
        <v>207.77</v>
      </c>
      <c r="E125" s="404" t="s">
        <v>65</v>
      </c>
      <c r="G125"/>
    </row>
    <row r="126" spans="1:7" ht="13.5" thickBot="1" x14ac:dyDescent="0.25">
      <c r="A126" s="407">
        <v>14</v>
      </c>
      <c r="B126" s="407" t="s">
        <v>8831</v>
      </c>
      <c r="C126" s="407" t="s">
        <v>616</v>
      </c>
      <c r="D126" s="407">
        <v>6.87</v>
      </c>
      <c r="E126" s="404" t="s">
        <v>65</v>
      </c>
      <c r="G126"/>
    </row>
    <row r="127" spans="1:7" ht="13.5" thickBot="1" x14ac:dyDescent="0.25">
      <c r="A127" s="406">
        <v>11429</v>
      </c>
      <c r="B127" s="406" t="s">
        <v>8832</v>
      </c>
      <c r="C127" s="406" t="s">
        <v>70</v>
      </c>
      <c r="D127" s="406">
        <v>2.59</v>
      </c>
      <c r="E127" s="404" t="s">
        <v>65</v>
      </c>
      <c r="G127"/>
    </row>
    <row r="128" spans="1:7" ht="23.25" thickBot="1" x14ac:dyDescent="0.25">
      <c r="A128" s="407">
        <v>3089</v>
      </c>
      <c r="B128" s="407" t="s">
        <v>8833</v>
      </c>
      <c r="C128" s="407" t="s">
        <v>1875</v>
      </c>
      <c r="D128" s="407">
        <v>228.4</v>
      </c>
      <c r="E128" s="404" t="s">
        <v>65</v>
      </c>
      <c r="G128"/>
    </row>
    <row r="129" spans="1:7" ht="23.25" thickBot="1" x14ac:dyDescent="0.25">
      <c r="A129" s="406">
        <v>3083</v>
      </c>
      <c r="B129" s="406" t="s">
        <v>8834</v>
      </c>
      <c r="C129" s="406" t="s">
        <v>2</v>
      </c>
      <c r="D129" s="406">
        <v>95.08</v>
      </c>
      <c r="E129" s="404" t="s">
        <v>65</v>
      </c>
      <c r="G129"/>
    </row>
    <row r="130" spans="1:7" ht="23.25" thickBot="1" x14ac:dyDescent="0.25">
      <c r="A130" s="407">
        <v>3098</v>
      </c>
      <c r="B130" s="407" t="s">
        <v>8835</v>
      </c>
      <c r="C130" s="407" t="s">
        <v>1875</v>
      </c>
      <c r="D130" s="407">
        <v>188.39</v>
      </c>
      <c r="E130" s="404" t="s">
        <v>65</v>
      </c>
      <c r="G130"/>
    </row>
    <row r="131" spans="1:7" ht="13.5" thickBot="1" x14ac:dyDescent="0.25">
      <c r="A131" s="406">
        <v>3100</v>
      </c>
      <c r="B131" s="406" t="s">
        <v>8836</v>
      </c>
      <c r="C131" s="406" t="s">
        <v>1875</v>
      </c>
      <c r="D131" s="406">
        <v>50.53</v>
      </c>
      <c r="E131" s="404" t="s">
        <v>65</v>
      </c>
      <c r="G131"/>
    </row>
    <row r="132" spans="1:7" ht="23.25" thickBot="1" x14ac:dyDescent="0.25">
      <c r="A132" s="407">
        <v>3092</v>
      </c>
      <c r="B132" s="407" t="s">
        <v>8837</v>
      </c>
      <c r="C132" s="407" t="s">
        <v>1875</v>
      </c>
      <c r="D132" s="407">
        <v>156.41999999999999</v>
      </c>
      <c r="E132" s="404" t="s">
        <v>65</v>
      </c>
      <c r="G132"/>
    </row>
    <row r="133" spans="1:7" ht="34.5" customHeight="1" thickBot="1" x14ac:dyDescent="0.25">
      <c r="A133" s="406">
        <v>11473</v>
      </c>
      <c r="B133" s="406" t="s">
        <v>8838</v>
      </c>
      <c r="C133" s="406" t="s">
        <v>2</v>
      </c>
      <c r="D133" s="406">
        <v>44.33</v>
      </c>
      <c r="E133" s="404" t="s">
        <v>65</v>
      </c>
      <c r="G133"/>
    </row>
    <row r="134" spans="1:7" ht="34.5" customHeight="1" thickBot="1" x14ac:dyDescent="0.25">
      <c r="A134" s="407">
        <v>11607</v>
      </c>
      <c r="B134" s="407" t="s">
        <v>8839</v>
      </c>
      <c r="C134" s="407" t="s">
        <v>70</v>
      </c>
      <c r="D134" s="407">
        <v>7.83</v>
      </c>
      <c r="E134" s="404" t="s">
        <v>65</v>
      </c>
      <c r="G134"/>
    </row>
    <row r="135" spans="1:7" ht="34.5" customHeight="1" thickBot="1" x14ac:dyDescent="0.25">
      <c r="A135" s="406">
        <v>3118</v>
      </c>
      <c r="B135" s="406" t="s">
        <v>8840</v>
      </c>
      <c r="C135" s="406" t="s">
        <v>2</v>
      </c>
      <c r="D135" s="406">
        <v>1.61</v>
      </c>
      <c r="E135" s="404" t="s">
        <v>65</v>
      </c>
      <c r="G135"/>
    </row>
    <row r="136" spans="1:7" ht="13.5" thickBot="1" x14ac:dyDescent="0.25">
      <c r="A136" s="407">
        <v>20058</v>
      </c>
      <c r="B136" s="407" t="s">
        <v>8841</v>
      </c>
      <c r="C136" s="407" t="s">
        <v>616</v>
      </c>
      <c r="D136" s="407">
        <v>2.02</v>
      </c>
      <c r="E136" s="404" t="s">
        <v>65</v>
      </c>
      <c r="G136"/>
    </row>
    <row r="137" spans="1:7" ht="34.5" customHeight="1" thickBot="1" x14ac:dyDescent="0.25">
      <c r="A137" s="406">
        <v>11619</v>
      </c>
      <c r="B137" s="406" t="s">
        <v>8842</v>
      </c>
      <c r="C137" s="406" t="s">
        <v>70</v>
      </c>
      <c r="D137" s="406">
        <v>2.27</v>
      </c>
      <c r="E137" s="404" t="s">
        <v>65</v>
      </c>
      <c r="G137"/>
    </row>
    <row r="138" spans="1:7" ht="34.5" customHeight="1" thickBot="1" x14ac:dyDescent="0.25">
      <c r="A138" s="407">
        <v>7308</v>
      </c>
      <c r="B138" s="407" t="s">
        <v>13189</v>
      </c>
      <c r="C138" s="407" t="s">
        <v>2478</v>
      </c>
      <c r="D138" s="407">
        <v>67.14</v>
      </c>
      <c r="E138" s="404" t="s">
        <v>65</v>
      </c>
      <c r="G138"/>
    </row>
    <row r="139" spans="1:7" ht="25.5" customHeight="1" thickBot="1" x14ac:dyDescent="0.25">
      <c r="A139" s="406">
        <v>6089</v>
      </c>
      <c r="B139" s="406" t="s">
        <v>8843</v>
      </c>
      <c r="C139" s="406" t="s">
        <v>2478</v>
      </c>
      <c r="D139" s="406">
        <v>77.239999999999995</v>
      </c>
      <c r="E139" s="404" t="s">
        <v>65</v>
      </c>
      <c r="G139"/>
    </row>
    <row r="140" spans="1:7" ht="38.25" customHeight="1" thickBot="1" x14ac:dyDescent="0.25">
      <c r="A140" s="407">
        <v>12346</v>
      </c>
      <c r="B140" s="407" t="s">
        <v>8844</v>
      </c>
      <c r="C140" s="407" t="s">
        <v>2</v>
      </c>
      <c r="D140" s="407">
        <v>10.86</v>
      </c>
      <c r="E140" s="404" t="s">
        <v>65</v>
      </c>
      <c r="G140"/>
    </row>
    <row r="141" spans="1:7" ht="13.5" thickBot="1" x14ac:dyDescent="0.25">
      <c r="A141" s="406">
        <v>3300</v>
      </c>
      <c r="B141" s="406" t="s">
        <v>8845</v>
      </c>
      <c r="C141" s="406" t="s">
        <v>2</v>
      </c>
      <c r="D141" s="406">
        <v>19.27</v>
      </c>
      <c r="E141" s="404" t="s">
        <v>65</v>
      </c>
      <c r="G141"/>
    </row>
    <row r="142" spans="1:7" ht="13.5" thickBot="1" x14ac:dyDescent="0.25">
      <c r="A142" s="407">
        <v>12353</v>
      </c>
      <c r="B142" s="407" t="s">
        <v>8846</v>
      </c>
      <c r="C142" s="407" t="s">
        <v>2</v>
      </c>
      <c r="D142" s="407">
        <v>2.57</v>
      </c>
      <c r="E142" s="404" t="s">
        <v>65</v>
      </c>
      <c r="G142"/>
    </row>
    <row r="143" spans="1:7" ht="23.25" thickBot="1" x14ac:dyDescent="0.25">
      <c r="A143" s="406">
        <v>11360</v>
      </c>
      <c r="B143" s="406" t="s">
        <v>8308</v>
      </c>
      <c r="C143" s="406" t="s">
        <v>2</v>
      </c>
      <c r="D143" s="409">
        <v>3336.76</v>
      </c>
      <c r="E143" s="404" t="s">
        <v>65</v>
      </c>
      <c r="G143"/>
    </row>
    <row r="144" spans="1:7" ht="23.25" thickBot="1" x14ac:dyDescent="0.25">
      <c r="A144" s="407">
        <v>10702</v>
      </c>
      <c r="B144" s="407" t="s">
        <v>8309</v>
      </c>
      <c r="C144" s="407" t="s">
        <v>2</v>
      </c>
      <c r="D144" s="408">
        <v>23672.799999999999</v>
      </c>
      <c r="E144" s="404" t="s">
        <v>65</v>
      </c>
      <c r="G144"/>
    </row>
    <row r="145" spans="1:7" ht="23.25" customHeight="1" thickBot="1" x14ac:dyDescent="0.25">
      <c r="A145" s="406">
        <v>1568</v>
      </c>
      <c r="B145" s="406" t="s">
        <v>8847</v>
      </c>
      <c r="C145" s="406" t="s">
        <v>2</v>
      </c>
      <c r="D145" s="406">
        <v>8.6</v>
      </c>
      <c r="E145" s="404" t="s">
        <v>65</v>
      </c>
      <c r="G145"/>
    </row>
    <row r="146" spans="1:7" ht="13.5" thickBot="1" x14ac:dyDescent="0.25">
      <c r="A146" s="407">
        <v>4787</v>
      </c>
      <c r="B146" s="407" t="s">
        <v>8310</v>
      </c>
      <c r="C146" s="407" t="s">
        <v>616</v>
      </c>
      <c r="D146" s="407">
        <v>0.59</v>
      </c>
      <c r="E146" s="404" t="s">
        <v>65</v>
      </c>
      <c r="G146"/>
    </row>
    <row r="147" spans="1:7" ht="23.25" customHeight="1" thickBot="1" x14ac:dyDescent="0.25">
      <c r="A147" s="406">
        <v>11794</v>
      </c>
      <c r="B147" s="406" t="s">
        <v>12952</v>
      </c>
      <c r="C147" s="406" t="s">
        <v>184</v>
      </c>
      <c r="D147" s="406">
        <v>292.12</v>
      </c>
      <c r="E147" s="404" t="s">
        <v>65</v>
      </c>
      <c r="G147"/>
    </row>
    <row r="148" spans="1:7" ht="13.5" thickBot="1" x14ac:dyDescent="0.25">
      <c r="A148" s="407">
        <v>11796</v>
      </c>
      <c r="B148" s="407" t="s">
        <v>8848</v>
      </c>
      <c r="C148" s="407" t="s">
        <v>184</v>
      </c>
      <c r="D148" s="407">
        <v>355.88</v>
      </c>
      <c r="E148" s="404" t="s">
        <v>65</v>
      </c>
      <c r="G148"/>
    </row>
    <row r="149" spans="1:7" ht="23.25" thickBot="1" x14ac:dyDescent="0.25">
      <c r="A149" s="406">
        <v>21051</v>
      </c>
      <c r="B149" s="406" t="s">
        <v>8849</v>
      </c>
      <c r="C149" s="406" t="s">
        <v>2</v>
      </c>
      <c r="D149" s="406">
        <v>31.69</v>
      </c>
      <c r="E149" s="404" t="s">
        <v>65</v>
      </c>
      <c r="G149"/>
    </row>
    <row r="150" spans="1:7" ht="23.25" thickBot="1" x14ac:dyDescent="0.25">
      <c r="A150" s="407">
        <v>21055</v>
      </c>
      <c r="B150" s="407" t="s">
        <v>8850</v>
      </c>
      <c r="C150" s="407" t="s">
        <v>2</v>
      </c>
      <c r="D150" s="407">
        <v>61.13</v>
      </c>
      <c r="E150" s="404" t="s">
        <v>65</v>
      </c>
      <c r="G150"/>
    </row>
    <row r="151" spans="1:7" ht="23.25" thickBot="1" x14ac:dyDescent="0.25">
      <c r="A151" s="406">
        <v>11284</v>
      </c>
      <c r="B151" s="406" t="s">
        <v>8851</v>
      </c>
      <c r="C151" s="406" t="s">
        <v>2</v>
      </c>
      <c r="D151" s="406">
        <v>96.78</v>
      </c>
      <c r="E151" s="404" t="s">
        <v>65</v>
      </c>
      <c r="G151"/>
    </row>
    <row r="152" spans="1:7" ht="23.25" thickBot="1" x14ac:dyDescent="0.25">
      <c r="A152" s="407">
        <v>3339</v>
      </c>
      <c r="B152" s="407" t="s">
        <v>13190</v>
      </c>
      <c r="C152" s="407" t="s">
        <v>280</v>
      </c>
      <c r="D152" s="407">
        <v>5.07</v>
      </c>
      <c r="E152" s="404" t="s">
        <v>65</v>
      </c>
      <c r="G152"/>
    </row>
    <row r="153" spans="1:7" ht="51" customHeight="1" thickBot="1" x14ac:dyDescent="0.25">
      <c r="A153" s="406">
        <v>13910</v>
      </c>
      <c r="B153" s="406" t="s">
        <v>8311</v>
      </c>
      <c r="C153" s="406" t="s">
        <v>2</v>
      </c>
      <c r="D153" s="409">
        <v>48815.519999999997</v>
      </c>
      <c r="E153" s="404" t="s">
        <v>65</v>
      </c>
      <c r="G153"/>
    </row>
    <row r="154" spans="1:7" ht="23.25" thickBot="1" x14ac:dyDescent="0.25">
      <c r="A154" s="407">
        <v>13911</v>
      </c>
      <c r="B154" s="407" t="s">
        <v>8312</v>
      </c>
      <c r="C154" s="407" t="s">
        <v>2</v>
      </c>
      <c r="D154" s="408">
        <v>72430.44</v>
      </c>
      <c r="E154" s="404" t="s">
        <v>65</v>
      </c>
      <c r="G154"/>
    </row>
    <row r="155" spans="1:7" ht="34.5" thickBot="1" x14ac:dyDescent="0.25">
      <c r="A155" s="406">
        <v>13869</v>
      </c>
      <c r="B155" s="406" t="s">
        <v>8852</v>
      </c>
      <c r="C155" s="406" t="s">
        <v>2</v>
      </c>
      <c r="D155" s="409">
        <v>1155786.4099999999</v>
      </c>
      <c r="E155" s="404" t="s">
        <v>65</v>
      </c>
      <c r="G155"/>
    </row>
    <row r="156" spans="1:7" ht="34.5" thickBot="1" x14ac:dyDescent="0.25">
      <c r="A156" s="407">
        <v>10713</v>
      </c>
      <c r="B156" s="407" t="s">
        <v>8313</v>
      </c>
      <c r="C156" s="407" t="s">
        <v>2</v>
      </c>
      <c r="D156" s="408">
        <v>324064.68</v>
      </c>
      <c r="E156" s="404" t="s">
        <v>65</v>
      </c>
      <c r="G156"/>
    </row>
    <row r="157" spans="1:7" ht="23.25" thickBot="1" x14ac:dyDescent="0.25">
      <c r="A157" s="406">
        <v>11611</v>
      </c>
      <c r="B157" s="406" t="s">
        <v>8314</v>
      </c>
      <c r="C157" s="406" t="s">
        <v>2</v>
      </c>
      <c r="D157" s="409">
        <v>75342.460000000006</v>
      </c>
      <c r="E157" s="404" t="s">
        <v>65</v>
      </c>
      <c r="G157"/>
    </row>
    <row r="158" spans="1:7" ht="13.5" thickBot="1" x14ac:dyDescent="0.25">
      <c r="A158" s="407">
        <v>21145</v>
      </c>
      <c r="B158" s="407" t="s">
        <v>8853</v>
      </c>
      <c r="C158" s="407" t="s">
        <v>2</v>
      </c>
      <c r="D158" s="407">
        <v>24.89</v>
      </c>
      <c r="E158" s="404" t="s">
        <v>65</v>
      </c>
      <c r="G158"/>
    </row>
    <row r="159" spans="1:7" ht="13.5" thickBot="1" x14ac:dyDescent="0.25">
      <c r="A159" s="406">
        <v>126</v>
      </c>
      <c r="B159" s="406" t="s">
        <v>8854</v>
      </c>
      <c r="C159" s="406" t="s">
        <v>2072</v>
      </c>
      <c r="D159" s="406">
        <v>7.75</v>
      </c>
      <c r="E159" s="404" t="s">
        <v>65</v>
      </c>
      <c r="G159"/>
    </row>
    <row r="160" spans="1:7" ht="23.25" thickBot="1" x14ac:dyDescent="0.25">
      <c r="A160" s="407">
        <v>141</v>
      </c>
      <c r="B160" s="407" t="s">
        <v>13191</v>
      </c>
      <c r="C160" s="407" t="s">
        <v>616</v>
      </c>
      <c r="D160" s="407">
        <v>11.79</v>
      </c>
      <c r="E160" s="404" t="s">
        <v>65</v>
      </c>
      <c r="G160"/>
    </row>
    <row r="161" spans="1:7" ht="13.5" thickBot="1" x14ac:dyDescent="0.25">
      <c r="A161" s="406">
        <v>158</v>
      </c>
      <c r="B161" s="406" t="s">
        <v>8855</v>
      </c>
      <c r="C161" s="406" t="s">
        <v>2072</v>
      </c>
      <c r="D161" s="406">
        <v>22.49</v>
      </c>
      <c r="E161" s="404" t="s">
        <v>65</v>
      </c>
      <c r="G161"/>
    </row>
    <row r="162" spans="1:7" ht="13.5" thickBot="1" x14ac:dyDescent="0.25">
      <c r="A162" s="407">
        <v>7546</v>
      </c>
      <c r="B162" s="407" t="s">
        <v>8856</v>
      </c>
      <c r="C162" s="407" t="s">
        <v>2</v>
      </c>
      <c r="D162" s="407">
        <v>521.88</v>
      </c>
      <c r="E162" s="404" t="s">
        <v>65</v>
      </c>
      <c r="G162"/>
    </row>
    <row r="163" spans="1:7" ht="23.25" thickBot="1" x14ac:dyDescent="0.25">
      <c r="A163" s="406">
        <v>7557</v>
      </c>
      <c r="B163" s="406" t="s">
        <v>8857</v>
      </c>
      <c r="C163" s="406" t="s">
        <v>2</v>
      </c>
      <c r="D163" s="406">
        <v>7.91</v>
      </c>
      <c r="E163" s="404" t="s">
        <v>65</v>
      </c>
      <c r="G163"/>
    </row>
    <row r="164" spans="1:7" ht="34.5" customHeight="1" thickBot="1" x14ac:dyDescent="0.25">
      <c r="A164" s="407">
        <v>7563</v>
      </c>
      <c r="B164" s="407" t="s">
        <v>8858</v>
      </c>
      <c r="C164" s="407" t="s">
        <v>2</v>
      </c>
      <c r="D164" s="407">
        <v>6.04</v>
      </c>
      <c r="E164" s="404" t="s">
        <v>65</v>
      </c>
      <c r="G164"/>
    </row>
    <row r="165" spans="1:7" ht="23.25" thickBot="1" x14ac:dyDescent="0.25">
      <c r="A165" s="406">
        <v>7555</v>
      </c>
      <c r="B165" s="406" t="s">
        <v>8859</v>
      </c>
      <c r="C165" s="406" t="s">
        <v>2</v>
      </c>
      <c r="D165" s="406">
        <v>6.01</v>
      </c>
      <c r="E165" s="404" t="s">
        <v>65</v>
      </c>
      <c r="G165"/>
    </row>
    <row r="166" spans="1:7" ht="23.25" thickBot="1" x14ac:dyDescent="0.25">
      <c r="A166" s="407">
        <v>7564</v>
      </c>
      <c r="B166" s="407" t="s">
        <v>8860</v>
      </c>
      <c r="C166" s="407" t="s">
        <v>2</v>
      </c>
      <c r="D166" s="407">
        <v>4.12</v>
      </c>
      <c r="E166" s="404" t="s">
        <v>65</v>
      </c>
      <c r="G166"/>
    </row>
    <row r="167" spans="1:7" ht="13.5" customHeight="1" thickBot="1" x14ac:dyDescent="0.25">
      <c r="A167" s="406">
        <v>12365</v>
      </c>
      <c r="B167" s="406" t="s">
        <v>8861</v>
      </c>
      <c r="C167" s="406" t="s">
        <v>2</v>
      </c>
      <c r="D167" s="406">
        <v>4.09</v>
      </c>
      <c r="E167" s="404" t="s">
        <v>65</v>
      </c>
      <c r="G167"/>
    </row>
    <row r="168" spans="1:7" ht="13.5" thickBot="1" x14ac:dyDescent="0.25">
      <c r="A168" s="407">
        <v>12364</v>
      </c>
      <c r="B168" s="407" t="s">
        <v>8862</v>
      </c>
      <c r="C168" s="407" t="s">
        <v>2</v>
      </c>
      <c r="D168" s="407">
        <v>51.23</v>
      </c>
      <c r="E168" s="404" t="s">
        <v>65</v>
      </c>
      <c r="G168"/>
    </row>
    <row r="169" spans="1:7" ht="23.25" thickBot="1" x14ac:dyDescent="0.25">
      <c r="A169" s="406">
        <v>598</v>
      </c>
      <c r="B169" s="406" t="s">
        <v>8863</v>
      </c>
      <c r="C169" s="406" t="s">
        <v>184</v>
      </c>
      <c r="D169" s="406">
        <v>382.27</v>
      </c>
      <c r="E169" s="404" t="s">
        <v>65</v>
      </c>
      <c r="G169"/>
    </row>
    <row r="170" spans="1:7" ht="13.5" thickBot="1" x14ac:dyDescent="0.25">
      <c r="A170" s="407">
        <v>596</v>
      </c>
      <c r="B170" s="407" t="s">
        <v>8864</v>
      </c>
      <c r="C170" s="407" t="s">
        <v>184</v>
      </c>
      <c r="D170" s="407">
        <v>467.23</v>
      </c>
      <c r="E170" s="404" t="s">
        <v>65</v>
      </c>
      <c r="G170"/>
    </row>
    <row r="171" spans="1:7" ht="23.25" thickBot="1" x14ac:dyDescent="0.25">
      <c r="A171" s="406">
        <v>595</v>
      </c>
      <c r="B171" s="406" t="s">
        <v>13192</v>
      </c>
      <c r="C171" s="406" t="s">
        <v>184</v>
      </c>
      <c r="D171" s="406">
        <v>402.54</v>
      </c>
      <c r="E171" s="404" t="s">
        <v>65</v>
      </c>
      <c r="G171"/>
    </row>
    <row r="172" spans="1:7" ht="23.25" thickBot="1" x14ac:dyDescent="0.25">
      <c r="A172" s="407">
        <v>603</v>
      </c>
      <c r="B172" s="407" t="s">
        <v>8865</v>
      </c>
      <c r="C172" s="407" t="s">
        <v>184</v>
      </c>
      <c r="D172" s="407">
        <v>707.19</v>
      </c>
      <c r="E172" s="404" t="s">
        <v>65</v>
      </c>
      <c r="G172"/>
    </row>
    <row r="173" spans="1:7" ht="13.5" thickBot="1" x14ac:dyDescent="0.25">
      <c r="A173" s="406">
        <v>608</v>
      </c>
      <c r="B173" s="406" t="s">
        <v>8315</v>
      </c>
      <c r="C173" s="406" t="s">
        <v>184</v>
      </c>
      <c r="D173" s="409">
        <v>1072.67</v>
      </c>
      <c r="E173" s="404" t="s">
        <v>65</v>
      </c>
      <c r="G173"/>
    </row>
    <row r="174" spans="1:7" ht="13.5" thickBot="1" x14ac:dyDescent="0.25">
      <c r="A174" s="407">
        <v>3430</v>
      </c>
      <c r="B174" s="407" t="s">
        <v>13193</v>
      </c>
      <c r="C174" s="407" t="s">
        <v>184</v>
      </c>
      <c r="D174" s="407">
        <v>369.6</v>
      </c>
      <c r="E174" s="404" t="s">
        <v>65</v>
      </c>
      <c r="G174"/>
    </row>
    <row r="175" spans="1:7" ht="23.25" thickBot="1" x14ac:dyDescent="0.25">
      <c r="A175" s="406">
        <v>3432</v>
      </c>
      <c r="B175" s="406" t="s">
        <v>13194</v>
      </c>
      <c r="C175" s="406" t="s">
        <v>2</v>
      </c>
      <c r="D175" s="409">
        <v>1201.2</v>
      </c>
      <c r="E175" s="404" t="s">
        <v>65</v>
      </c>
      <c r="G175"/>
    </row>
    <row r="176" spans="1:7" ht="23.25" thickBot="1" x14ac:dyDescent="0.25">
      <c r="A176" s="407">
        <v>3419</v>
      </c>
      <c r="B176" s="407" t="s">
        <v>13195</v>
      </c>
      <c r="C176" s="407" t="s">
        <v>184</v>
      </c>
      <c r="D176" s="407">
        <v>289.08</v>
      </c>
      <c r="E176" s="404" t="s">
        <v>65</v>
      </c>
      <c r="G176"/>
    </row>
    <row r="177" spans="1:7" ht="23.25" thickBot="1" x14ac:dyDescent="0.25">
      <c r="A177" s="406">
        <v>3418</v>
      </c>
      <c r="B177" s="406" t="s">
        <v>13196</v>
      </c>
      <c r="C177" s="406" t="s">
        <v>184</v>
      </c>
      <c r="D177" s="406">
        <v>396</v>
      </c>
      <c r="E177" s="404" t="s">
        <v>65</v>
      </c>
      <c r="G177"/>
    </row>
    <row r="178" spans="1:7" ht="13.5" thickBot="1" x14ac:dyDescent="0.25">
      <c r="A178" s="407">
        <v>3424</v>
      </c>
      <c r="B178" s="407" t="s">
        <v>13197</v>
      </c>
      <c r="C178" s="407" t="s">
        <v>184</v>
      </c>
      <c r="D178" s="407">
        <v>209.35</v>
      </c>
      <c r="E178" s="404" t="s">
        <v>65</v>
      </c>
      <c r="G178"/>
    </row>
    <row r="179" spans="1:7" ht="13.5" thickBot="1" x14ac:dyDescent="0.25">
      <c r="A179" s="406">
        <v>3433</v>
      </c>
      <c r="B179" s="406" t="s">
        <v>13198</v>
      </c>
      <c r="C179" s="406" t="s">
        <v>184</v>
      </c>
      <c r="D179" s="406">
        <v>343.2</v>
      </c>
      <c r="E179" s="404" t="s">
        <v>65</v>
      </c>
      <c r="G179"/>
    </row>
    <row r="180" spans="1:7" ht="23.25" thickBot="1" x14ac:dyDescent="0.25">
      <c r="A180" s="407">
        <v>3420</v>
      </c>
      <c r="B180" s="407" t="s">
        <v>13199</v>
      </c>
      <c r="C180" s="407" t="s">
        <v>184</v>
      </c>
      <c r="D180" s="407">
        <v>475.2</v>
      </c>
      <c r="E180" s="404" t="s">
        <v>65</v>
      </c>
      <c r="G180"/>
    </row>
    <row r="181" spans="1:7" ht="13.5" thickBot="1" x14ac:dyDescent="0.25">
      <c r="A181" s="406">
        <v>6092</v>
      </c>
      <c r="B181" s="406" t="s">
        <v>8866</v>
      </c>
      <c r="C181" s="406" t="s">
        <v>616</v>
      </c>
      <c r="D181" s="406">
        <v>50.91</v>
      </c>
      <c r="E181" s="404" t="s">
        <v>65</v>
      </c>
      <c r="G181"/>
    </row>
    <row r="182" spans="1:7" ht="13.5" thickBot="1" x14ac:dyDescent="0.25">
      <c r="A182" s="407">
        <v>63</v>
      </c>
      <c r="B182" s="407" t="s">
        <v>8867</v>
      </c>
      <c r="C182" s="407" t="s">
        <v>2</v>
      </c>
      <c r="D182" s="407">
        <v>32.869999999999997</v>
      </c>
      <c r="E182" s="404" t="s">
        <v>65</v>
      </c>
      <c r="G182"/>
    </row>
    <row r="183" spans="1:7" ht="13.5" thickBot="1" x14ac:dyDescent="0.25">
      <c r="A183" s="406">
        <v>11168</v>
      </c>
      <c r="B183" s="406" t="s">
        <v>8868</v>
      </c>
      <c r="C183" s="406" t="s">
        <v>2478</v>
      </c>
      <c r="D183" s="406">
        <v>60.56</v>
      </c>
      <c r="E183" s="404" t="s">
        <v>65</v>
      </c>
      <c r="G183"/>
    </row>
    <row r="184" spans="1:7" ht="13.5" thickBot="1" x14ac:dyDescent="0.25">
      <c r="A184" s="407">
        <v>12207</v>
      </c>
      <c r="B184" s="407" t="s">
        <v>13200</v>
      </c>
      <c r="C184" s="407" t="s">
        <v>2</v>
      </c>
      <c r="D184" s="407">
        <v>8.49</v>
      </c>
      <c r="E184" s="404" t="s">
        <v>65</v>
      </c>
      <c r="G184"/>
    </row>
    <row r="185" spans="1:7" ht="13.5" thickBot="1" x14ac:dyDescent="0.25">
      <c r="A185" s="406">
        <v>3763</v>
      </c>
      <c r="B185" s="406" t="s">
        <v>8869</v>
      </c>
      <c r="C185" s="406" t="s">
        <v>2</v>
      </c>
      <c r="D185" s="406">
        <v>1.1599999999999999</v>
      </c>
      <c r="E185" s="404" t="s">
        <v>65</v>
      </c>
      <c r="G185"/>
    </row>
    <row r="186" spans="1:7" ht="23.25" customHeight="1" thickBot="1" x14ac:dyDescent="0.25">
      <c r="A186" s="407">
        <v>12201</v>
      </c>
      <c r="B186" s="407" t="s">
        <v>12953</v>
      </c>
      <c r="C186" s="407" t="s">
        <v>2</v>
      </c>
      <c r="D186" s="407">
        <v>0.9</v>
      </c>
      <c r="E186" s="404" t="s">
        <v>65</v>
      </c>
      <c r="G186"/>
    </row>
    <row r="187" spans="1:7" ht="23.25" customHeight="1" thickBot="1" x14ac:dyDescent="0.25">
      <c r="A187" s="406">
        <v>3764</v>
      </c>
      <c r="B187" s="406" t="s">
        <v>8870</v>
      </c>
      <c r="C187" s="406" t="s">
        <v>2</v>
      </c>
      <c r="D187" s="406">
        <v>0.9</v>
      </c>
      <c r="E187" s="404" t="s">
        <v>65</v>
      </c>
      <c r="G187"/>
    </row>
    <row r="188" spans="1:7" ht="23.25" customHeight="1" thickBot="1" x14ac:dyDescent="0.25">
      <c r="A188" s="407">
        <v>12203</v>
      </c>
      <c r="B188" s="407" t="s">
        <v>8871</v>
      </c>
      <c r="C188" s="407" t="s">
        <v>2</v>
      </c>
      <c r="D188" s="407">
        <v>1.68</v>
      </c>
      <c r="E188" s="404" t="s">
        <v>65</v>
      </c>
      <c r="G188"/>
    </row>
    <row r="189" spans="1:7" ht="23.25" customHeight="1" thickBot="1" x14ac:dyDescent="0.25">
      <c r="A189" s="406">
        <v>12202</v>
      </c>
      <c r="B189" s="406" t="s">
        <v>8872</v>
      </c>
      <c r="C189" s="406" t="s">
        <v>2</v>
      </c>
      <c r="D189" s="406">
        <v>2.11</v>
      </c>
      <c r="E189" s="404" t="s">
        <v>65</v>
      </c>
      <c r="G189"/>
    </row>
    <row r="190" spans="1:7" ht="13.5" thickBot="1" x14ac:dyDescent="0.25">
      <c r="A190" s="407">
        <v>12200</v>
      </c>
      <c r="B190" s="407" t="s">
        <v>8873</v>
      </c>
      <c r="C190" s="407" t="s">
        <v>2</v>
      </c>
      <c r="D190" s="407">
        <v>9.02</v>
      </c>
      <c r="E190" s="404" t="s">
        <v>65</v>
      </c>
      <c r="G190"/>
    </row>
    <row r="191" spans="1:7" ht="13.5" thickBot="1" x14ac:dyDescent="0.25">
      <c r="A191" s="406">
        <v>3760</v>
      </c>
      <c r="B191" s="406" t="s">
        <v>8874</v>
      </c>
      <c r="C191" s="406" t="s">
        <v>2</v>
      </c>
      <c r="D191" s="406">
        <v>191.05</v>
      </c>
      <c r="E191" s="404" t="s">
        <v>65</v>
      </c>
      <c r="G191"/>
    </row>
    <row r="192" spans="1:7" ht="23.25" thickBot="1" x14ac:dyDescent="0.25">
      <c r="A192" s="407">
        <v>3812</v>
      </c>
      <c r="B192" s="407" t="s">
        <v>8875</v>
      </c>
      <c r="C192" s="407" t="s">
        <v>2</v>
      </c>
      <c r="D192" s="407">
        <v>103.1</v>
      </c>
      <c r="E192" s="404" t="s">
        <v>65</v>
      </c>
      <c r="G192"/>
    </row>
    <row r="193" spans="1:7" ht="23.25" thickBot="1" x14ac:dyDescent="0.25">
      <c r="A193" s="406">
        <v>3786</v>
      </c>
      <c r="B193" s="406" t="s">
        <v>8876</v>
      </c>
      <c r="C193" s="406" t="s">
        <v>2</v>
      </c>
      <c r="D193" s="406">
        <v>97.89</v>
      </c>
      <c r="E193" s="404" t="s">
        <v>65</v>
      </c>
      <c r="G193"/>
    </row>
    <row r="194" spans="1:7" ht="23.25" thickBot="1" x14ac:dyDescent="0.25">
      <c r="A194" s="407">
        <v>3784</v>
      </c>
      <c r="B194" s="407" t="s">
        <v>8877</v>
      </c>
      <c r="C194" s="407" t="s">
        <v>2</v>
      </c>
      <c r="D194" s="407">
        <v>125.49</v>
      </c>
      <c r="E194" s="404" t="s">
        <v>65</v>
      </c>
      <c r="G194"/>
    </row>
    <row r="195" spans="1:7" ht="23.25" thickBot="1" x14ac:dyDescent="0.25">
      <c r="A195" s="406">
        <v>3785</v>
      </c>
      <c r="B195" s="406" t="s">
        <v>8878</v>
      </c>
      <c r="C195" s="406" t="s">
        <v>2</v>
      </c>
      <c r="D195" s="406">
        <v>107.78</v>
      </c>
      <c r="E195" s="404" t="s">
        <v>65</v>
      </c>
      <c r="G195"/>
    </row>
    <row r="196" spans="1:7" ht="23.25" thickBot="1" x14ac:dyDescent="0.25">
      <c r="A196" s="407">
        <v>3807</v>
      </c>
      <c r="B196" s="407" t="s">
        <v>8879</v>
      </c>
      <c r="C196" s="407" t="s">
        <v>2</v>
      </c>
      <c r="D196" s="407">
        <v>98.67</v>
      </c>
      <c r="E196" s="404" t="s">
        <v>65</v>
      </c>
      <c r="G196"/>
    </row>
    <row r="197" spans="1:7" ht="23.25" thickBot="1" x14ac:dyDescent="0.25">
      <c r="A197" s="406">
        <v>3793</v>
      </c>
      <c r="B197" s="406" t="s">
        <v>8880</v>
      </c>
      <c r="C197" s="406" t="s">
        <v>2</v>
      </c>
      <c r="D197" s="406">
        <v>127.03</v>
      </c>
      <c r="E197" s="404" t="s">
        <v>65</v>
      </c>
      <c r="G197"/>
    </row>
    <row r="198" spans="1:7" ht="23.25" thickBot="1" x14ac:dyDescent="0.25">
      <c r="A198" s="407">
        <v>3794</v>
      </c>
      <c r="B198" s="407" t="s">
        <v>8881</v>
      </c>
      <c r="C198" s="407" t="s">
        <v>2</v>
      </c>
      <c r="D198" s="407">
        <v>164.27</v>
      </c>
      <c r="E198" s="404" t="s">
        <v>65</v>
      </c>
      <c r="G198"/>
    </row>
    <row r="199" spans="1:7" ht="23.25" thickBot="1" x14ac:dyDescent="0.25">
      <c r="A199" s="406">
        <v>20198</v>
      </c>
      <c r="B199" s="406" t="s">
        <v>8882</v>
      </c>
      <c r="C199" s="406" t="s">
        <v>298</v>
      </c>
      <c r="D199" s="406">
        <v>515</v>
      </c>
      <c r="E199" s="404" t="s">
        <v>65</v>
      </c>
      <c r="G199"/>
    </row>
    <row r="200" spans="1:7" ht="23.25" thickBot="1" x14ac:dyDescent="0.25">
      <c r="A200" s="407">
        <v>20197</v>
      </c>
      <c r="B200" s="407" t="s">
        <v>4713</v>
      </c>
      <c r="C200" s="407" t="s">
        <v>298</v>
      </c>
      <c r="D200" s="408">
        <v>2000</v>
      </c>
      <c r="E200" s="404" t="s">
        <v>65</v>
      </c>
      <c r="G200"/>
    </row>
    <row r="201" spans="1:7" ht="23.25" thickBot="1" x14ac:dyDescent="0.25">
      <c r="A201" s="406">
        <v>21038</v>
      </c>
      <c r="B201" s="406" t="s">
        <v>8883</v>
      </c>
      <c r="C201" s="406" t="s">
        <v>70</v>
      </c>
      <c r="D201" s="406">
        <v>9.61</v>
      </c>
      <c r="E201" s="404" t="s">
        <v>65</v>
      </c>
      <c r="G201"/>
    </row>
    <row r="202" spans="1:7" ht="23.25" thickBot="1" x14ac:dyDescent="0.25">
      <c r="A202" s="407">
        <v>14647</v>
      </c>
      <c r="B202" s="407" t="s">
        <v>8884</v>
      </c>
      <c r="C202" s="407" t="s">
        <v>2</v>
      </c>
      <c r="D202" s="408">
        <v>300000.01</v>
      </c>
      <c r="E202" s="404" t="s">
        <v>65</v>
      </c>
      <c r="G202"/>
    </row>
    <row r="203" spans="1:7" ht="23.25" thickBot="1" x14ac:dyDescent="0.25">
      <c r="A203" s="406">
        <v>13890</v>
      </c>
      <c r="B203" s="406" t="s">
        <v>8885</v>
      </c>
      <c r="C203" s="406" t="s">
        <v>2</v>
      </c>
      <c r="D203" s="409">
        <v>477528.01</v>
      </c>
      <c r="E203" s="404" t="s">
        <v>65</v>
      </c>
      <c r="G203"/>
    </row>
    <row r="204" spans="1:7" ht="13.5" thickBot="1" x14ac:dyDescent="0.25">
      <c r="A204" s="407">
        <v>11691</v>
      </c>
      <c r="B204" s="407" t="s">
        <v>8886</v>
      </c>
      <c r="C204" s="407" t="s">
        <v>184</v>
      </c>
      <c r="D204" s="407">
        <v>579.01</v>
      </c>
      <c r="E204" s="404" t="s">
        <v>65</v>
      </c>
      <c r="G204"/>
    </row>
    <row r="205" spans="1:7" ht="13.5" thickBot="1" x14ac:dyDescent="0.25">
      <c r="A205" s="406">
        <v>10722</v>
      </c>
      <c r="B205" s="406" t="s">
        <v>8887</v>
      </c>
      <c r="C205" s="406" t="s">
        <v>184</v>
      </c>
      <c r="D205" s="406">
        <v>325.69</v>
      </c>
      <c r="E205" s="404" t="s">
        <v>65</v>
      </c>
      <c r="G205"/>
    </row>
    <row r="206" spans="1:7" ht="23.25" thickBot="1" x14ac:dyDescent="0.25">
      <c r="A206" s="407">
        <v>1611</v>
      </c>
      <c r="B206" s="407" t="s">
        <v>13201</v>
      </c>
      <c r="C206" s="407" t="s">
        <v>616</v>
      </c>
      <c r="D206" s="407">
        <v>73.25</v>
      </c>
      <c r="E206" s="404" t="s">
        <v>65</v>
      </c>
      <c r="G206"/>
    </row>
    <row r="207" spans="1:7" ht="13.5" thickBot="1" x14ac:dyDescent="0.25">
      <c r="A207" s="406">
        <v>7321</v>
      </c>
      <c r="B207" s="406" t="s">
        <v>8888</v>
      </c>
      <c r="C207" s="406" t="s">
        <v>2720</v>
      </c>
      <c r="D207" s="406">
        <v>29.87</v>
      </c>
      <c r="E207" s="404" t="s">
        <v>65</v>
      </c>
      <c r="G207"/>
    </row>
    <row r="208" spans="1:7" ht="13.5" thickBot="1" x14ac:dyDescent="0.25">
      <c r="A208" s="407">
        <v>4392</v>
      </c>
      <c r="B208" s="407" t="s">
        <v>8316</v>
      </c>
      <c r="C208" s="407" t="s">
        <v>70</v>
      </c>
      <c r="D208" s="407">
        <v>41.02</v>
      </c>
      <c r="E208" s="404" t="s">
        <v>65</v>
      </c>
      <c r="G208"/>
    </row>
    <row r="209" spans="1:7" ht="23.25" thickBot="1" x14ac:dyDescent="0.25">
      <c r="A209" s="406">
        <v>724</v>
      </c>
      <c r="B209" s="406" t="s">
        <v>8317</v>
      </c>
      <c r="C209" s="406" t="s">
        <v>2</v>
      </c>
      <c r="D209" s="409">
        <v>11284.95</v>
      </c>
      <c r="E209" s="404" t="s">
        <v>65</v>
      </c>
      <c r="G209"/>
    </row>
    <row r="210" spans="1:7" ht="23.25" thickBot="1" x14ac:dyDescent="0.25">
      <c r="A210" s="407">
        <v>719</v>
      </c>
      <c r="B210" s="407" t="s">
        <v>8318</v>
      </c>
      <c r="C210" s="407" t="s">
        <v>2</v>
      </c>
      <c r="D210" s="408">
        <v>1266.1099999999999</v>
      </c>
      <c r="E210" s="404" t="s">
        <v>65</v>
      </c>
      <c r="G210"/>
    </row>
    <row r="211" spans="1:7" ht="13.5" thickBot="1" x14ac:dyDescent="0.25">
      <c r="A211" s="406">
        <v>4267</v>
      </c>
      <c r="B211" s="406" t="s">
        <v>8889</v>
      </c>
      <c r="C211" s="406" t="s">
        <v>2</v>
      </c>
      <c r="D211" s="406">
        <v>24.9</v>
      </c>
      <c r="E211" s="404" t="s">
        <v>65</v>
      </c>
      <c r="G211"/>
    </row>
    <row r="212" spans="1:7" ht="23.25" thickBot="1" x14ac:dyDescent="0.25">
      <c r="A212" s="407">
        <v>4378</v>
      </c>
      <c r="B212" s="407" t="s">
        <v>12954</v>
      </c>
      <c r="C212" s="407" t="s">
        <v>2</v>
      </c>
      <c r="D212" s="407">
        <v>0.63</v>
      </c>
      <c r="E212" s="404" t="s">
        <v>65</v>
      </c>
      <c r="G212"/>
    </row>
    <row r="213" spans="1:7" ht="23.25" thickBot="1" x14ac:dyDescent="0.25">
      <c r="A213" s="406">
        <v>4381</v>
      </c>
      <c r="B213" s="406" t="s">
        <v>8319</v>
      </c>
      <c r="C213" s="406" t="s">
        <v>2</v>
      </c>
      <c r="D213" s="406">
        <v>0.86</v>
      </c>
      <c r="E213" s="404" t="s">
        <v>65</v>
      </c>
      <c r="G213"/>
    </row>
    <row r="214" spans="1:7" ht="13.5" thickBot="1" x14ac:dyDescent="0.25">
      <c r="A214" s="407">
        <v>6217</v>
      </c>
      <c r="B214" s="407" t="s">
        <v>8890</v>
      </c>
      <c r="C214" s="407" t="s">
        <v>184</v>
      </c>
      <c r="D214" s="407">
        <v>49.23</v>
      </c>
      <c r="E214" s="404" t="s">
        <v>65</v>
      </c>
      <c r="G214"/>
    </row>
    <row r="215" spans="1:7" ht="13.5" thickBot="1" x14ac:dyDescent="0.25">
      <c r="A215" s="406">
        <v>4429</v>
      </c>
      <c r="B215" s="406" t="s">
        <v>8891</v>
      </c>
      <c r="C215" s="406" t="s">
        <v>70</v>
      </c>
      <c r="D215" s="406">
        <v>15</v>
      </c>
      <c r="E215" s="404" t="s">
        <v>65</v>
      </c>
      <c r="G215"/>
    </row>
    <row r="216" spans="1:7" ht="23.25" thickBot="1" x14ac:dyDescent="0.25">
      <c r="A216" s="407">
        <v>4473</v>
      </c>
      <c r="B216" s="407" t="s">
        <v>8892</v>
      </c>
      <c r="C216" s="407" t="s">
        <v>70</v>
      </c>
      <c r="D216" s="407">
        <v>21.92</v>
      </c>
      <c r="E216" s="404" t="s">
        <v>65</v>
      </c>
      <c r="G216"/>
    </row>
    <row r="217" spans="1:7" ht="13.5" thickBot="1" x14ac:dyDescent="0.25">
      <c r="A217" s="406">
        <v>4463</v>
      </c>
      <c r="B217" s="406" t="s">
        <v>8893</v>
      </c>
      <c r="C217" s="406" t="s">
        <v>298</v>
      </c>
      <c r="D217" s="409">
        <v>2337.33</v>
      </c>
      <c r="E217" s="404" t="s">
        <v>65</v>
      </c>
      <c r="G217"/>
    </row>
    <row r="218" spans="1:7" ht="13.5" thickBot="1" x14ac:dyDescent="0.25">
      <c r="A218" s="407">
        <v>4466</v>
      </c>
      <c r="B218" s="407" t="s">
        <v>8894</v>
      </c>
      <c r="C218" s="407" t="s">
        <v>70</v>
      </c>
      <c r="D218" s="407">
        <v>17.53</v>
      </c>
      <c r="E218" s="404" t="s">
        <v>65</v>
      </c>
      <c r="G218"/>
    </row>
    <row r="219" spans="1:7" ht="13.5" thickBot="1" x14ac:dyDescent="0.25">
      <c r="A219" s="406">
        <v>4431</v>
      </c>
      <c r="B219" s="406" t="s">
        <v>8895</v>
      </c>
      <c r="C219" s="406" t="s">
        <v>70</v>
      </c>
      <c r="D219" s="406">
        <v>14.98</v>
      </c>
      <c r="E219" s="404" t="s">
        <v>65</v>
      </c>
      <c r="G219"/>
    </row>
    <row r="220" spans="1:7" ht="13.5" thickBot="1" x14ac:dyDescent="0.25">
      <c r="A220" s="407">
        <v>4458</v>
      </c>
      <c r="B220" s="407" t="s">
        <v>8896</v>
      </c>
      <c r="C220" s="407" t="s">
        <v>70</v>
      </c>
      <c r="D220" s="407">
        <v>0.35</v>
      </c>
      <c r="E220" s="404" t="s">
        <v>65</v>
      </c>
      <c r="G220"/>
    </row>
    <row r="221" spans="1:7" ht="13.5" thickBot="1" x14ac:dyDescent="0.25">
      <c r="A221" s="406">
        <v>4403</v>
      </c>
      <c r="B221" s="406" t="s">
        <v>8897</v>
      </c>
      <c r="C221" s="406" t="s">
        <v>70</v>
      </c>
      <c r="D221" s="406">
        <v>0.87</v>
      </c>
      <c r="E221" s="404" t="s">
        <v>65</v>
      </c>
      <c r="G221"/>
    </row>
    <row r="222" spans="1:7" ht="13.5" thickBot="1" x14ac:dyDescent="0.25">
      <c r="A222" s="407">
        <v>4407</v>
      </c>
      <c r="B222" s="407" t="s">
        <v>8898</v>
      </c>
      <c r="C222" s="407" t="s">
        <v>70</v>
      </c>
      <c r="D222" s="407">
        <v>1.05</v>
      </c>
      <c r="E222" s="404" t="s">
        <v>65</v>
      </c>
      <c r="G222"/>
    </row>
    <row r="223" spans="1:7" ht="13.5" thickBot="1" x14ac:dyDescent="0.25">
      <c r="A223" s="406">
        <v>4413</v>
      </c>
      <c r="B223" s="406" t="s">
        <v>8899</v>
      </c>
      <c r="C223" s="406" t="s">
        <v>70</v>
      </c>
      <c r="D223" s="406">
        <v>1.72</v>
      </c>
      <c r="E223" s="404" t="s">
        <v>65</v>
      </c>
      <c r="G223"/>
    </row>
    <row r="224" spans="1:7" ht="13.5" thickBot="1" x14ac:dyDescent="0.25">
      <c r="A224" s="407">
        <v>4405</v>
      </c>
      <c r="B224" s="407" t="s">
        <v>8900</v>
      </c>
      <c r="C224" s="407" t="s">
        <v>70</v>
      </c>
      <c r="D224" s="407">
        <v>3.02</v>
      </c>
      <c r="E224" s="404" t="s">
        <v>65</v>
      </c>
      <c r="G224"/>
    </row>
    <row r="225" spans="1:7" ht="23.25" thickBot="1" x14ac:dyDescent="0.25">
      <c r="A225" s="406">
        <v>20196</v>
      </c>
      <c r="B225" s="406" t="s">
        <v>8901</v>
      </c>
      <c r="C225" s="406" t="s">
        <v>70</v>
      </c>
      <c r="D225" s="406">
        <v>17.28</v>
      </c>
      <c r="E225" s="404" t="s">
        <v>65</v>
      </c>
      <c r="G225"/>
    </row>
    <row r="226" spans="1:7" ht="13.5" thickBot="1" x14ac:dyDescent="0.25">
      <c r="A226" s="407">
        <v>20210</v>
      </c>
      <c r="B226" s="407" t="s">
        <v>8902</v>
      </c>
      <c r="C226" s="407" t="s">
        <v>70</v>
      </c>
      <c r="D226" s="407">
        <v>25.67</v>
      </c>
      <c r="E226" s="404" t="s">
        <v>65</v>
      </c>
      <c r="G226"/>
    </row>
    <row r="227" spans="1:7" ht="23.25" thickBot="1" x14ac:dyDescent="0.25">
      <c r="A227" s="406">
        <v>4419</v>
      </c>
      <c r="B227" s="406" t="s">
        <v>8903</v>
      </c>
      <c r="C227" s="406" t="s">
        <v>2</v>
      </c>
      <c r="D227" s="406">
        <v>0.52</v>
      </c>
      <c r="E227" s="404" t="s">
        <v>65</v>
      </c>
      <c r="G227"/>
    </row>
    <row r="228" spans="1:7" ht="23.25" thickBot="1" x14ac:dyDescent="0.25">
      <c r="A228" s="407">
        <v>4418</v>
      </c>
      <c r="B228" s="407" t="s">
        <v>8904</v>
      </c>
      <c r="C228" s="407" t="s">
        <v>2</v>
      </c>
      <c r="D228" s="407">
        <v>0.42</v>
      </c>
      <c r="E228" s="404" t="s">
        <v>65</v>
      </c>
      <c r="G228"/>
    </row>
    <row r="229" spans="1:7" ht="23.25" thickBot="1" x14ac:dyDescent="0.25">
      <c r="A229" s="406">
        <v>4502</v>
      </c>
      <c r="B229" s="406" t="s">
        <v>8905</v>
      </c>
      <c r="C229" s="406" t="s">
        <v>70</v>
      </c>
      <c r="D229" s="406">
        <v>0.77</v>
      </c>
      <c r="E229" s="404" t="s">
        <v>65</v>
      </c>
      <c r="G229"/>
    </row>
    <row r="230" spans="1:7" ht="23.25" thickBot="1" x14ac:dyDescent="0.25">
      <c r="A230" s="407">
        <v>4515</v>
      </c>
      <c r="B230" s="407" t="s">
        <v>13202</v>
      </c>
      <c r="C230" s="407" t="s">
        <v>70</v>
      </c>
      <c r="D230" s="407">
        <v>3.39</v>
      </c>
      <c r="E230" s="404" t="s">
        <v>65</v>
      </c>
      <c r="G230"/>
    </row>
    <row r="231" spans="1:7" ht="23.25" thickBot="1" x14ac:dyDescent="0.25">
      <c r="A231" s="406">
        <v>4492</v>
      </c>
      <c r="B231" s="406" t="s">
        <v>8906</v>
      </c>
      <c r="C231" s="406" t="s">
        <v>70</v>
      </c>
      <c r="D231" s="406">
        <v>3.34</v>
      </c>
      <c r="E231" s="404" t="s">
        <v>65</v>
      </c>
      <c r="G231"/>
    </row>
    <row r="232" spans="1:7" ht="13.5" thickBot="1" x14ac:dyDescent="0.25">
      <c r="A232" s="407">
        <v>2744</v>
      </c>
      <c r="B232" s="407" t="s">
        <v>8907</v>
      </c>
      <c r="C232" s="407" t="s">
        <v>2</v>
      </c>
      <c r="D232" s="407">
        <v>33.93</v>
      </c>
      <c r="E232" s="404" t="s">
        <v>65</v>
      </c>
      <c r="G232"/>
    </row>
    <row r="233" spans="1:7" ht="13.5" thickBot="1" x14ac:dyDescent="0.25">
      <c r="A233" s="406">
        <v>2739</v>
      </c>
      <c r="B233" s="406" t="s">
        <v>8908</v>
      </c>
      <c r="C233" s="406" t="s">
        <v>70</v>
      </c>
      <c r="D233" s="406">
        <v>1.33</v>
      </c>
      <c r="E233" s="404" t="s">
        <v>65</v>
      </c>
      <c r="G233"/>
    </row>
    <row r="234" spans="1:7" ht="23.25" thickBot="1" x14ac:dyDescent="0.25">
      <c r="A234" s="407">
        <v>2728</v>
      </c>
      <c r="B234" s="407" t="s">
        <v>8909</v>
      </c>
      <c r="C234" s="407" t="s">
        <v>70</v>
      </c>
      <c r="D234" s="407">
        <v>1.45</v>
      </c>
      <c r="E234" s="404" t="s">
        <v>65</v>
      </c>
      <c r="G234"/>
    </row>
    <row r="235" spans="1:7" ht="23.25" thickBot="1" x14ac:dyDescent="0.25">
      <c r="A235" s="406">
        <v>4506</v>
      </c>
      <c r="B235" s="406" t="s">
        <v>8910</v>
      </c>
      <c r="C235" s="406" t="s">
        <v>70</v>
      </c>
      <c r="D235" s="406">
        <v>1.37</v>
      </c>
      <c r="E235" s="404" t="s">
        <v>65</v>
      </c>
      <c r="G235"/>
    </row>
    <row r="236" spans="1:7" ht="13.5" thickBot="1" x14ac:dyDescent="0.25">
      <c r="A236" s="407">
        <v>20207</v>
      </c>
      <c r="B236" s="407" t="s">
        <v>8911</v>
      </c>
      <c r="C236" s="407" t="s">
        <v>70</v>
      </c>
      <c r="D236" s="407">
        <v>8.92</v>
      </c>
      <c r="E236" s="404" t="s">
        <v>65</v>
      </c>
      <c r="G236"/>
    </row>
    <row r="237" spans="1:7" ht="13.5" thickBot="1" x14ac:dyDescent="0.25">
      <c r="A237" s="406">
        <v>4705</v>
      </c>
      <c r="B237" s="406" t="s">
        <v>8320</v>
      </c>
      <c r="C237" s="406" t="s">
        <v>184</v>
      </c>
      <c r="D237" s="406">
        <v>36.01</v>
      </c>
      <c r="E237" s="404" t="s">
        <v>65</v>
      </c>
      <c r="G237"/>
    </row>
    <row r="238" spans="1:7" ht="13.5" thickBot="1" x14ac:dyDescent="0.25">
      <c r="A238" s="407">
        <v>4764</v>
      </c>
      <c r="B238" s="407" t="s">
        <v>13203</v>
      </c>
      <c r="C238" s="407" t="s">
        <v>616</v>
      </c>
      <c r="D238" s="407">
        <v>3.76</v>
      </c>
      <c r="E238" s="404" t="s">
        <v>65</v>
      </c>
      <c r="G238"/>
    </row>
    <row r="239" spans="1:7" ht="23.25" thickBot="1" x14ac:dyDescent="0.25">
      <c r="A239" s="406">
        <v>13340</v>
      </c>
      <c r="B239" s="406" t="s">
        <v>13204</v>
      </c>
      <c r="C239" s="406" t="s">
        <v>70</v>
      </c>
      <c r="D239" s="406">
        <v>15.94</v>
      </c>
      <c r="E239" s="404" t="s">
        <v>65</v>
      </c>
      <c r="G239"/>
    </row>
    <row r="240" spans="1:7" ht="23.25" thickBot="1" x14ac:dyDescent="0.25">
      <c r="A240" s="407">
        <v>4775</v>
      </c>
      <c r="B240" s="407" t="s">
        <v>13205</v>
      </c>
      <c r="C240" s="407" t="s">
        <v>70</v>
      </c>
      <c r="D240" s="407">
        <v>236.25</v>
      </c>
      <c r="E240" s="404" t="s">
        <v>65</v>
      </c>
      <c r="G240"/>
    </row>
    <row r="241" spans="1:7" ht="23.25" thickBot="1" x14ac:dyDescent="0.25">
      <c r="A241" s="406">
        <v>4768</v>
      </c>
      <c r="B241" s="406" t="s">
        <v>13206</v>
      </c>
      <c r="C241" s="406" t="s">
        <v>616</v>
      </c>
      <c r="D241" s="406">
        <v>3.78</v>
      </c>
      <c r="E241" s="404" t="s">
        <v>65</v>
      </c>
      <c r="G241"/>
    </row>
    <row r="242" spans="1:7" ht="13.5" thickBot="1" x14ac:dyDescent="0.25">
      <c r="A242" s="407">
        <v>4769</v>
      </c>
      <c r="B242" s="407" t="s">
        <v>13207</v>
      </c>
      <c r="C242" s="407" t="s">
        <v>70</v>
      </c>
      <c r="D242" s="407">
        <v>114.13</v>
      </c>
      <c r="E242" s="404" t="s">
        <v>65</v>
      </c>
      <c r="G242"/>
    </row>
    <row r="243" spans="1:7" ht="13.5" thickBot="1" x14ac:dyDescent="0.25">
      <c r="A243" s="406">
        <v>10964</v>
      </c>
      <c r="B243" s="406" t="s">
        <v>13208</v>
      </c>
      <c r="C243" s="406" t="s">
        <v>616</v>
      </c>
      <c r="D243" s="406">
        <v>5.26</v>
      </c>
      <c r="E243" s="404" t="s">
        <v>65</v>
      </c>
      <c r="G243"/>
    </row>
    <row r="244" spans="1:7" ht="13.5" customHeight="1" thickBot="1" x14ac:dyDescent="0.25">
      <c r="A244" s="407">
        <v>25982</v>
      </c>
      <c r="B244" s="407" t="s">
        <v>8912</v>
      </c>
      <c r="C244" s="407" t="s">
        <v>184</v>
      </c>
      <c r="D244" s="407">
        <v>256.23</v>
      </c>
      <c r="E244" s="404" t="s">
        <v>65</v>
      </c>
      <c r="G244"/>
    </row>
    <row r="245" spans="1:7" ht="13.5" customHeight="1" thickBot="1" x14ac:dyDescent="0.25">
      <c r="A245" s="406">
        <v>4819</v>
      </c>
      <c r="B245" s="406" t="s">
        <v>8913</v>
      </c>
      <c r="C245" s="406" t="s">
        <v>184</v>
      </c>
      <c r="D245" s="406">
        <v>325.69</v>
      </c>
      <c r="E245" s="404" t="s">
        <v>65</v>
      </c>
      <c r="G245"/>
    </row>
    <row r="246" spans="1:7" ht="13.5" thickBot="1" x14ac:dyDescent="0.25">
      <c r="A246" s="407">
        <v>2509</v>
      </c>
      <c r="B246" s="407" t="s">
        <v>8914</v>
      </c>
      <c r="C246" s="407" t="s">
        <v>2</v>
      </c>
      <c r="D246" s="407">
        <v>36.25</v>
      </c>
      <c r="E246" s="404" t="s">
        <v>65</v>
      </c>
      <c r="G246"/>
    </row>
    <row r="247" spans="1:7" ht="13.5" thickBot="1" x14ac:dyDescent="0.25">
      <c r="A247" s="406">
        <v>1374</v>
      </c>
      <c r="B247" s="406" t="s">
        <v>12955</v>
      </c>
      <c r="C247" s="406" t="s">
        <v>616</v>
      </c>
      <c r="D247" s="406">
        <v>4.1900000000000004</v>
      </c>
      <c r="E247" s="404" t="s">
        <v>65</v>
      </c>
      <c r="G247"/>
    </row>
    <row r="248" spans="1:7" ht="23.25" thickBot="1" x14ac:dyDescent="0.25">
      <c r="A248" s="407">
        <v>4929</v>
      </c>
      <c r="B248" s="407" t="s">
        <v>8915</v>
      </c>
      <c r="C248" s="407" t="s">
        <v>184</v>
      </c>
      <c r="D248" s="407">
        <v>349.62</v>
      </c>
      <c r="E248" s="404" t="s">
        <v>65</v>
      </c>
      <c r="G248"/>
    </row>
    <row r="249" spans="1:7" ht="13.5" thickBot="1" x14ac:dyDescent="0.25">
      <c r="A249" s="406">
        <v>4931</v>
      </c>
      <c r="B249" s="406" t="s">
        <v>8916</v>
      </c>
      <c r="C249" s="406" t="s">
        <v>2</v>
      </c>
      <c r="D249" s="406">
        <v>315.70999999999998</v>
      </c>
      <c r="E249" s="404" t="s">
        <v>65</v>
      </c>
      <c r="G249"/>
    </row>
    <row r="250" spans="1:7" ht="13.5" thickBot="1" x14ac:dyDescent="0.25">
      <c r="A250" s="407">
        <v>4939</v>
      </c>
      <c r="B250" s="407" t="s">
        <v>8917</v>
      </c>
      <c r="C250" s="407" t="s">
        <v>184</v>
      </c>
      <c r="D250" s="407">
        <v>350.98</v>
      </c>
      <c r="E250" s="404" t="s">
        <v>65</v>
      </c>
      <c r="G250"/>
    </row>
    <row r="251" spans="1:7" ht="13.5" thickBot="1" x14ac:dyDescent="0.25">
      <c r="A251" s="406">
        <v>5000</v>
      </c>
      <c r="B251" s="406" t="s">
        <v>8321</v>
      </c>
      <c r="C251" s="406" t="s">
        <v>184</v>
      </c>
      <c r="D251" s="406">
        <v>195.53</v>
      </c>
      <c r="E251" s="404" t="s">
        <v>65</v>
      </c>
      <c r="G251"/>
    </row>
    <row r="252" spans="1:7" ht="13.5" thickBot="1" x14ac:dyDescent="0.25">
      <c r="A252" s="407">
        <v>4968</v>
      </c>
      <c r="B252" s="407" t="s">
        <v>8322</v>
      </c>
      <c r="C252" s="407" t="s">
        <v>184</v>
      </c>
      <c r="D252" s="407">
        <v>192.78</v>
      </c>
      <c r="E252" s="404" t="s">
        <v>65</v>
      </c>
      <c r="G252"/>
    </row>
    <row r="253" spans="1:7" ht="13.5" thickBot="1" x14ac:dyDescent="0.25">
      <c r="A253" s="406">
        <v>20325</v>
      </c>
      <c r="B253" s="406" t="s">
        <v>8323</v>
      </c>
      <c r="C253" s="406" t="s">
        <v>2</v>
      </c>
      <c r="D253" s="406">
        <v>280.8</v>
      </c>
      <c r="E253" s="404" t="s">
        <v>65</v>
      </c>
      <c r="G253"/>
    </row>
    <row r="254" spans="1:7" ht="23.25" thickBot="1" x14ac:dyDescent="0.25">
      <c r="A254" s="407">
        <v>11381</v>
      </c>
      <c r="B254" s="407" t="s">
        <v>8324</v>
      </c>
      <c r="C254" s="407" t="s">
        <v>184</v>
      </c>
      <c r="D254" s="407">
        <v>415.13</v>
      </c>
      <c r="E254" s="404" t="s">
        <v>65</v>
      </c>
      <c r="G254"/>
    </row>
    <row r="255" spans="1:7" ht="13.5" thickBot="1" x14ac:dyDescent="0.25">
      <c r="A255" s="406">
        <v>20324</v>
      </c>
      <c r="B255" s="406" t="s">
        <v>8325</v>
      </c>
      <c r="C255" s="406" t="s">
        <v>2</v>
      </c>
      <c r="D255" s="406">
        <v>308.74</v>
      </c>
      <c r="E255" s="404" t="s">
        <v>65</v>
      </c>
      <c r="G255"/>
    </row>
    <row r="256" spans="1:7" ht="13.5" thickBot="1" x14ac:dyDescent="0.25">
      <c r="A256" s="407">
        <v>20323</v>
      </c>
      <c r="B256" s="407" t="s">
        <v>8326</v>
      </c>
      <c r="C256" s="407" t="s">
        <v>2</v>
      </c>
      <c r="D256" s="407">
        <v>321.58</v>
      </c>
      <c r="E256" s="404" t="s">
        <v>65</v>
      </c>
      <c r="G256"/>
    </row>
    <row r="257" spans="1:7" ht="13.5" thickBot="1" x14ac:dyDescent="0.25">
      <c r="A257" s="406">
        <v>4268</v>
      </c>
      <c r="B257" s="406" t="s">
        <v>8918</v>
      </c>
      <c r="C257" s="406" t="s">
        <v>2</v>
      </c>
      <c r="D257" s="406">
        <v>21.91</v>
      </c>
      <c r="E257" s="404" t="s">
        <v>65</v>
      </c>
      <c r="G257"/>
    </row>
    <row r="258" spans="1:7" ht="34.5" customHeight="1" thickBot="1" x14ac:dyDescent="0.25">
      <c r="A258" s="407">
        <v>12387</v>
      </c>
      <c r="B258" s="407" t="s">
        <v>8919</v>
      </c>
      <c r="C258" s="407" t="s">
        <v>2</v>
      </c>
      <c r="D258" s="407">
        <v>251.63</v>
      </c>
      <c r="E258" s="404" t="s">
        <v>65</v>
      </c>
      <c r="G258"/>
    </row>
    <row r="259" spans="1:7" ht="23.25" thickBot="1" x14ac:dyDescent="0.25">
      <c r="A259" s="406">
        <v>12272</v>
      </c>
      <c r="B259" s="406" t="s">
        <v>8920</v>
      </c>
      <c r="C259" s="406" t="s">
        <v>2</v>
      </c>
      <c r="D259" s="406">
        <v>79.17</v>
      </c>
      <c r="E259" s="404" t="s">
        <v>65</v>
      </c>
      <c r="G259"/>
    </row>
    <row r="260" spans="1:7" ht="13.5" thickBot="1" x14ac:dyDescent="0.25">
      <c r="A260" s="407">
        <v>1074</v>
      </c>
      <c r="B260" s="407" t="s">
        <v>8921</v>
      </c>
      <c r="C260" s="407" t="s">
        <v>2</v>
      </c>
      <c r="D260" s="407">
        <v>9.93</v>
      </c>
      <c r="E260" s="404" t="s">
        <v>65</v>
      </c>
      <c r="G260"/>
    </row>
    <row r="261" spans="1:7" ht="13.5" thickBot="1" x14ac:dyDescent="0.25">
      <c r="A261" s="406">
        <v>1075</v>
      </c>
      <c r="B261" s="406" t="s">
        <v>8922</v>
      </c>
      <c r="C261" s="406" t="s">
        <v>2</v>
      </c>
      <c r="D261" s="406">
        <v>18.05</v>
      </c>
      <c r="E261" s="404" t="s">
        <v>65</v>
      </c>
      <c r="G261"/>
    </row>
    <row r="262" spans="1:7" ht="13.5" thickBot="1" x14ac:dyDescent="0.25">
      <c r="A262" s="407">
        <v>1089</v>
      </c>
      <c r="B262" s="407" t="s">
        <v>8923</v>
      </c>
      <c r="C262" s="407" t="s">
        <v>2</v>
      </c>
      <c r="D262" s="407">
        <v>13.62</v>
      </c>
      <c r="E262" s="404" t="s">
        <v>65</v>
      </c>
      <c r="G262"/>
    </row>
    <row r="263" spans="1:7" ht="13.5" thickBot="1" x14ac:dyDescent="0.25">
      <c r="A263" s="406">
        <v>1103</v>
      </c>
      <c r="B263" s="406" t="s">
        <v>8924</v>
      </c>
      <c r="C263" s="406" t="s">
        <v>2</v>
      </c>
      <c r="D263" s="406">
        <v>9.32</v>
      </c>
      <c r="E263" s="404" t="s">
        <v>65</v>
      </c>
      <c r="G263"/>
    </row>
    <row r="264" spans="1:7" ht="13.5" thickBot="1" x14ac:dyDescent="0.25">
      <c r="A264" s="407">
        <v>1077</v>
      </c>
      <c r="B264" s="407" t="s">
        <v>8925</v>
      </c>
      <c r="C264" s="407" t="s">
        <v>2</v>
      </c>
      <c r="D264" s="407">
        <v>20.3</v>
      </c>
      <c r="E264" s="404" t="s">
        <v>65</v>
      </c>
      <c r="G264"/>
    </row>
    <row r="265" spans="1:7" ht="13.5" thickBot="1" x14ac:dyDescent="0.25">
      <c r="A265" s="406">
        <v>1078</v>
      </c>
      <c r="B265" s="406" t="s">
        <v>13209</v>
      </c>
      <c r="C265" s="406" t="s">
        <v>2</v>
      </c>
      <c r="D265" s="406">
        <v>20.3</v>
      </c>
      <c r="E265" s="404" t="s">
        <v>65</v>
      </c>
      <c r="G265"/>
    </row>
    <row r="266" spans="1:7" ht="13.5" thickBot="1" x14ac:dyDescent="0.25">
      <c r="A266" s="407">
        <v>1084</v>
      </c>
      <c r="B266" s="407" t="s">
        <v>8926</v>
      </c>
      <c r="C266" s="407" t="s">
        <v>2</v>
      </c>
      <c r="D266" s="407">
        <v>28.87</v>
      </c>
      <c r="E266" s="404" t="s">
        <v>65</v>
      </c>
      <c r="G266"/>
    </row>
    <row r="267" spans="1:7" ht="13.5" thickBot="1" x14ac:dyDescent="0.25">
      <c r="A267" s="406">
        <v>1085</v>
      </c>
      <c r="B267" s="406" t="s">
        <v>8927</v>
      </c>
      <c r="C267" s="406" t="s">
        <v>2</v>
      </c>
      <c r="D267" s="406">
        <v>30.71</v>
      </c>
      <c r="E267" s="404" t="s">
        <v>65</v>
      </c>
      <c r="G267"/>
    </row>
    <row r="268" spans="1:7" ht="23.25" thickBot="1" x14ac:dyDescent="0.25">
      <c r="A268" s="407">
        <v>10696</v>
      </c>
      <c r="B268" s="407" t="s">
        <v>8928</v>
      </c>
      <c r="C268" s="407" t="s">
        <v>2</v>
      </c>
      <c r="D268" s="408">
        <v>223250</v>
      </c>
      <c r="E268" s="404" t="s">
        <v>65</v>
      </c>
      <c r="G268"/>
    </row>
    <row r="269" spans="1:7" ht="23.25" thickBot="1" x14ac:dyDescent="0.25">
      <c r="A269" s="406">
        <v>10697</v>
      </c>
      <c r="B269" s="406" t="s">
        <v>8327</v>
      </c>
      <c r="C269" s="406" t="s">
        <v>2</v>
      </c>
      <c r="D269" s="409">
        <v>206076.2</v>
      </c>
      <c r="E269" s="404" t="s">
        <v>65</v>
      </c>
      <c r="G269"/>
    </row>
    <row r="270" spans="1:7" ht="13.5" thickBot="1" x14ac:dyDescent="0.25">
      <c r="A270" s="407">
        <v>116</v>
      </c>
      <c r="B270" s="407" t="s">
        <v>8929</v>
      </c>
      <c r="C270" s="407" t="s">
        <v>616</v>
      </c>
      <c r="D270" s="407">
        <v>4.05</v>
      </c>
      <c r="E270" s="404" t="s">
        <v>65</v>
      </c>
      <c r="G270"/>
    </row>
    <row r="271" spans="1:7" ht="13.5" thickBot="1" x14ac:dyDescent="0.25">
      <c r="A271" s="406">
        <v>10852</v>
      </c>
      <c r="B271" s="406" t="s">
        <v>8930</v>
      </c>
      <c r="C271" s="406" t="s">
        <v>70</v>
      </c>
      <c r="D271" s="406">
        <v>22</v>
      </c>
      <c r="E271" s="404" t="s">
        <v>65</v>
      </c>
      <c r="G271"/>
    </row>
    <row r="272" spans="1:7" ht="23.25" thickBot="1" x14ac:dyDescent="0.25">
      <c r="A272" s="407">
        <v>13229</v>
      </c>
      <c r="B272" s="407" t="s">
        <v>8328</v>
      </c>
      <c r="C272" s="407" t="s">
        <v>2</v>
      </c>
      <c r="D272" s="408">
        <v>390000</v>
      </c>
      <c r="E272" s="404" t="s">
        <v>65</v>
      </c>
      <c r="G272"/>
    </row>
    <row r="273" spans="1:7" ht="23.25" thickBot="1" x14ac:dyDescent="0.25">
      <c r="A273" s="406">
        <v>10645</v>
      </c>
      <c r="B273" s="406" t="s">
        <v>13210</v>
      </c>
      <c r="C273" s="406" t="s">
        <v>2</v>
      </c>
      <c r="D273" s="409">
        <v>295997.05</v>
      </c>
      <c r="E273" s="404" t="s">
        <v>65</v>
      </c>
      <c r="G273"/>
    </row>
    <row r="274" spans="1:7" ht="13.5" thickBot="1" x14ac:dyDescent="0.25">
      <c r="A274" s="407">
        <v>4269</v>
      </c>
      <c r="B274" s="407" t="s">
        <v>12956</v>
      </c>
      <c r="C274" s="407" t="s">
        <v>2</v>
      </c>
      <c r="D274" s="407">
        <v>25.41</v>
      </c>
      <c r="E274" s="404" t="s">
        <v>65</v>
      </c>
      <c r="G274"/>
    </row>
    <row r="275" spans="1:7" ht="13.5" thickBot="1" x14ac:dyDescent="0.25">
      <c r="A275" s="406">
        <v>4270</v>
      </c>
      <c r="B275" s="406" t="s">
        <v>8931</v>
      </c>
      <c r="C275" s="406" t="s">
        <v>2</v>
      </c>
      <c r="D275" s="406">
        <v>18.34</v>
      </c>
      <c r="E275" s="404" t="s">
        <v>65</v>
      </c>
      <c r="G275"/>
    </row>
    <row r="276" spans="1:7" ht="13.5" thickBot="1" x14ac:dyDescent="0.25">
      <c r="A276" s="407">
        <v>6087</v>
      </c>
      <c r="B276" s="407" t="s">
        <v>8932</v>
      </c>
      <c r="C276" s="407" t="s">
        <v>2478</v>
      </c>
      <c r="D276" s="407">
        <v>22.5</v>
      </c>
      <c r="E276" s="404" t="s">
        <v>65</v>
      </c>
      <c r="G276"/>
    </row>
    <row r="277" spans="1:7" ht="23.25" thickBot="1" x14ac:dyDescent="0.25">
      <c r="A277" s="406">
        <v>1373</v>
      </c>
      <c r="B277" s="406" t="s">
        <v>8933</v>
      </c>
      <c r="C277" s="406" t="s">
        <v>2847</v>
      </c>
      <c r="D277" s="406">
        <v>42.5</v>
      </c>
      <c r="E277" s="404" t="s">
        <v>65</v>
      </c>
      <c r="G277"/>
    </row>
    <row r="278" spans="1:7" ht="13.5" thickBot="1" x14ac:dyDescent="0.25">
      <c r="A278" s="407">
        <v>6083</v>
      </c>
      <c r="B278" s="407" t="s">
        <v>8934</v>
      </c>
      <c r="C278" s="407" t="s">
        <v>2478</v>
      </c>
      <c r="D278" s="407">
        <v>52.9</v>
      </c>
      <c r="E278" s="404" t="s">
        <v>65</v>
      </c>
      <c r="G278"/>
    </row>
    <row r="279" spans="1:7" ht="13.5" thickBot="1" x14ac:dyDescent="0.25">
      <c r="A279" s="406">
        <v>6137</v>
      </c>
      <c r="B279" s="406" t="s">
        <v>8935</v>
      </c>
      <c r="C279" s="406" t="s">
        <v>2</v>
      </c>
      <c r="D279" s="406">
        <v>128.51</v>
      </c>
      <c r="E279" s="404" t="s">
        <v>65</v>
      </c>
      <c r="G279"/>
    </row>
    <row r="280" spans="1:7" ht="13.5" thickBot="1" x14ac:dyDescent="0.25">
      <c r="A280" s="407">
        <v>11760</v>
      </c>
      <c r="B280" s="407" t="s">
        <v>8936</v>
      </c>
      <c r="C280" s="407" t="s">
        <v>2</v>
      </c>
      <c r="D280" s="407">
        <v>162.65</v>
      </c>
      <c r="E280" s="404" t="s">
        <v>65</v>
      </c>
      <c r="G280"/>
    </row>
    <row r="281" spans="1:7" ht="13.5" thickBot="1" x14ac:dyDescent="0.25">
      <c r="A281" s="406">
        <v>20261</v>
      </c>
      <c r="B281" s="406" t="s">
        <v>8937</v>
      </c>
      <c r="C281" s="406" t="s">
        <v>2</v>
      </c>
      <c r="D281" s="406">
        <v>20.79</v>
      </c>
      <c r="E281" s="404" t="s">
        <v>65</v>
      </c>
      <c r="G281"/>
    </row>
    <row r="282" spans="1:7" ht="23.25" thickBot="1" x14ac:dyDescent="0.25">
      <c r="A282" s="407">
        <v>12732</v>
      </c>
      <c r="B282" s="407" t="s">
        <v>13211</v>
      </c>
      <c r="C282" s="407" t="s">
        <v>2</v>
      </c>
      <c r="D282" s="407">
        <v>46.95</v>
      </c>
      <c r="E282" s="404" t="s">
        <v>65</v>
      </c>
      <c r="G282"/>
    </row>
    <row r="283" spans="1:7" ht="13.5" thickBot="1" x14ac:dyDescent="0.25">
      <c r="A283" s="406">
        <v>20248</v>
      </c>
      <c r="B283" s="406" t="s">
        <v>8938</v>
      </c>
      <c r="C283" s="406" t="s">
        <v>70</v>
      </c>
      <c r="D283" s="406">
        <v>79.61</v>
      </c>
      <c r="E283" s="404" t="s">
        <v>65</v>
      </c>
      <c r="G283"/>
    </row>
    <row r="284" spans="1:7" ht="23.25" thickBot="1" x14ac:dyDescent="0.25">
      <c r="A284" s="407">
        <v>10483</v>
      </c>
      <c r="B284" s="407" t="s">
        <v>8939</v>
      </c>
      <c r="C284" s="407" t="s">
        <v>2072</v>
      </c>
      <c r="D284" s="407">
        <v>22.4</v>
      </c>
      <c r="E284" s="404" t="s">
        <v>65</v>
      </c>
      <c r="G284"/>
    </row>
    <row r="285" spans="1:7" ht="13.5" thickBot="1" x14ac:dyDescent="0.25">
      <c r="A285" s="406">
        <v>6173</v>
      </c>
      <c r="B285" s="406" t="s">
        <v>8329</v>
      </c>
      <c r="C285" s="406" t="s">
        <v>280</v>
      </c>
      <c r="D285" s="406">
        <v>20.58</v>
      </c>
      <c r="E285" s="404" t="s">
        <v>65</v>
      </c>
      <c r="G285"/>
    </row>
    <row r="286" spans="1:7" ht="13.5" thickBot="1" x14ac:dyDescent="0.25">
      <c r="A286" s="407">
        <v>10477</v>
      </c>
      <c r="B286" s="407" t="s">
        <v>8940</v>
      </c>
      <c r="C286" s="407" t="s">
        <v>2072</v>
      </c>
      <c r="D286" s="407">
        <v>22.62</v>
      </c>
      <c r="E286" s="404" t="s">
        <v>65</v>
      </c>
      <c r="G286"/>
    </row>
    <row r="287" spans="1:7" ht="13.5" thickBot="1" x14ac:dyDescent="0.25">
      <c r="A287" s="406">
        <v>10717</v>
      </c>
      <c r="B287" s="406" t="s">
        <v>8941</v>
      </c>
      <c r="C287" s="406" t="s">
        <v>2</v>
      </c>
      <c r="D287" s="406">
        <v>6.66</v>
      </c>
      <c r="E287" s="404" t="s">
        <v>65</v>
      </c>
      <c r="G287"/>
    </row>
    <row r="288" spans="1:7" ht="13.5" thickBot="1" x14ac:dyDescent="0.25">
      <c r="A288" s="407">
        <v>10719</v>
      </c>
      <c r="B288" s="407" t="s">
        <v>8942</v>
      </c>
      <c r="C288" s="407" t="s">
        <v>2</v>
      </c>
      <c r="D288" s="407">
        <v>23.62</v>
      </c>
      <c r="E288" s="404" t="s">
        <v>65</v>
      </c>
      <c r="G288"/>
    </row>
    <row r="289" spans="1:7" ht="23.25" thickBot="1" x14ac:dyDescent="0.25">
      <c r="A289" s="406">
        <v>4435</v>
      </c>
      <c r="B289" s="406" t="s">
        <v>8943</v>
      </c>
      <c r="C289" s="406" t="s">
        <v>70</v>
      </c>
      <c r="D289" s="406">
        <v>4.34</v>
      </c>
      <c r="E289" s="404" t="s">
        <v>65</v>
      </c>
      <c r="G289"/>
    </row>
    <row r="290" spans="1:7" ht="13.5" thickBot="1" x14ac:dyDescent="0.25">
      <c r="A290" s="407">
        <v>6205</v>
      </c>
      <c r="B290" s="407" t="s">
        <v>8944</v>
      </c>
      <c r="C290" s="407" t="s">
        <v>70</v>
      </c>
      <c r="D290" s="407">
        <v>12.11</v>
      </c>
      <c r="E290" s="404" t="s">
        <v>65</v>
      </c>
      <c r="G290"/>
    </row>
    <row r="291" spans="1:7" ht="13.5" thickBot="1" x14ac:dyDescent="0.25">
      <c r="A291" s="406">
        <v>10568</v>
      </c>
      <c r="B291" s="406" t="s">
        <v>8945</v>
      </c>
      <c r="C291" s="406" t="s">
        <v>70</v>
      </c>
      <c r="D291" s="406">
        <v>4.6399999999999997</v>
      </c>
      <c r="E291" s="404" t="s">
        <v>65</v>
      </c>
      <c r="G291"/>
    </row>
    <row r="292" spans="1:7" ht="23.25" thickBot="1" x14ac:dyDescent="0.25">
      <c r="A292" s="407">
        <v>7539</v>
      </c>
      <c r="B292" s="407" t="s">
        <v>8946</v>
      </c>
      <c r="C292" s="407" t="s">
        <v>2</v>
      </c>
      <c r="D292" s="407">
        <v>2.0299999999999998</v>
      </c>
      <c r="E292" s="404" t="s">
        <v>65</v>
      </c>
      <c r="G292"/>
    </row>
    <row r="293" spans="1:7" ht="13.5" thickBot="1" x14ac:dyDescent="0.25">
      <c r="A293" s="406">
        <v>11303</v>
      </c>
      <c r="B293" s="406" t="s">
        <v>8947</v>
      </c>
      <c r="C293" s="406" t="s">
        <v>2</v>
      </c>
      <c r="D293" s="406">
        <v>110.04</v>
      </c>
      <c r="E293" s="404" t="s">
        <v>65</v>
      </c>
      <c r="G293"/>
    </row>
    <row r="294" spans="1:7" ht="13.5" thickBot="1" x14ac:dyDescent="0.25">
      <c r="A294" s="407">
        <v>11290</v>
      </c>
      <c r="B294" s="407" t="s">
        <v>8948</v>
      </c>
      <c r="C294" s="407" t="s">
        <v>2</v>
      </c>
      <c r="D294" s="407">
        <v>146.52000000000001</v>
      </c>
      <c r="E294" s="404" t="s">
        <v>65</v>
      </c>
      <c r="G294"/>
    </row>
    <row r="295" spans="1:7" ht="13.5" thickBot="1" x14ac:dyDescent="0.25">
      <c r="A295" s="406">
        <v>11291</v>
      </c>
      <c r="B295" s="406" t="s">
        <v>8949</v>
      </c>
      <c r="C295" s="406" t="s">
        <v>2</v>
      </c>
      <c r="D295" s="406">
        <v>327.51</v>
      </c>
      <c r="E295" s="404" t="s">
        <v>65</v>
      </c>
      <c r="G295"/>
    </row>
    <row r="296" spans="1:7" ht="13.5" thickBot="1" x14ac:dyDescent="0.25">
      <c r="A296" s="407">
        <v>10424</v>
      </c>
      <c r="B296" s="407" t="s">
        <v>8950</v>
      </c>
      <c r="C296" s="407" t="s">
        <v>2</v>
      </c>
      <c r="D296" s="407">
        <v>214.3</v>
      </c>
      <c r="E296" s="404" t="s">
        <v>65</v>
      </c>
      <c r="G296"/>
    </row>
    <row r="297" spans="1:7" ht="23.25" thickBot="1" x14ac:dyDescent="0.25">
      <c r="A297" s="406">
        <v>10925</v>
      </c>
      <c r="B297" s="406" t="s">
        <v>8951</v>
      </c>
      <c r="C297" s="406" t="s">
        <v>184</v>
      </c>
      <c r="D297" s="406">
        <v>12.25</v>
      </c>
      <c r="E297" s="404" t="s">
        <v>65</v>
      </c>
      <c r="G297"/>
    </row>
    <row r="298" spans="1:7" ht="23.25" thickBot="1" x14ac:dyDescent="0.25">
      <c r="A298" s="407">
        <v>10926</v>
      </c>
      <c r="B298" s="407" t="s">
        <v>8952</v>
      </c>
      <c r="C298" s="407" t="s">
        <v>184</v>
      </c>
      <c r="D298" s="407">
        <v>14.97</v>
      </c>
      <c r="E298" s="404" t="s">
        <v>65</v>
      </c>
      <c r="G298"/>
    </row>
    <row r="299" spans="1:7" ht="13.5" thickBot="1" x14ac:dyDescent="0.25">
      <c r="A299" s="406">
        <v>7169</v>
      </c>
      <c r="B299" s="406" t="s">
        <v>8953</v>
      </c>
      <c r="C299" s="406" t="s">
        <v>184</v>
      </c>
      <c r="D299" s="406">
        <v>1.6</v>
      </c>
      <c r="E299" s="404" t="s">
        <v>65</v>
      </c>
      <c r="G299"/>
    </row>
    <row r="300" spans="1:7" ht="23.25" thickBot="1" x14ac:dyDescent="0.25">
      <c r="A300" s="407">
        <v>7172</v>
      </c>
      <c r="B300" s="407" t="s">
        <v>13212</v>
      </c>
      <c r="C300" s="407" t="s">
        <v>2</v>
      </c>
      <c r="D300" s="407">
        <v>1.5</v>
      </c>
      <c r="E300" s="404" t="s">
        <v>65</v>
      </c>
      <c r="G300"/>
    </row>
    <row r="301" spans="1:7" ht="13.5" thickBot="1" x14ac:dyDescent="0.25">
      <c r="A301" s="406">
        <v>7178</v>
      </c>
      <c r="B301" s="406" t="s">
        <v>8330</v>
      </c>
      <c r="C301" s="406" t="s">
        <v>2</v>
      </c>
      <c r="D301" s="406">
        <v>1.42</v>
      </c>
      <c r="E301" s="404" t="s">
        <v>65</v>
      </c>
      <c r="G301"/>
    </row>
    <row r="302" spans="1:7" ht="13.5" thickBot="1" x14ac:dyDescent="0.25">
      <c r="A302" s="407">
        <v>7228</v>
      </c>
      <c r="B302" s="407" t="s">
        <v>8954</v>
      </c>
      <c r="C302" s="407" t="s">
        <v>184</v>
      </c>
      <c r="D302" s="407">
        <v>41.21</v>
      </c>
      <c r="E302" s="404" t="s">
        <v>65</v>
      </c>
      <c r="G302"/>
    </row>
    <row r="303" spans="1:7" ht="23.25" thickBot="1" x14ac:dyDescent="0.25">
      <c r="A303" s="406">
        <v>1536</v>
      </c>
      <c r="B303" s="406" t="s">
        <v>8955</v>
      </c>
      <c r="C303" s="406" t="s">
        <v>2</v>
      </c>
      <c r="D303" s="406">
        <v>2.8</v>
      </c>
      <c r="E303" s="404" t="s">
        <v>65</v>
      </c>
      <c r="G303"/>
    </row>
    <row r="304" spans="1:7" ht="23.25" thickBot="1" x14ac:dyDescent="0.25">
      <c r="A304" s="407">
        <v>1541</v>
      </c>
      <c r="B304" s="407" t="s">
        <v>8956</v>
      </c>
      <c r="C304" s="407" t="s">
        <v>2</v>
      </c>
      <c r="D304" s="407">
        <v>8.98</v>
      </c>
      <c r="E304" s="404" t="s">
        <v>65</v>
      </c>
      <c r="G304"/>
    </row>
    <row r="305" spans="1:7" ht="23.25" thickBot="1" x14ac:dyDescent="0.25">
      <c r="A305" s="406">
        <v>1537</v>
      </c>
      <c r="B305" s="406" t="s">
        <v>8957</v>
      </c>
      <c r="C305" s="406" t="s">
        <v>2</v>
      </c>
      <c r="D305" s="406">
        <v>3.74</v>
      </c>
      <c r="E305" s="404" t="s">
        <v>65</v>
      </c>
      <c r="G305"/>
    </row>
    <row r="306" spans="1:7" ht="23.25" thickBot="1" x14ac:dyDescent="0.25">
      <c r="A306" s="407">
        <v>1538</v>
      </c>
      <c r="B306" s="407" t="s">
        <v>8958</v>
      </c>
      <c r="C306" s="407" t="s">
        <v>2</v>
      </c>
      <c r="D306" s="407">
        <v>4.8600000000000003</v>
      </c>
      <c r="E306" s="404" t="s">
        <v>65</v>
      </c>
      <c r="G306"/>
    </row>
    <row r="307" spans="1:7" ht="23.25" thickBot="1" x14ac:dyDescent="0.25">
      <c r="A307" s="406">
        <v>1540</v>
      </c>
      <c r="B307" s="406" t="s">
        <v>8959</v>
      </c>
      <c r="C307" s="406" t="s">
        <v>2</v>
      </c>
      <c r="D307" s="406">
        <v>6.73</v>
      </c>
      <c r="E307" s="404" t="s">
        <v>65</v>
      </c>
      <c r="G307"/>
    </row>
    <row r="308" spans="1:7" ht="13.5" thickBot="1" x14ac:dyDescent="0.25">
      <c r="A308" s="407">
        <v>11876</v>
      </c>
      <c r="B308" s="407" t="s">
        <v>12957</v>
      </c>
      <c r="C308" s="407" t="s">
        <v>2</v>
      </c>
      <c r="D308" s="407">
        <v>11.6</v>
      </c>
      <c r="E308" s="404" t="s">
        <v>65</v>
      </c>
      <c r="G308"/>
    </row>
    <row r="309" spans="1:7" ht="13.5" thickBot="1" x14ac:dyDescent="0.25">
      <c r="A309" s="406">
        <v>11872</v>
      </c>
      <c r="B309" s="406" t="s">
        <v>8960</v>
      </c>
      <c r="C309" s="406" t="s">
        <v>2</v>
      </c>
      <c r="D309" s="406">
        <v>3.33</v>
      </c>
      <c r="E309" s="404" t="s">
        <v>65</v>
      </c>
      <c r="G309"/>
    </row>
    <row r="310" spans="1:7" ht="23.25" thickBot="1" x14ac:dyDescent="0.25">
      <c r="A310" s="407">
        <v>11875</v>
      </c>
      <c r="B310" s="407" t="s">
        <v>13213</v>
      </c>
      <c r="C310" s="407" t="s">
        <v>2</v>
      </c>
      <c r="D310" s="407">
        <v>8.6</v>
      </c>
      <c r="E310" s="404" t="s">
        <v>65</v>
      </c>
      <c r="G310"/>
    </row>
    <row r="311" spans="1:7" ht="13.5" thickBot="1" x14ac:dyDescent="0.25">
      <c r="A311" s="406">
        <v>11874</v>
      </c>
      <c r="B311" s="406" t="s">
        <v>8961</v>
      </c>
      <c r="C311" s="406" t="s">
        <v>2</v>
      </c>
      <c r="D311" s="406">
        <v>5.27</v>
      </c>
      <c r="E311" s="404" t="s">
        <v>65</v>
      </c>
      <c r="G311"/>
    </row>
    <row r="312" spans="1:7" ht="23.25" thickBot="1" x14ac:dyDescent="0.25">
      <c r="A312" s="407">
        <v>4126</v>
      </c>
      <c r="B312" s="407" t="s">
        <v>8962</v>
      </c>
      <c r="C312" s="407" t="s">
        <v>2</v>
      </c>
      <c r="D312" s="407">
        <v>280</v>
      </c>
      <c r="E312" s="404" t="s">
        <v>65</v>
      </c>
      <c r="G312"/>
    </row>
    <row r="313" spans="1:7" ht="13.5" thickBot="1" x14ac:dyDescent="0.25">
      <c r="A313" s="406">
        <v>7262</v>
      </c>
      <c r="B313" s="406" t="s">
        <v>8963</v>
      </c>
      <c r="C313" s="406" t="s">
        <v>2113</v>
      </c>
      <c r="D313" s="406">
        <v>859.82</v>
      </c>
      <c r="E313" s="404" t="s">
        <v>65</v>
      </c>
      <c r="G313"/>
    </row>
    <row r="314" spans="1:7" ht="13.5" thickBot="1" x14ac:dyDescent="0.25">
      <c r="A314" s="407">
        <v>7255</v>
      </c>
      <c r="B314" s="407" t="s">
        <v>8964</v>
      </c>
      <c r="C314" s="407" t="s">
        <v>2113</v>
      </c>
      <c r="D314" s="407">
        <v>525.89</v>
      </c>
      <c r="E314" s="404" t="s">
        <v>65</v>
      </c>
      <c r="G314"/>
    </row>
    <row r="315" spans="1:7" ht="13.5" thickBot="1" x14ac:dyDescent="0.25">
      <c r="A315" s="406">
        <v>7300</v>
      </c>
      <c r="B315" s="406" t="s">
        <v>8965</v>
      </c>
      <c r="C315" s="406" t="s">
        <v>2478</v>
      </c>
      <c r="D315" s="406">
        <v>85.37</v>
      </c>
      <c r="E315" s="404" t="s">
        <v>65</v>
      </c>
      <c r="G315"/>
    </row>
    <row r="316" spans="1:7" ht="13.5" thickBot="1" x14ac:dyDescent="0.25">
      <c r="A316" s="407">
        <v>7337</v>
      </c>
      <c r="B316" s="407" t="s">
        <v>8966</v>
      </c>
      <c r="C316" s="407" t="s">
        <v>2072</v>
      </c>
      <c r="D316" s="407">
        <v>49.58</v>
      </c>
      <c r="E316" s="404" t="s">
        <v>65</v>
      </c>
      <c r="G316"/>
    </row>
    <row r="317" spans="1:7" ht="13.5" thickBot="1" x14ac:dyDescent="0.25">
      <c r="A317" s="406">
        <v>7304</v>
      </c>
      <c r="B317" s="406" t="s">
        <v>8967</v>
      </c>
      <c r="C317" s="406" t="s">
        <v>2072</v>
      </c>
      <c r="D317" s="406">
        <v>47.47</v>
      </c>
      <c r="E317" s="404" t="s">
        <v>65</v>
      </c>
      <c r="G317"/>
    </row>
    <row r="318" spans="1:7" ht="23.25" customHeight="1" thickBot="1" x14ac:dyDescent="0.25">
      <c r="A318" s="407">
        <v>7294</v>
      </c>
      <c r="B318" s="407" t="s">
        <v>8968</v>
      </c>
      <c r="C318" s="407" t="s">
        <v>2478</v>
      </c>
      <c r="D318" s="407">
        <v>71.959999999999994</v>
      </c>
      <c r="E318" s="404" t="s">
        <v>65</v>
      </c>
      <c r="G318"/>
    </row>
    <row r="319" spans="1:7" ht="13.5" thickBot="1" x14ac:dyDescent="0.25">
      <c r="A319" s="406">
        <v>7312</v>
      </c>
      <c r="B319" s="406" t="s">
        <v>8969</v>
      </c>
      <c r="C319" s="406" t="s">
        <v>2478</v>
      </c>
      <c r="D319" s="406">
        <v>78.069999999999993</v>
      </c>
      <c r="E319" s="404" t="s">
        <v>65</v>
      </c>
      <c r="G319"/>
    </row>
    <row r="320" spans="1:7" ht="13.5" thickBot="1" x14ac:dyDescent="0.25">
      <c r="A320" s="407">
        <v>7363</v>
      </c>
      <c r="B320" s="407" t="s">
        <v>8970</v>
      </c>
      <c r="C320" s="407" t="s">
        <v>616</v>
      </c>
      <c r="D320" s="407">
        <v>2.57</v>
      </c>
      <c r="E320" s="404" t="s">
        <v>65</v>
      </c>
      <c r="G320"/>
    </row>
    <row r="321" spans="1:7" ht="13.5" thickBot="1" x14ac:dyDescent="0.25">
      <c r="A321" s="406">
        <v>11625</v>
      </c>
      <c r="B321" s="406" t="s">
        <v>8971</v>
      </c>
      <c r="C321" s="406" t="s">
        <v>616</v>
      </c>
      <c r="D321" s="406">
        <v>6.85</v>
      </c>
      <c r="E321" s="404" t="s">
        <v>65</v>
      </c>
      <c r="G321"/>
    </row>
    <row r="322" spans="1:7" ht="13.5" thickBot="1" x14ac:dyDescent="0.25">
      <c r="A322" s="407">
        <v>7306</v>
      </c>
      <c r="B322" s="407" t="s">
        <v>8972</v>
      </c>
      <c r="C322" s="407" t="s">
        <v>2072</v>
      </c>
      <c r="D322" s="407">
        <v>24.41</v>
      </c>
      <c r="E322" s="404" t="s">
        <v>65</v>
      </c>
      <c r="G322"/>
    </row>
    <row r="323" spans="1:7" ht="51" customHeight="1" thickBot="1" x14ac:dyDescent="0.25">
      <c r="A323" s="406">
        <v>26032</v>
      </c>
      <c r="B323" s="406" t="s">
        <v>8973</v>
      </c>
      <c r="C323" s="406" t="s">
        <v>2072</v>
      </c>
      <c r="D323" s="406">
        <v>27.71</v>
      </c>
      <c r="E323" s="404" t="s">
        <v>65</v>
      </c>
      <c r="G323"/>
    </row>
    <row r="324" spans="1:7" ht="23.25" thickBot="1" x14ac:dyDescent="0.25">
      <c r="A324" s="407">
        <v>7535</v>
      </c>
      <c r="B324" s="407" t="s">
        <v>8974</v>
      </c>
      <c r="C324" s="407" t="s">
        <v>2</v>
      </c>
      <c r="D324" s="407">
        <v>10.93</v>
      </c>
      <c r="E324" s="404" t="s">
        <v>65</v>
      </c>
      <c r="G324"/>
    </row>
    <row r="325" spans="1:7" ht="23.25" thickBot="1" x14ac:dyDescent="0.25">
      <c r="A325" s="406">
        <v>7536</v>
      </c>
      <c r="B325" s="406" t="s">
        <v>8975</v>
      </c>
      <c r="C325" s="406" t="s">
        <v>2</v>
      </c>
      <c r="D325" s="406">
        <v>9.8800000000000008</v>
      </c>
      <c r="E325" s="404" t="s">
        <v>65</v>
      </c>
      <c r="G325"/>
    </row>
    <row r="326" spans="1:7" ht="23.25" thickBot="1" x14ac:dyDescent="0.25">
      <c r="A326" s="407">
        <v>7526</v>
      </c>
      <c r="B326" s="407" t="s">
        <v>8976</v>
      </c>
      <c r="C326" s="407" t="s">
        <v>2</v>
      </c>
      <c r="D326" s="407">
        <v>12.41</v>
      </c>
      <c r="E326" s="404" t="s">
        <v>65</v>
      </c>
      <c r="G326"/>
    </row>
    <row r="327" spans="1:7" ht="13.5" thickBot="1" x14ac:dyDescent="0.25">
      <c r="A327" s="406">
        <v>7529</v>
      </c>
      <c r="B327" s="406" t="s">
        <v>8977</v>
      </c>
      <c r="C327" s="406" t="s">
        <v>2</v>
      </c>
      <c r="D327" s="406">
        <v>14.96</v>
      </c>
      <c r="E327" s="404" t="s">
        <v>65</v>
      </c>
      <c r="G327"/>
    </row>
    <row r="328" spans="1:7" ht="23.25" thickBot="1" x14ac:dyDescent="0.25">
      <c r="A328" s="407">
        <v>7533</v>
      </c>
      <c r="B328" s="407" t="s">
        <v>8978</v>
      </c>
      <c r="C328" s="407" t="s">
        <v>2</v>
      </c>
      <c r="D328" s="407">
        <v>4.3899999999999997</v>
      </c>
      <c r="E328" s="404" t="s">
        <v>65</v>
      </c>
      <c r="G328"/>
    </row>
    <row r="329" spans="1:7" ht="13.5" thickBot="1" x14ac:dyDescent="0.25">
      <c r="A329" s="406">
        <v>7531</v>
      </c>
      <c r="B329" s="406" t="s">
        <v>8979</v>
      </c>
      <c r="C329" s="406" t="s">
        <v>2</v>
      </c>
      <c r="D329" s="406">
        <v>13.18</v>
      </c>
      <c r="E329" s="404" t="s">
        <v>65</v>
      </c>
      <c r="G329"/>
    </row>
    <row r="330" spans="1:7" ht="13.5" thickBot="1" x14ac:dyDescent="0.25">
      <c r="A330" s="407">
        <v>7527</v>
      </c>
      <c r="B330" s="407" t="s">
        <v>8980</v>
      </c>
      <c r="C330" s="407" t="s">
        <v>2</v>
      </c>
      <c r="D330" s="407">
        <v>10.16</v>
      </c>
      <c r="E330" s="404" t="s">
        <v>65</v>
      </c>
      <c r="G330"/>
    </row>
    <row r="331" spans="1:7" ht="23.25" thickBot="1" x14ac:dyDescent="0.25">
      <c r="A331" s="406">
        <v>20252</v>
      </c>
      <c r="B331" s="406" t="s">
        <v>13214</v>
      </c>
      <c r="C331" s="406" t="s">
        <v>2</v>
      </c>
      <c r="D331" s="406">
        <v>51.26</v>
      </c>
      <c r="E331" s="404" t="s">
        <v>65</v>
      </c>
      <c r="G331"/>
    </row>
    <row r="332" spans="1:7" ht="23.25" thickBot="1" x14ac:dyDescent="0.25">
      <c r="A332" s="407">
        <v>20251</v>
      </c>
      <c r="B332" s="407" t="s">
        <v>8331</v>
      </c>
      <c r="C332" s="407" t="s">
        <v>2</v>
      </c>
      <c r="D332" s="407">
        <v>30.66</v>
      </c>
      <c r="E332" s="404" t="s">
        <v>65</v>
      </c>
      <c r="G332"/>
    </row>
    <row r="333" spans="1:7" ht="23.25" thickBot="1" x14ac:dyDescent="0.25">
      <c r="A333" s="406">
        <v>13627</v>
      </c>
      <c r="B333" s="406" t="s">
        <v>8332</v>
      </c>
      <c r="C333" s="406" t="s">
        <v>2</v>
      </c>
      <c r="D333" s="409">
        <v>733333.95</v>
      </c>
      <c r="E333" s="404" t="s">
        <v>65</v>
      </c>
      <c r="G333"/>
    </row>
    <row r="334" spans="1:7" ht="23.25" thickBot="1" x14ac:dyDescent="0.25">
      <c r="A334" s="407">
        <v>21147</v>
      </c>
      <c r="B334" s="407" t="s">
        <v>8981</v>
      </c>
      <c r="C334" s="407" t="s">
        <v>70</v>
      </c>
      <c r="D334" s="407">
        <v>57.71</v>
      </c>
      <c r="E334" s="404" t="s">
        <v>65</v>
      </c>
      <c r="G334"/>
    </row>
    <row r="335" spans="1:7" ht="23.25" thickBot="1" x14ac:dyDescent="0.25">
      <c r="A335" s="406">
        <v>21149</v>
      </c>
      <c r="B335" s="406" t="s">
        <v>8982</v>
      </c>
      <c r="C335" s="406" t="s">
        <v>70</v>
      </c>
      <c r="D335" s="406">
        <v>69.92</v>
      </c>
      <c r="E335" s="404" t="s">
        <v>65</v>
      </c>
      <c r="G335"/>
    </row>
    <row r="336" spans="1:7" ht="13.5" thickBot="1" x14ac:dyDescent="0.25">
      <c r="A336" s="407">
        <v>9881</v>
      </c>
      <c r="B336" s="407" t="s">
        <v>8983</v>
      </c>
      <c r="C336" s="407" t="s">
        <v>70</v>
      </c>
      <c r="D336" s="407">
        <v>14.46</v>
      </c>
      <c r="E336" s="404" t="s">
        <v>65</v>
      </c>
      <c r="G336"/>
    </row>
    <row r="337" spans="1:7" ht="23.25" thickBot="1" x14ac:dyDescent="0.25">
      <c r="A337" s="406">
        <v>25015</v>
      </c>
      <c r="B337" s="406" t="s">
        <v>12958</v>
      </c>
      <c r="C337" s="406" t="s">
        <v>2</v>
      </c>
      <c r="D337" s="409">
        <v>145319.57</v>
      </c>
      <c r="E337" s="404" t="s">
        <v>65</v>
      </c>
      <c r="G337"/>
    </row>
    <row r="338" spans="1:7" ht="23.25" thickBot="1" x14ac:dyDescent="0.25">
      <c r="A338" s="407">
        <v>13234</v>
      </c>
      <c r="B338" s="407" t="s">
        <v>8984</v>
      </c>
      <c r="C338" s="407" t="s">
        <v>2</v>
      </c>
      <c r="D338" s="408">
        <v>2147668.6800000002</v>
      </c>
      <c r="E338" s="404" t="s">
        <v>65</v>
      </c>
      <c r="G338"/>
    </row>
    <row r="339" spans="1:7" ht="13.5" thickBot="1" x14ac:dyDescent="0.25">
      <c r="A339" s="406">
        <v>3117</v>
      </c>
      <c r="B339" s="406" t="s">
        <v>8985</v>
      </c>
      <c r="C339" s="406" t="s">
        <v>70</v>
      </c>
      <c r="D339" s="406">
        <v>21.02</v>
      </c>
      <c r="E339" s="404" t="s">
        <v>65</v>
      </c>
      <c r="G339"/>
    </row>
    <row r="340" spans="1:7" ht="13.5" thickBot="1" x14ac:dyDescent="0.25">
      <c r="A340" s="407">
        <v>10476</v>
      </c>
      <c r="B340" s="407" t="s">
        <v>8986</v>
      </c>
      <c r="C340" s="407" t="s">
        <v>2478</v>
      </c>
      <c r="D340" s="407">
        <v>55.51</v>
      </c>
      <c r="E340" s="404" t="s">
        <v>65</v>
      </c>
      <c r="G340"/>
    </row>
    <row r="341" spans="1:7" ht="13.5" thickBot="1" x14ac:dyDescent="0.25">
      <c r="A341" s="406">
        <v>10471</v>
      </c>
      <c r="B341" s="406" t="s">
        <v>8987</v>
      </c>
      <c r="C341" s="406" t="s">
        <v>2478</v>
      </c>
      <c r="D341" s="406">
        <v>66</v>
      </c>
      <c r="E341" s="404" t="s">
        <v>65</v>
      </c>
      <c r="G341"/>
    </row>
    <row r="342" spans="1:7" ht="13.5" thickBot="1" x14ac:dyDescent="0.25">
      <c r="A342" s="407">
        <v>10480</v>
      </c>
      <c r="B342" s="407" t="s">
        <v>8988</v>
      </c>
      <c r="C342" s="407" t="s">
        <v>2072</v>
      </c>
      <c r="D342" s="407">
        <v>24.89</v>
      </c>
      <c r="E342" s="404" t="s">
        <v>65</v>
      </c>
      <c r="G342"/>
    </row>
    <row r="343" spans="1:7" ht="13.5" thickBot="1" x14ac:dyDescent="0.25">
      <c r="A343" s="406">
        <v>10472</v>
      </c>
      <c r="B343" s="406" t="s">
        <v>8989</v>
      </c>
      <c r="C343" s="406" t="s">
        <v>2478</v>
      </c>
      <c r="D343" s="406">
        <v>63.66</v>
      </c>
      <c r="E343" s="404" t="s">
        <v>65</v>
      </c>
      <c r="G343"/>
    </row>
    <row r="344" spans="1:7" ht="13.5" thickBot="1" x14ac:dyDescent="0.25">
      <c r="A344" s="407">
        <v>10473</v>
      </c>
      <c r="B344" s="407" t="s">
        <v>8990</v>
      </c>
      <c r="C344" s="407" t="s">
        <v>2478</v>
      </c>
      <c r="D344" s="407">
        <v>76.78</v>
      </c>
      <c r="E344" s="404" t="s">
        <v>65</v>
      </c>
      <c r="G344"/>
    </row>
    <row r="345" spans="1:7" ht="34.5" thickBot="1" x14ac:dyDescent="0.25">
      <c r="A345" s="406">
        <v>2771</v>
      </c>
      <c r="B345" s="406" t="s">
        <v>8991</v>
      </c>
      <c r="C345" s="406" t="s">
        <v>70</v>
      </c>
      <c r="D345" s="406">
        <v>79.680000000000007</v>
      </c>
      <c r="E345" s="404" t="s">
        <v>65</v>
      </c>
      <c r="G345"/>
    </row>
    <row r="346" spans="1:7" ht="23.25" thickBot="1" x14ac:dyDescent="0.25">
      <c r="A346" s="407">
        <v>190</v>
      </c>
      <c r="B346" s="407" t="s">
        <v>13215</v>
      </c>
      <c r="C346" s="407" t="s">
        <v>2075</v>
      </c>
      <c r="D346" s="407">
        <v>59.13</v>
      </c>
      <c r="E346" s="404" t="s">
        <v>65</v>
      </c>
      <c r="G346"/>
    </row>
    <row r="347" spans="1:7" ht="23.25" thickBot="1" x14ac:dyDescent="0.25">
      <c r="A347" s="406">
        <v>38605</v>
      </c>
      <c r="B347" s="406" t="s">
        <v>8992</v>
      </c>
      <c r="C347" s="406" t="s">
        <v>2</v>
      </c>
      <c r="D347" s="406">
        <v>106.61</v>
      </c>
      <c r="E347" s="404" t="s">
        <v>65</v>
      </c>
      <c r="G347"/>
    </row>
    <row r="348" spans="1:7" ht="13.5" customHeight="1" thickBot="1" x14ac:dyDescent="0.25">
      <c r="A348" s="407">
        <v>11270</v>
      </c>
      <c r="B348" s="407" t="s">
        <v>8993</v>
      </c>
      <c r="C348" s="407" t="s">
        <v>2</v>
      </c>
      <c r="D348" s="407">
        <v>1.8</v>
      </c>
      <c r="E348" s="404" t="s">
        <v>65</v>
      </c>
      <c r="G348"/>
    </row>
    <row r="349" spans="1:7" ht="13.5" thickBot="1" x14ac:dyDescent="0.25">
      <c r="A349" s="406">
        <v>412</v>
      </c>
      <c r="B349" s="406" t="s">
        <v>8994</v>
      </c>
      <c r="C349" s="406" t="s">
        <v>2</v>
      </c>
      <c r="D349" s="406">
        <v>0.77</v>
      </c>
      <c r="E349" s="404" t="s">
        <v>65</v>
      </c>
      <c r="G349"/>
    </row>
    <row r="350" spans="1:7" ht="13.5" thickBot="1" x14ac:dyDescent="0.25">
      <c r="A350" s="407">
        <v>414</v>
      </c>
      <c r="B350" s="407" t="s">
        <v>8995</v>
      </c>
      <c r="C350" s="407" t="s">
        <v>2</v>
      </c>
      <c r="D350" s="407">
        <v>0.04</v>
      </c>
      <c r="E350" s="404" t="s">
        <v>65</v>
      </c>
      <c r="G350"/>
    </row>
    <row r="351" spans="1:7" ht="13.5" thickBot="1" x14ac:dyDescent="0.25">
      <c r="A351" s="406">
        <v>410</v>
      </c>
      <c r="B351" s="406" t="s">
        <v>8996</v>
      </c>
      <c r="C351" s="406" t="s">
        <v>2</v>
      </c>
      <c r="D351" s="406">
        <v>0.11</v>
      </c>
      <c r="E351" s="404" t="s">
        <v>65</v>
      </c>
      <c r="G351"/>
    </row>
    <row r="352" spans="1:7" ht="38.25" customHeight="1" thickBot="1" x14ac:dyDescent="0.25">
      <c r="A352" s="407">
        <v>411</v>
      </c>
      <c r="B352" s="407" t="s">
        <v>13216</v>
      </c>
      <c r="C352" s="407" t="s">
        <v>2</v>
      </c>
      <c r="D352" s="407">
        <v>0.15</v>
      </c>
      <c r="E352" s="404" t="s">
        <v>65</v>
      </c>
      <c r="G352"/>
    </row>
    <row r="353" spans="1:7" ht="38.25" customHeight="1" thickBot="1" x14ac:dyDescent="0.25">
      <c r="A353" s="406">
        <v>408</v>
      </c>
      <c r="B353" s="406" t="s">
        <v>8997</v>
      </c>
      <c r="C353" s="406" t="s">
        <v>2</v>
      </c>
      <c r="D353" s="406">
        <v>0.74</v>
      </c>
      <c r="E353" s="404" t="s">
        <v>65</v>
      </c>
      <c r="G353"/>
    </row>
    <row r="354" spans="1:7" ht="38.25" customHeight="1" thickBot="1" x14ac:dyDescent="0.25">
      <c r="A354" s="407">
        <v>39131</v>
      </c>
      <c r="B354" s="407" t="s">
        <v>13217</v>
      </c>
      <c r="C354" s="407" t="s">
        <v>2</v>
      </c>
      <c r="D354" s="407">
        <v>3.4</v>
      </c>
      <c r="E354" s="404" t="s">
        <v>65</v>
      </c>
      <c r="G354"/>
    </row>
    <row r="355" spans="1:7" ht="13.5" thickBot="1" x14ac:dyDescent="0.25">
      <c r="A355" s="406">
        <v>394</v>
      </c>
      <c r="B355" s="406" t="s">
        <v>13218</v>
      </c>
      <c r="C355" s="406" t="s">
        <v>2</v>
      </c>
      <c r="D355" s="406">
        <v>3.44</v>
      </c>
      <c r="E355" s="404" t="s">
        <v>65</v>
      </c>
      <c r="G355"/>
    </row>
    <row r="356" spans="1:7" ht="13.5" thickBot="1" x14ac:dyDescent="0.25">
      <c r="A356" s="407">
        <v>39130</v>
      </c>
      <c r="B356" s="407" t="s">
        <v>13219</v>
      </c>
      <c r="C356" s="407" t="s">
        <v>2</v>
      </c>
      <c r="D356" s="407">
        <v>3.1</v>
      </c>
      <c r="E356" s="404" t="s">
        <v>65</v>
      </c>
      <c r="G356"/>
    </row>
    <row r="357" spans="1:7" ht="13.5" thickBot="1" x14ac:dyDescent="0.25">
      <c r="A357" s="406">
        <v>395</v>
      </c>
      <c r="B357" s="406" t="s">
        <v>13220</v>
      </c>
      <c r="C357" s="406" t="s">
        <v>2</v>
      </c>
      <c r="D357" s="406">
        <v>3.31</v>
      </c>
      <c r="E357" s="404" t="s">
        <v>65</v>
      </c>
      <c r="G357"/>
    </row>
    <row r="358" spans="1:7" ht="13.5" thickBot="1" x14ac:dyDescent="0.25">
      <c r="A358" s="407">
        <v>39127</v>
      </c>
      <c r="B358" s="407" t="s">
        <v>13221</v>
      </c>
      <c r="C358" s="407" t="s">
        <v>2</v>
      </c>
      <c r="D358" s="407">
        <v>1.63</v>
      </c>
      <c r="E358" s="404" t="s">
        <v>65</v>
      </c>
      <c r="G358"/>
    </row>
    <row r="359" spans="1:7" ht="13.5" thickBot="1" x14ac:dyDescent="0.25">
      <c r="A359" s="406">
        <v>392</v>
      </c>
      <c r="B359" s="406" t="s">
        <v>13222</v>
      </c>
      <c r="C359" s="406" t="s">
        <v>2</v>
      </c>
      <c r="D359" s="406">
        <v>1.68</v>
      </c>
      <c r="E359" s="404" t="s">
        <v>65</v>
      </c>
      <c r="G359"/>
    </row>
    <row r="360" spans="1:7" ht="13.5" thickBot="1" x14ac:dyDescent="0.25">
      <c r="A360" s="407">
        <v>39129</v>
      </c>
      <c r="B360" s="407" t="s">
        <v>13223</v>
      </c>
      <c r="C360" s="407" t="s">
        <v>2</v>
      </c>
      <c r="D360" s="407">
        <v>1.91</v>
      </c>
      <c r="E360" s="404" t="s">
        <v>65</v>
      </c>
      <c r="G360"/>
    </row>
    <row r="361" spans="1:7" ht="51" customHeight="1" thickBot="1" x14ac:dyDescent="0.25">
      <c r="A361" s="406">
        <v>393</v>
      </c>
      <c r="B361" s="406" t="s">
        <v>13224</v>
      </c>
      <c r="C361" s="406" t="s">
        <v>2</v>
      </c>
      <c r="D361" s="406">
        <v>2</v>
      </c>
      <c r="E361" s="404" t="s">
        <v>65</v>
      </c>
      <c r="G361"/>
    </row>
    <row r="362" spans="1:7" ht="13.5" thickBot="1" x14ac:dyDescent="0.25">
      <c r="A362" s="407">
        <v>39133</v>
      </c>
      <c r="B362" s="407" t="s">
        <v>13225</v>
      </c>
      <c r="C362" s="407" t="s">
        <v>2</v>
      </c>
      <c r="D362" s="407">
        <v>4.46</v>
      </c>
      <c r="E362" s="404" t="s">
        <v>65</v>
      </c>
      <c r="G362"/>
    </row>
    <row r="363" spans="1:7" ht="13.5" thickBot="1" x14ac:dyDescent="0.25">
      <c r="A363" s="406">
        <v>397</v>
      </c>
      <c r="B363" s="406" t="s">
        <v>13226</v>
      </c>
      <c r="C363" s="406" t="s">
        <v>2</v>
      </c>
      <c r="D363" s="406">
        <v>4.93</v>
      </c>
      <c r="E363" s="404" t="s">
        <v>65</v>
      </c>
      <c r="G363"/>
    </row>
    <row r="364" spans="1:7" ht="13.5" thickBot="1" x14ac:dyDescent="0.25">
      <c r="A364" s="407">
        <v>39132</v>
      </c>
      <c r="B364" s="407" t="s">
        <v>13227</v>
      </c>
      <c r="C364" s="407" t="s">
        <v>2</v>
      </c>
      <c r="D364" s="407">
        <v>3.57</v>
      </c>
      <c r="E364" s="404" t="s">
        <v>65</v>
      </c>
      <c r="G364"/>
    </row>
    <row r="365" spans="1:7" ht="13.5" thickBot="1" x14ac:dyDescent="0.25">
      <c r="A365" s="406">
        <v>396</v>
      </c>
      <c r="B365" s="406" t="s">
        <v>13228</v>
      </c>
      <c r="C365" s="406" t="s">
        <v>2</v>
      </c>
      <c r="D365" s="406">
        <v>3.82</v>
      </c>
      <c r="E365" s="404" t="s">
        <v>65</v>
      </c>
      <c r="G365"/>
    </row>
    <row r="366" spans="1:7" ht="13.5" thickBot="1" x14ac:dyDescent="0.25">
      <c r="A366" s="407">
        <v>39135</v>
      </c>
      <c r="B366" s="407" t="s">
        <v>13229</v>
      </c>
      <c r="C366" s="407" t="s">
        <v>2</v>
      </c>
      <c r="D366" s="407">
        <v>7.14</v>
      </c>
      <c r="E366" s="404" t="s">
        <v>65</v>
      </c>
      <c r="G366"/>
    </row>
    <row r="367" spans="1:7" ht="13.5" thickBot="1" x14ac:dyDescent="0.25">
      <c r="A367" s="406">
        <v>39128</v>
      </c>
      <c r="B367" s="406" t="s">
        <v>13230</v>
      </c>
      <c r="C367" s="406" t="s">
        <v>2</v>
      </c>
      <c r="D367" s="406">
        <v>1.78</v>
      </c>
      <c r="E367" s="404" t="s">
        <v>65</v>
      </c>
      <c r="G367"/>
    </row>
    <row r="368" spans="1:7" ht="13.5" thickBot="1" x14ac:dyDescent="0.25">
      <c r="A368" s="407">
        <v>400</v>
      </c>
      <c r="B368" s="407" t="s">
        <v>13231</v>
      </c>
      <c r="C368" s="407" t="s">
        <v>2</v>
      </c>
      <c r="D368" s="407">
        <v>1.74</v>
      </c>
      <c r="E368" s="404" t="s">
        <v>65</v>
      </c>
      <c r="G368"/>
    </row>
    <row r="369" spans="1:7" ht="13.5" thickBot="1" x14ac:dyDescent="0.25">
      <c r="A369" s="406">
        <v>39125</v>
      </c>
      <c r="B369" s="406" t="s">
        <v>13232</v>
      </c>
      <c r="C369" s="406" t="s">
        <v>2</v>
      </c>
      <c r="D369" s="406">
        <v>1.78</v>
      </c>
      <c r="E369" s="404" t="s">
        <v>65</v>
      </c>
      <c r="G369"/>
    </row>
    <row r="370" spans="1:7" ht="13.5" thickBot="1" x14ac:dyDescent="0.25">
      <c r="A370" s="407">
        <v>39134</v>
      </c>
      <c r="B370" s="407" t="s">
        <v>13233</v>
      </c>
      <c r="C370" s="407" t="s">
        <v>2</v>
      </c>
      <c r="D370" s="407">
        <v>5.95</v>
      </c>
      <c r="E370" s="404" t="s">
        <v>65</v>
      </c>
      <c r="G370"/>
    </row>
    <row r="371" spans="1:7" ht="13.5" thickBot="1" x14ac:dyDescent="0.25">
      <c r="A371" s="406">
        <v>398</v>
      </c>
      <c r="B371" s="406" t="s">
        <v>13234</v>
      </c>
      <c r="C371" s="406" t="s">
        <v>2</v>
      </c>
      <c r="D371" s="406">
        <v>5.48</v>
      </c>
      <c r="E371" s="404" t="s">
        <v>65</v>
      </c>
      <c r="G371"/>
    </row>
    <row r="372" spans="1:7" ht="13.5" thickBot="1" x14ac:dyDescent="0.25">
      <c r="A372" s="407">
        <v>39126</v>
      </c>
      <c r="B372" s="407" t="s">
        <v>13235</v>
      </c>
      <c r="C372" s="407" t="s">
        <v>2</v>
      </c>
      <c r="D372" s="407">
        <v>8.0399999999999991</v>
      </c>
      <c r="E372" s="404" t="s">
        <v>65</v>
      </c>
      <c r="G372"/>
    </row>
    <row r="373" spans="1:7" ht="13.5" thickBot="1" x14ac:dyDescent="0.25">
      <c r="A373" s="406">
        <v>399</v>
      </c>
      <c r="B373" s="406" t="s">
        <v>13236</v>
      </c>
      <c r="C373" s="406" t="s">
        <v>2</v>
      </c>
      <c r="D373" s="406">
        <v>7.08</v>
      </c>
      <c r="E373" s="404" t="s">
        <v>65</v>
      </c>
      <c r="G373"/>
    </row>
    <row r="374" spans="1:7" ht="13.5" thickBot="1" x14ac:dyDescent="0.25">
      <c r="A374" s="407">
        <v>39150</v>
      </c>
      <c r="B374" s="407" t="s">
        <v>13237</v>
      </c>
      <c r="C374" s="407" t="s">
        <v>2</v>
      </c>
      <c r="D374" s="407">
        <v>3.23</v>
      </c>
      <c r="E374" s="404" t="s">
        <v>65</v>
      </c>
      <c r="G374"/>
    </row>
    <row r="375" spans="1:7" ht="13.5" thickBot="1" x14ac:dyDescent="0.25">
      <c r="A375" s="406">
        <v>39149</v>
      </c>
      <c r="B375" s="406" t="s">
        <v>13238</v>
      </c>
      <c r="C375" s="406" t="s">
        <v>2</v>
      </c>
      <c r="D375" s="406">
        <v>2.68</v>
      </c>
      <c r="E375" s="404" t="s">
        <v>65</v>
      </c>
      <c r="G375"/>
    </row>
    <row r="376" spans="1:7" ht="13.5" thickBot="1" x14ac:dyDescent="0.25">
      <c r="A376" s="407">
        <v>39146</v>
      </c>
      <c r="B376" s="407" t="s">
        <v>13239</v>
      </c>
      <c r="C376" s="407" t="s">
        <v>2</v>
      </c>
      <c r="D376" s="407">
        <v>1.91</v>
      </c>
      <c r="E376" s="404" t="s">
        <v>65</v>
      </c>
      <c r="G376"/>
    </row>
    <row r="377" spans="1:7" ht="13.5" thickBot="1" x14ac:dyDescent="0.25">
      <c r="A377" s="406">
        <v>39148</v>
      </c>
      <c r="B377" s="406" t="s">
        <v>13240</v>
      </c>
      <c r="C377" s="406" t="s">
        <v>2</v>
      </c>
      <c r="D377" s="406">
        <v>2.08</v>
      </c>
      <c r="E377" s="404" t="s">
        <v>65</v>
      </c>
      <c r="G377"/>
    </row>
    <row r="378" spans="1:7" ht="13.5" thickBot="1" x14ac:dyDescent="0.25">
      <c r="A378" s="407">
        <v>39152</v>
      </c>
      <c r="B378" s="407" t="s">
        <v>13241</v>
      </c>
      <c r="C378" s="407" t="s">
        <v>2</v>
      </c>
      <c r="D378" s="407">
        <v>5.23</v>
      </c>
      <c r="E378" s="404" t="s">
        <v>65</v>
      </c>
      <c r="G378"/>
    </row>
    <row r="379" spans="1:7" ht="13.5" thickBot="1" x14ac:dyDescent="0.25">
      <c r="A379" s="406">
        <v>39151</v>
      </c>
      <c r="B379" s="406" t="s">
        <v>13242</v>
      </c>
      <c r="C379" s="406" t="s">
        <v>2</v>
      </c>
      <c r="D379" s="406">
        <v>3.61</v>
      </c>
      <c r="E379" s="404" t="s">
        <v>65</v>
      </c>
      <c r="G379"/>
    </row>
    <row r="380" spans="1:7" ht="13.5" thickBot="1" x14ac:dyDescent="0.25">
      <c r="A380" s="407">
        <v>39154</v>
      </c>
      <c r="B380" s="407" t="s">
        <v>13243</v>
      </c>
      <c r="C380" s="407" t="s">
        <v>2</v>
      </c>
      <c r="D380" s="407">
        <v>7.14</v>
      </c>
      <c r="E380" s="404" t="s">
        <v>65</v>
      </c>
      <c r="G380"/>
    </row>
    <row r="381" spans="1:7" ht="13.5" thickBot="1" x14ac:dyDescent="0.25">
      <c r="A381" s="406">
        <v>39147</v>
      </c>
      <c r="B381" s="406" t="s">
        <v>13244</v>
      </c>
      <c r="C381" s="406" t="s">
        <v>2</v>
      </c>
      <c r="D381" s="406">
        <v>1.72</v>
      </c>
      <c r="E381" s="404" t="s">
        <v>65</v>
      </c>
      <c r="G381"/>
    </row>
    <row r="382" spans="1:7" ht="13.5" thickBot="1" x14ac:dyDescent="0.25">
      <c r="A382" s="407">
        <v>39153</v>
      </c>
      <c r="B382" s="407" t="s">
        <v>13245</v>
      </c>
      <c r="C382" s="407" t="s">
        <v>2</v>
      </c>
      <c r="D382" s="407">
        <v>5.74</v>
      </c>
      <c r="E382" s="404" t="s">
        <v>65</v>
      </c>
      <c r="G382"/>
    </row>
    <row r="383" spans="1:7" ht="13.5" thickBot="1" x14ac:dyDescent="0.25">
      <c r="A383" s="406">
        <v>39155</v>
      </c>
      <c r="B383" s="406" t="s">
        <v>13246</v>
      </c>
      <c r="C383" s="406" t="s">
        <v>2</v>
      </c>
      <c r="D383" s="406">
        <v>7.87</v>
      </c>
      <c r="E383" s="404" t="s">
        <v>65</v>
      </c>
      <c r="G383"/>
    </row>
    <row r="384" spans="1:7" ht="23.25" thickBot="1" x14ac:dyDescent="0.25">
      <c r="A384" s="407">
        <v>39156</v>
      </c>
      <c r="B384" s="407" t="s">
        <v>13247</v>
      </c>
      <c r="C384" s="407" t="s">
        <v>2</v>
      </c>
      <c r="D384" s="407">
        <v>9.57</v>
      </c>
      <c r="E384" s="404" t="s">
        <v>65</v>
      </c>
      <c r="G384"/>
    </row>
    <row r="385" spans="1:7" ht="13.5" thickBot="1" x14ac:dyDescent="0.25">
      <c r="A385" s="406">
        <v>39157</v>
      </c>
      <c r="B385" s="406" t="s">
        <v>13248</v>
      </c>
      <c r="C385" s="406" t="s">
        <v>2</v>
      </c>
      <c r="D385" s="406">
        <v>12.34</v>
      </c>
      <c r="E385" s="404" t="s">
        <v>65</v>
      </c>
      <c r="G385"/>
    </row>
    <row r="386" spans="1:7" ht="13.5" thickBot="1" x14ac:dyDescent="0.25">
      <c r="A386" s="407">
        <v>39158</v>
      </c>
      <c r="B386" s="407" t="s">
        <v>13249</v>
      </c>
      <c r="C386" s="407" t="s">
        <v>2</v>
      </c>
      <c r="D386" s="407">
        <v>19.02</v>
      </c>
      <c r="E386" s="404" t="s">
        <v>65</v>
      </c>
      <c r="G386"/>
    </row>
    <row r="387" spans="1:7" ht="13.5" thickBot="1" x14ac:dyDescent="0.25">
      <c r="A387" s="406">
        <v>39141</v>
      </c>
      <c r="B387" s="406" t="s">
        <v>13250</v>
      </c>
      <c r="C387" s="406" t="s">
        <v>2</v>
      </c>
      <c r="D387" s="406">
        <v>1.38</v>
      </c>
      <c r="E387" s="404" t="s">
        <v>65</v>
      </c>
      <c r="G387"/>
    </row>
    <row r="388" spans="1:7" ht="13.5" thickBot="1" x14ac:dyDescent="0.25">
      <c r="A388" s="407">
        <v>39140</v>
      </c>
      <c r="B388" s="407" t="s">
        <v>13251</v>
      </c>
      <c r="C388" s="407" t="s">
        <v>2</v>
      </c>
      <c r="D388" s="407">
        <v>1.25</v>
      </c>
      <c r="E388" s="404" t="s">
        <v>65</v>
      </c>
      <c r="G388"/>
    </row>
    <row r="389" spans="1:7" ht="13.5" thickBot="1" x14ac:dyDescent="0.25">
      <c r="A389" s="406">
        <v>39137</v>
      </c>
      <c r="B389" s="406" t="s">
        <v>13252</v>
      </c>
      <c r="C389" s="406" t="s">
        <v>2</v>
      </c>
      <c r="D389" s="406">
        <v>0.72</v>
      </c>
      <c r="E389" s="404" t="s">
        <v>65</v>
      </c>
      <c r="G389"/>
    </row>
    <row r="390" spans="1:7" ht="13.5" thickBot="1" x14ac:dyDescent="0.25">
      <c r="A390" s="407">
        <v>39139</v>
      </c>
      <c r="B390" s="407" t="s">
        <v>13253</v>
      </c>
      <c r="C390" s="407" t="s">
        <v>2</v>
      </c>
      <c r="D390" s="407">
        <v>1.04</v>
      </c>
      <c r="E390" s="404" t="s">
        <v>65</v>
      </c>
      <c r="G390"/>
    </row>
    <row r="391" spans="1:7" ht="13.5" thickBot="1" x14ac:dyDescent="0.25">
      <c r="A391" s="406">
        <v>39143</v>
      </c>
      <c r="B391" s="406" t="s">
        <v>13254</v>
      </c>
      <c r="C391" s="406" t="s">
        <v>2</v>
      </c>
      <c r="D391" s="406">
        <v>2.85</v>
      </c>
      <c r="E391" s="404" t="s">
        <v>65</v>
      </c>
      <c r="G391"/>
    </row>
    <row r="392" spans="1:7" ht="13.5" thickBot="1" x14ac:dyDescent="0.25">
      <c r="A392" s="407">
        <v>39142</v>
      </c>
      <c r="B392" s="407" t="s">
        <v>13255</v>
      </c>
      <c r="C392" s="407" t="s">
        <v>2</v>
      </c>
      <c r="D392" s="407">
        <v>2.04</v>
      </c>
      <c r="E392" s="404" t="s">
        <v>65</v>
      </c>
      <c r="G392"/>
    </row>
    <row r="393" spans="1:7" ht="13.5" thickBot="1" x14ac:dyDescent="0.25">
      <c r="A393" s="406">
        <v>39138</v>
      </c>
      <c r="B393" s="406" t="s">
        <v>13256</v>
      </c>
      <c r="C393" s="406" t="s">
        <v>2</v>
      </c>
      <c r="D393" s="406">
        <v>0.76</v>
      </c>
      <c r="E393" s="404" t="s">
        <v>65</v>
      </c>
      <c r="G393"/>
    </row>
    <row r="394" spans="1:7" ht="13.5" thickBot="1" x14ac:dyDescent="0.25">
      <c r="A394" s="407">
        <v>39136</v>
      </c>
      <c r="B394" s="407" t="s">
        <v>13257</v>
      </c>
      <c r="C394" s="407" t="s">
        <v>2</v>
      </c>
      <c r="D394" s="407">
        <v>0.51</v>
      </c>
      <c r="E394" s="404" t="s">
        <v>65</v>
      </c>
      <c r="G394"/>
    </row>
    <row r="395" spans="1:7" ht="13.5" thickBot="1" x14ac:dyDescent="0.25">
      <c r="A395" s="406">
        <v>39144</v>
      </c>
      <c r="B395" s="406" t="s">
        <v>13258</v>
      </c>
      <c r="C395" s="406" t="s">
        <v>2</v>
      </c>
      <c r="D395" s="406">
        <v>3.31</v>
      </c>
      <c r="E395" s="404" t="s">
        <v>65</v>
      </c>
      <c r="G395"/>
    </row>
    <row r="396" spans="1:7" ht="13.5" thickBot="1" x14ac:dyDescent="0.25">
      <c r="A396" s="407">
        <v>39145</v>
      </c>
      <c r="B396" s="407" t="s">
        <v>13259</v>
      </c>
      <c r="C396" s="407" t="s">
        <v>2</v>
      </c>
      <c r="D396" s="407">
        <v>5.46</v>
      </c>
      <c r="E396" s="404" t="s">
        <v>65</v>
      </c>
      <c r="G396"/>
    </row>
    <row r="397" spans="1:7" ht="13.5" thickBot="1" x14ac:dyDescent="0.25">
      <c r="A397" s="406">
        <v>39163</v>
      </c>
      <c r="B397" s="406" t="s">
        <v>13260</v>
      </c>
      <c r="C397" s="406" t="s">
        <v>2</v>
      </c>
      <c r="D397" s="406">
        <v>34.630000000000003</v>
      </c>
      <c r="E397" s="404" t="s">
        <v>65</v>
      </c>
      <c r="G397"/>
    </row>
    <row r="398" spans="1:7" ht="13.5" thickBot="1" x14ac:dyDescent="0.25">
      <c r="A398" s="407">
        <v>39162</v>
      </c>
      <c r="B398" s="407" t="s">
        <v>13261</v>
      </c>
      <c r="C398" s="407" t="s">
        <v>2</v>
      </c>
      <c r="D398" s="407">
        <v>33.14</v>
      </c>
      <c r="E398" s="404" t="s">
        <v>65</v>
      </c>
      <c r="G398"/>
    </row>
    <row r="399" spans="1:7" ht="13.5" thickBot="1" x14ac:dyDescent="0.25">
      <c r="A399" s="406">
        <v>39159</v>
      </c>
      <c r="B399" s="406" t="s">
        <v>13262</v>
      </c>
      <c r="C399" s="406" t="s">
        <v>2</v>
      </c>
      <c r="D399" s="406">
        <v>24.27</v>
      </c>
      <c r="E399" s="404" t="s">
        <v>65</v>
      </c>
      <c r="G399"/>
    </row>
    <row r="400" spans="1:7" ht="12.75" customHeight="1" thickBot="1" x14ac:dyDescent="0.25">
      <c r="A400" s="407">
        <v>39161</v>
      </c>
      <c r="B400" s="407" t="s">
        <v>13263</v>
      </c>
      <c r="C400" s="407" t="s">
        <v>2</v>
      </c>
      <c r="D400" s="407">
        <v>26.14</v>
      </c>
      <c r="E400" s="404" t="s">
        <v>65</v>
      </c>
      <c r="G400"/>
    </row>
    <row r="401" spans="1:7" ht="13.5" thickBot="1" x14ac:dyDescent="0.25">
      <c r="A401" s="406">
        <v>39172</v>
      </c>
      <c r="B401" s="406" t="s">
        <v>13264</v>
      </c>
      <c r="C401" s="406" t="s">
        <v>2</v>
      </c>
      <c r="D401" s="406">
        <v>130.97</v>
      </c>
      <c r="E401" s="404" t="s">
        <v>65</v>
      </c>
      <c r="G401"/>
    </row>
    <row r="402" spans="1:7" ht="13.5" thickBot="1" x14ac:dyDescent="0.25">
      <c r="A402" s="407">
        <v>39173</v>
      </c>
      <c r="B402" s="407" t="s">
        <v>13265</v>
      </c>
      <c r="C402" s="407" t="s">
        <v>2</v>
      </c>
      <c r="D402" s="407">
        <v>144.4</v>
      </c>
      <c r="E402" s="404" t="s">
        <v>65</v>
      </c>
      <c r="G402"/>
    </row>
    <row r="403" spans="1:7" ht="13.5" thickBot="1" x14ac:dyDescent="0.25">
      <c r="A403" s="406">
        <v>39165</v>
      </c>
      <c r="B403" s="406" t="s">
        <v>13266</v>
      </c>
      <c r="C403" s="406" t="s">
        <v>2</v>
      </c>
      <c r="D403" s="406">
        <v>49.8</v>
      </c>
      <c r="E403" s="404" t="s">
        <v>65</v>
      </c>
      <c r="G403"/>
    </row>
    <row r="404" spans="1:7" ht="13.5" thickBot="1" x14ac:dyDescent="0.25">
      <c r="A404" s="407">
        <v>39164</v>
      </c>
      <c r="B404" s="407" t="s">
        <v>13267</v>
      </c>
      <c r="C404" s="407" t="s">
        <v>2</v>
      </c>
      <c r="D404" s="407">
        <v>34.93</v>
      </c>
      <c r="E404" s="404" t="s">
        <v>65</v>
      </c>
      <c r="G404"/>
    </row>
    <row r="405" spans="1:7" ht="13.5" thickBot="1" x14ac:dyDescent="0.25">
      <c r="A405" s="406">
        <v>39167</v>
      </c>
      <c r="B405" s="406" t="s">
        <v>13268</v>
      </c>
      <c r="C405" s="406" t="s">
        <v>2</v>
      </c>
      <c r="D405" s="406">
        <v>60.4</v>
      </c>
      <c r="E405" s="404" t="s">
        <v>65</v>
      </c>
      <c r="G405"/>
    </row>
    <row r="406" spans="1:7" ht="13.5" thickBot="1" x14ac:dyDescent="0.25">
      <c r="A406" s="407">
        <v>39160</v>
      </c>
      <c r="B406" s="407" t="s">
        <v>13269</v>
      </c>
      <c r="C406" s="407" t="s">
        <v>2</v>
      </c>
      <c r="D406" s="407">
        <v>25.51</v>
      </c>
      <c r="E406" s="404" t="s">
        <v>65</v>
      </c>
      <c r="G406"/>
    </row>
    <row r="407" spans="1:7" ht="13.5" thickBot="1" x14ac:dyDescent="0.25">
      <c r="A407" s="406">
        <v>39166</v>
      </c>
      <c r="B407" s="406" t="s">
        <v>13270</v>
      </c>
      <c r="C407" s="406" t="s">
        <v>2</v>
      </c>
      <c r="D407" s="406">
        <v>57.48</v>
      </c>
      <c r="E407" s="404" t="s">
        <v>65</v>
      </c>
      <c r="G407"/>
    </row>
    <row r="408" spans="1:7" ht="25.5" customHeight="1" thickBot="1" x14ac:dyDescent="0.25">
      <c r="A408" s="407">
        <v>39168</v>
      </c>
      <c r="B408" s="407" t="s">
        <v>13271</v>
      </c>
      <c r="C408" s="407" t="s">
        <v>2</v>
      </c>
      <c r="D408" s="407">
        <v>56.85</v>
      </c>
      <c r="E408" s="404" t="s">
        <v>65</v>
      </c>
      <c r="G408"/>
    </row>
    <row r="409" spans="1:7" ht="25.5" customHeight="1" thickBot="1" x14ac:dyDescent="0.25">
      <c r="A409" s="406">
        <v>39169</v>
      </c>
      <c r="B409" s="406" t="s">
        <v>13272</v>
      </c>
      <c r="C409" s="406" t="s">
        <v>2</v>
      </c>
      <c r="D409" s="406">
        <v>102.87</v>
      </c>
      <c r="E409" s="404" t="s">
        <v>65</v>
      </c>
      <c r="G409"/>
    </row>
    <row r="410" spans="1:7" ht="13.5" thickBot="1" x14ac:dyDescent="0.25">
      <c r="A410" s="407">
        <v>39170</v>
      </c>
      <c r="B410" s="407" t="s">
        <v>13273</v>
      </c>
      <c r="C410" s="407" t="s">
        <v>2</v>
      </c>
      <c r="D410" s="407">
        <v>110.4</v>
      </c>
      <c r="E410" s="404" t="s">
        <v>65</v>
      </c>
      <c r="G410"/>
    </row>
    <row r="411" spans="1:7" ht="13.5" thickBot="1" x14ac:dyDescent="0.25">
      <c r="A411" s="406">
        <v>39171</v>
      </c>
      <c r="B411" s="406" t="s">
        <v>13274</v>
      </c>
      <c r="C411" s="406" t="s">
        <v>2</v>
      </c>
      <c r="D411" s="406">
        <v>123.7</v>
      </c>
      <c r="E411" s="404" t="s">
        <v>65</v>
      </c>
      <c r="G411"/>
    </row>
    <row r="412" spans="1:7" ht="13.5" thickBot="1" x14ac:dyDescent="0.25">
      <c r="A412" s="407">
        <v>12615</v>
      </c>
      <c r="B412" s="407" t="s">
        <v>8998</v>
      </c>
      <c r="C412" s="407" t="s">
        <v>2</v>
      </c>
      <c r="D412" s="407">
        <v>3.88</v>
      </c>
      <c r="E412" s="404" t="s">
        <v>65</v>
      </c>
      <c r="G412"/>
    </row>
    <row r="413" spans="1:7" ht="23.25" thickBot="1" x14ac:dyDescent="0.25">
      <c r="A413" s="406">
        <v>11927</v>
      </c>
      <c r="B413" s="406" t="s">
        <v>8999</v>
      </c>
      <c r="C413" s="406" t="s">
        <v>2</v>
      </c>
      <c r="D413" s="406">
        <v>5.37</v>
      </c>
      <c r="E413" s="404" t="s">
        <v>65</v>
      </c>
      <c r="G413"/>
    </row>
    <row r="414" spans="1:7" ht="45.75" customHeight="1" thickBot="1" x14ac:dyDescent="0.25">
      <c r="A414" s="407">
        <v>11928</v>
      </c>
      <c r="B414" s="407" t="s">
        <v>9000</v>
      </c>
      <c r="C414" s="407" t="s">
        <v>2</v>
      </c>
      <c r="D414" s="407">
        <v>6.15</v>
      </c>
      <c r="E414" s="404" t="s">
        <v>65</v>
      </c>
      <c r="G414"/>
    </row>
    <row r="415" spans="1:7" ht="25.5" customHeight="1" thickBot="1" x14ac:dyDescent="0.25">
      <c r="A415" s="406">
        <v>11929</v>
      </c>
      <c r="B415" s="406" t="s">
        <v>12959</v>
      </c>
      <c r="C415" s="406" t="s">
        <v>2</v>
      </c>
      <c r="D415" s="406">
        <v>9.52</v>
      </c>
      <c r="E415" s="404" t="s">
        <v>65</v>
      </c>
      <c r="G415"/>
    </row>
    <row r="416" spans="1:7" ht="13.5" thickBot="1" x14ac:dyDescent="0.25">
      <c r="A416" s="407">
        <v>36801</v>
      </c>
      <c r="B416" s="407" t="s">
        <v>9001</v>
      </c>
      <c r="C416" s="407" t="s">
        <v>2</v>
      </c>
      <c r="D416" s="407">
        <v>15.78</v>
      </c>
      <c r="E416" s="404" t="s">
        <v>65</v>
      </c>
      <c r="G416"/>
    </row>
    <row r="417" spans="1:7" ht="13.5" thickBot="1" x14ac:dyDescent="0.25">
      <c r="A417" s="406">
        <v>37600</v>
      </c>
      <c r="B417" s="406" t="s">
        <v>9002</v>
      </c>
      <c r="C417" s="406" t="s">
        <v>2</v>
      </c>
      <c r="D417" s="406">
        <v>15.16</v>
      </c>
      <c r="E417" s="404" t="s">
        <v>65</v>
      </c>
      <c r="G417"/>
    </row>
    <row r="418" spans="1:7" ht="13.5" thickBot="1" x14ac:dyDescent="0.25">
      <c r="A418" s="407">
        <v>37599</v>
      </c>
      <c r="B418" s="407" t="s">
        <v>9003</v>
      </c>
      <c r="C418" s="407" t="s">
        <v>2</v>
      </c>
      <c r="D418" s="407">
        <v>14.11</v>
      </c>
      <c r="E418" s="404" t="s">
        <v>65</v>
      </c>
      <c r="G418"/>
    </row>
    <row r="419" spans="1:7" ht="13.5" thickBot="1" x14ac:dyDescent="0.25">
      <c r="A419" s="406">
        <v>1</v>
      </c>
      <c r="B419" s="406" t="s">
        <v>9004</v>
      </c>
      <c r="C419" s="406" t="s">
        <v>616</v>
      </c>
      <c r="D419" s="406">
        <v>43</v>
      </c>
      <c r="E419" s="404" t="s">
        <v>65</v>
      </c>
      <c r="G419"/>
    </row>
    <row r="420" spans="1:7" ht="13.5" thickBot="1" x14ac:dyDescent="0.25">
      <c r="A420" s="407">
        <v>3</v>
      </c>
      <c r="B420" s="407" t="s">
        <v>2073</v>
      </c>
      <c r="C420" s="407" t="s">
        <v>2072</v>
      </c>
      <c r="D420" s="407">
        <v>3.81</v>
      </c>
      <c r="E420" s="404" t="s">
        <v>65</v>
      </c>
      <c r="G420"/>
    </row>
    <row r="421" spans="1:7" ht="13.5" thickBot="1" x14ac:dyDescent="0.25">
      <c r="A421" s="406">
        <v>34457</v>
      </c>
      <c r="B421" s="406" t="s">
        <v>13275</v>
      </c>
      <c r="C421" s="406" t="s">
        <v>616</v>
      </c>
      <c r="D421" s="406">
        <v>4.4800000000000004</v>
      </c>
      <c r="E421" s="404" t="s">
        <v>65</v>
      </c>
      <c r="G421"/>
    </row>
    <row r="422" spans="1:7" ht="13.5" thickBot="1" x14ac:dyDescent="0.25">
      <c r="A422" s="407">
        <v>34341</v>
      </c>
      <c r="B422" s="407" t="s">
        <v>7946</v>
      </c>
      <c r="C422" s="407" t="s">
        <v>616</v>
      </c>
      <c r="D422" s="407">
        <v>3.59</v>
      </c>
      <c r="E422" s="404" t="s">
        <v>65</v>
      </c>
      <c r="G422"/>
    </row>
    <row r="423" spans="1:7" ht="13.5" thickBot="1" x14ac:dyDescent="0.25">
      <c r="A423" s="406">
        <v>26</v>
      </c>
      <c r="B423" s="406" t="s">
        <v>13276</v>
      </c>
      <c r="C423" s="406" t="s">
        <v>616</v>
      </c>
      <c r="D423" s="406">
        <v>3.78</v>
      </c>
      <c r="E423" s="404" t="s">
        <v>65</v>
      </c>
      <c r="G423"/>
    </row>
    <row r="424" spans="1:7" ht="13.5" thickBot="1" x14ac:dyDescent="0.25">
      <c r="A424" s="407">
        <v>20</v>
      </c>
      <c r="B424" s="407" t="s">
        <v>7947</v>
      </c>
      <c r="C424" s="407" t="s">
        <v>616</v>
      </c>
      <c r="D424" s="407">
        <v>3.81</v>
      </c>
      <c r="E424" s="404" t="s">
        <v>65</v>
      </c>
      <c r="G424"/>
    </row>
    <row r="425" spans="1:7" ht="13.5" thickBot="1" x14ac:dyDescent="0.25">
      <c r="A425" s="406">
        <v>21</v>
      </c>
      <c r="B425" s="406" t="s">
        <v>7948</v>
      </c>
      <c r="C425" s="406" t="s">
        <v>616</v>
      </c>
      <c r="D425" s="406">
        <v>3.81</v>
      </c>
      <c r="E425" s="404" t="s">
        <v>65</v>
      </c>
      <c r="G425"/>
    </row>
    <row r="426" spans="1:7" ht="13.5" thickBot="1" x14ac:dyDescent="0.25">
      <c r="A426" s="407">
        <v>24</v>
      </c>
      <c r="B426" s="407" t="s">
        <v>7949</v>
      </c>
      <c r="C426" s="407" t="s">
        <v>616</v>
      </c>
      <c r="D426" s="407">
        <v>3.81</v>
      </c>
      <c r="E426" s="404" t="s">
        <v>65</v>
      </c>
      <c r="G426"/>
    </row>
    <row r="427" spans="1:7" ht="13.5" thickBot="1" x14ac:dyDescent="0.25">
      <c r="A427" s="406">
        <v>25</v>
      </c>
      <c r="B427" s="406" t="s">
        <v>7950</v>
      </c>
      <c r="C427" s="406" t="s">
        <v>616</v>
      </c>
      <c r="D427" s="406">
        <v>3.81</v>
      </c>
      <c r="E427" s="404" t="s">
        <v>65</v>
      </c>
      <c r="G427"/>
    </row>
    <row r="428" spans="1:7" ht="13.5" thickBot="1" x14ac:dyDescent="0.25">
      <c r="A428" s="407">
        <v>22</v>
      </c>
      <c r="B428" s="407" t="s">
        <v>7951</v>
      </c>
      <c r="C428" s="407" t="s">
        <v>616</v>
      </c>
      <c r="D428" s="407">
        <v>4.08</v>
      </c>
      <c r="E428" s="404" t="s">
        <v>65</v>
      </c>
      <c r="G428"/>
    </row>
    <row r="429" spans="1:7" ht="13.5" thickBot="1" x14ac:dyDescent="0.25">
      <c r="A429" s="406">
        <v>23</v>
      </c>
      <c r="B429" s="406" t="s">
        <v>7952</v>
      </c>
      <c r="C429" s="406" t="s">
        <v>616</v>
      </c>
      <c r="D429" s="406">
        <v>4.04</v>
      </c>
      <c r="E429" s="404" t="s">
        <v>65</v>
      </c>
      <c r="G429"/>
    </row>
    <row r="430" spans="1:7" ht="13.5" thickBot="1" x14ac:dyDescent="0.25">
      <c r="A430" s="407">
        <v>34439</v>
      </c>
      <c r="B430" s="407" t="s">
        <v>13277</v>
      </c>
      <c r="C430" s="407" t="s">
        <v>616</v>
      </c>
      <c r="D430" s="407">
        <v>4.51</v>
      </c>
      <c r="E430" s="404" t="s">
        <v>65</v>
      </c>
      <c r="G430"/>
    </row>
    <row r="431" spans="1:7" ht="13.5" thickBot="1" x14ac:dyDescent="0.25">
      <c r="A431" s="406">
        <v>34</v>
      </c>
      <c r="B431" s="406" t="s">
        <v>7953</v>
      </c>
      <c r="C431" s="406" t="s">
        <v>616</v>
      </c>
      <c r="D431" s="406">
        <v>4.01</v>
      </c>
      <c r="E431" s="404" t="s">
        <v>65</v>
      </c>
      <c r="G431"/>
    </row>
    <row r="432" spans="1:7" ht="13.5" thickBot="1" x14ac:dyDescent="0.25">
      <c r="A432" s="407">
        <v>34441</v>
      </c>
      <c r="B432" s="407" t="s">
        <v>13278</v>
      </c>
      <c r="C432" s="407" t="s">
        <v>616</v>
      </c>
      <c r="D432" s="407">
        <v>4.28</v>
      </c>
      <c r="E432" s="404" t="s">
        <v>65</v>
      </c>
      <c r="G432"/>
    </row>
    <row r="433" spans="1:7" ht="13.5" thickBot="1" x14ac:dyDescent="0.25">
      <c r="A433" s="406">
        <v>31</v>
      </c>
      <c r="B433" s="406" t="s">
        <v>7954</v>
      </c>
      <c r="C433" s="406" t="s">
        <v>616</v>
      </c>
      <c r="D433" s="406">
        <v>3.82</v>
      </c>
      <c r="E433" s="404" t="s">
        <v>65</v>
      </c>
      <c r="G433"/>
    </row>
    <row r="434" spans="1:7" ht="13.5" thickBot="1" x14ac:dyDescent="0.25">
      <c r="A434" s="407">
        <v>34443</v>
      </c>
      <c r="B434" s="407" t="s">
        <v>13279</v>
      </c>
      <c r="C434" s="407" t="s">
        <v>616</v>
      </c>
      <c r="D434" s="407">
        <v>4.28</v>
      </c>
      <c r="E434" s="404" t="s">
        <v>65</v>
      </c>
      <c r="G434"/>
    </row>
    <row r="435" spans="1:7" ht="13.5" thickBot="1" x14ac:dyDescent="0.25">
      <c r="A435" s="406">
        <v>27</v>
      </c>
      <c r="B435" s="406" t="s">
        <v>7955</v>
      </c>
      <c r="C435" s="406" t="s">
        <v>616</v>
      </c>
      <c r="D435" s="406">
        <v>3.82</v>
      </c>
      <c r="E435" s="404" t="s">
        <v>65</v>
      </c>
      <c r="G435"/>
    </row>
    <row r="436" spans="1:7" ht="13.5" thickBot="1" x14ac:dyDescent="0.25">
      <c r="A436" s="407">
        <v>34446</v>
      </c>
      <c r="B436" s="407" t="s">
        <v>13280</v>
      </c>
      <c r="C436" s="407" t="s">
        <v>616</v>
      </c>
      <c r="D436" s="407">
        <v>4.28</v>
      </c>
      <c r="E436" s="404" t="s">
        <v>65</v>
      </c>
      <c r="G436"/>
    </row>
    <row r="437" spans="1:7" ht="13.5" thickBot="1" x14ac:dyDescent="0.25">
      <c r="A437" s="406">
        <v>29</v>
      </c>
      <c r="B437" s="406" t="s">
        <v>7956</v>
      </c>
      <c r="C437" s="406" t="s">
        <v>616</v>
      </c>
      <c r="D437" s="406">
        <v>3.57</v>
      </c>
      <c r="E437" s="404" t="s">
        <v>65</v>
      </c>
      <c r="G437"/>
    </row>
    <row r="438" spans="1:7" ht="13.5" thickBot="1" x14ac:dyDescent="0.25">
      <c r="A438" s="407">
        <v>28</v>
      </c>
      <c r="B438" s="407" t="s">
        <v>7957</v>
      </c>
      <c r="C438" s="407" t="s">
        <v>616</v>
      </c>
      <c r="D438" s="407">
        <v>4.13</v>
      </c>
      <c r="E438" s="404" t="s">
        <v>65</v>
      </c>
      <c r="G438"/>
    </row>
    <row r="439" spans="1:7" ht="13.5" thickBot="1" x14ac:dyDescent="0.25">
      <c r="A439" s="406">
        <v>34449</v>
      </c>
      <c r="B439" s="406" t="s">
        <v>13281</v>
      </c>
      <c r="C439" s="406" t="s">
        <v>616</v>
      </c>
      <c r="D439" s="406">
        <v>4.71</v>
      </c>
      <c r="E439" s="404" t="s">
        <v>65</v>
      </c>
      <c r="G439"/>
    </row>
    <row r="440" spans="1:7" ht="13.5" thickBot="1" x14ac:dyDescent="0.25">
      <c r="A440" s="407">
        <v>32</v>
      </c>
      <c r="B440" s="407" t="s">
        <v>7958</v>
      </c>
      <c r="C440" s="407" t="s">
        <v>616</v>
      </c>
      <c r="D440" s="407">
        <v>4.2</v>
      </c>
      <c r="E440" s="404" t="s">
        <v>65</v>
      </c>
      <c r="G440"/>
    </row>
    <row r="441" spans="1:7" ht="13.5" thickBot="1" x14ac:dyDescent="0.25">
      <c r="A441" s="406">
        <v>33</v>
      </c>
      <c r="B441" s="406" t="s">
        <v>7959</v>
      </c>
      <c r="C441" s="406" t="s">
        <v>616</v>
      </c>
      <c r="D441" s="406">
        <v>4.72</v>
      </c>
      <c r="E441" s="404" t="s">
        <v>65</v>
      </c>
      <c r="G441"/>
    </row>
    <row r="442" spans="1:7" ht="34.5" customHeight="1" thickBot="1" x14ac:dyDescent="0.25">
      <c r="A442" s="407">
        <v>34343</v>
      </c>
      <c r="B442" s="407" t="s">
        <v>7960</v>
      </c>
      <c r="C442" s="407" t="s">
        <v>616</v>
      </c>
      <c r="D442" s="407">
        <v>4.54</v>
      </c>
      <c r="E442" s="404" t="s">
        <v>65</v>
      </c>
      <c r="G442"/>
    </row>
    <row r="443" spans="1:7" ht="13.5" thickBot="1" x14ac:dyDescent="0.25">
      <c r="A443" s="406">
        <v>34452</v>
      </c>
      <c r="B443" s="406" t="s">
        <v>13282</v>
      </c>
      <c r="C443" s="406" t="s">
        <v>616</v>
      </c>
      <c r="D443" s="406">
        <v>4.17</v>
      </c>
      <c r="E443" s="404" t="s">
        <v>65</v>
      </c>
      <c r="G443"/>
    </row>
    <row r="444" spans="1:7" ht="13.5" thickBot="1" x14ac:dyDescent="0.25">
      <c r="A444" s="407">
        <v>36</v>
      </c>
      <c r="B444" s="407" t="s">
        <v>7961</v>
      </c>
      <c r="C444" s="407" t="s">
        <v>616</v>
      </c>
      <c r="D444" s="407">
        <v>3.98</v>
      </c>
      <c r="E444" s="404" t="s">
        <v>65</v>
      </c>
      <c r="G444"/>
    </row>
    <row r="445" spans="1:7" ht="13.5" thickBot="1" x14ac:dyDescent="0.25">
      <c r="A445" s="406">
        <v>34456</v>
      </c>
      <c r="B445" s="406" t="s">
        <v>13283</v>
      </c>
      <c r="C445" s="406" t="s">
        <v>616</v>
      </c>
      <c r="D445" s="406">
        <v>4.17</v>
      </c>
      <c r="E445" s="404" t="s">
        <v>65</v>
      </c>
      <c r="G445"/>
    </row>
    <row r="446" spans="1:7" ht="13.5" thickBot="1" x14ac:dyDescent="0.25">
      <c r="A446" s="407">
        <v>39</v>
      </c>
      <c r="B446" s="407" t="s">
        <v>7962</v>
      </c>
      <c r="C446" s="407" t="s">
        <v>616</v>
      </c>
      <c r="D446" s="407">
        <v>3.98</v>
      </c>
      <c r="E446" s="404" t="s">
        <v>65</v>
      </c>
      <c r="G446"/>
    </row>
    <row r="447" spans="1:7" ht="13.5" thickBot="1" x14ac:dyDescent="0.25">
      <c r="A447" s="406">
        <v>40</v>
      </c>
      <c r="B447" s="406" t="s">
        <v>7963</v>
      </c>
      <c r="C447" s="406" t="s">
        <v>616</v>
      </c>
      <c r="D447" s="406">
        <v>4.07</v>
      </c>
      <c r="E447" s="404" t="s">
        <v>65</v>
      </c>
      <c r="G447"/>
    </row>
    <row r="448" spans="1:7" ht="13.5" thickBot="1" x14ac:dyDescent="0.25">
      <c r="A448" s="407">
        <v>34460</v>
      </c>
      <c r="B448" s="407" t="s">
        <v>13284</v>
      </c>
      <c r="C448" s="407" t="s">
        <v>616</v>
      </c>
      <c r="D448" s="407">
        <v>4.57</v>
      </c>
      <c r="E448" s="404" t="s">
        <v>65</v>
      </c>
      <c r="G448"/>
    </row>
    <row r="449" spans="1:7" ht="13.5" thickBot="1" x14ac:dyDescent="0.25">
      <c r="A449" s="406">
        <v>42</v>
      </c>
      <c r="B449" s="406" t="s">
        <v>8333</v>
      </c>
      <c r="C449" s="406" t="s">
        <v>616</v>
      </c>
      <c r="D449" s="406">
        <v>4.13</v>
      </c>
      <c r="E449" s="404" t="s">
        <v>65</v>
      </c>
      <c r="G449"/>
    </row>
    <row r="450" spans="1:7" ht="13.5" thickBot="1" x14ac:dyDescent="0.25">
      <c r="A450" s="407">
        <v>38</v>
      </c>
      <c r="B450" s="407" t="s">
        <v>7964</v>
      </c>
      <c r="C450" s="407" t="s">
        <v>616</v>
      </c>
      <c r="D450" s="407">
        <v>4.5999999999999996</v>
      </c>
      <c r="E450" s="404" t="s">
        <v>65</v>
      </c>
      <c r="G450"/>
    </row>
    <row r="451" spans="1:7" ht="13.5" thickBot="1" x14ac:dyDescent="0.25">
      <c r="A451" s="406">
        <v>34344</v>
      </c>
      <c r="B451" s="406" t="s">
        <v>7965</v>
      </c>
      <c r="C451" s="406" t="s">
        <v>616</v>
      </c>
      <c r="D451" s="406">
        <v>6.25</v>
      </c>
      <c r="E451" s="404" t="s">
        <v>65</v>
      </c>
      <c r="G451"/>
    </row>
    <row r="452" spans="1:7" ht="13.5" thickBot="1" x14ac:dyDescent="0.25">
      <c r="A452" s="407">
        <v>20063</v>
      </c>
      <c r="B452" s="407" t="s">
        <v>9005</v>
      </c>
      <c r="C452" s="407" t="s">
        <v>2</v>
      </c>
      <c r="D452" s="407">
        <v>3.86</v>
      </c>
      <c r="E452" s="404" t="s">
        <v>65</v>
      </c>
      <c r="G452"/>
    </row>
    <row r="453" spans="1:7" ht="13.5" thickBot="1" x14ac:dyDescent="0.25">
      <c r="A453" s="406">
        <v>77</v>
      </c>
      <c r="B453" s="406" t="s">
        <v>9006</v>
      </c>
      <c r="C453" s="406" t="s">
        <v>2</v>
      </c>
      <c r="D453" s="406">
        <v>2.5499999999999998</v>
      </c>
      <c r="E453" s="404" t="s">
        <v>65</v>
      </c>
      <c r="G453"/>
    </row>
    <row r="454" spans="1:7" ht="13.5" thickBot="1" x14ac:dyDescent="0.25">
      <c r="A454" s="407">
        <v>76</v>
      </c>
      <c r="B454" s="407" t="s">
        <v>9007</v>
      </c>
      <c r="C454" s="407" t="s">
        <v>2</v>
      </c>
      <c r="D454" s="407">
        <v>0.49</v>
      </c>
      <c r="E454" s="404" t="s">
        <v>65</v>
      </c>
      <c r="G454"/>
    </row>
    <row r="455" spans="1:7" ht="51" customHeight="1" thickBot="1" x14ac:dyDescent="0.25">
      <c r="A455" s="406">
        <v>84</v>
      </c>
      <c r="B455" s="406" t="s">
        <v>9008</v>
      </c>
      <c r="C455" s="406" t="s">
        <v>2</v>
      </c>
      <c r="D455" s="406">
        <v>0.91</v>
      </c>
      <c r="E455" s="404" t="s">
        <v>65</v>
      </c>
      <c r="G455"/>
    </row>
    <row r="456" spans="1:7" ht="13.5" thickBot="1" x14ac:dyDescent="0.25">
      <c r="A456" s="407">
        <v>67</v>
      </c>
      <c r="B456" s="407" t="s">
        <v>13285</v>
      </c>
      <c r="C456" s="407" t="s">
        <v>2</v>
      </c>
      <c r="D456" s="407">
        <v>5.55</v>
      </c>
      <c r="E456" s="404" t="s">
        <v>65</v>
      </c>
      <c r="G456"/>
    </row>
    <row r="457" spans="1:7" ht="13.5" thickBot="1" x14ac:dyDescent="0.25">
      <c r="A457" s="406">
        <v>71</v>
      </c>
      <c r="B457" s="406" t="s">
        <v>9009</v>
      </c>
      <c r="C457" s="406" t="s">
        <v>2</v>
      </c>
      <c r="D457" s="406">
        <v>9.76</v>
      </c>
      <c r="E457" s="404" t="s">
        <v>65</v>
      </c>
      <c r="G457"/>
    </row>
    <row r="458" spans="1:7" ht="13.5" thickBot="1" x14ac:dyDescent="0.25">
      <c r="A458" s="407">
        <v>73</v>
      </c>
      <c r="B458" s="407" t="s">
        <v>9010</v>
      </c>
      <c r="C458" s="407" t="s">
        <v>2</v>
      </c>
      <c r="D458" s="407">
        <v>7.02</v>
      </c>
      <c r="E458" s="404" t="s">
        <v>65</v>
      </c>
      <c r="G458"/>
    </row>
    <row r="459" spans="1:7" ht="13.5" thickBot="1" x14ac:dyDescent="0.25">
      <c r="A459" s="406">
        <v>103</v>
      </c>
      <c r="B459" s="406" t="s">
        <v>9011</v>
      </c>
      <c r="C459" s="406" t="s">
        <v>2</v>
      </c>
      <c r="D459" s="406">
        <v>24.27</v>
      </c>
      <c r="E459" s="404" t="s">
        <v>65</v>
      </c>
      <c r="G459"/>
    </row>
    <row r="460" spans="1:7" ht="13.5" thickBot="1" x14ac:dyDescent="0.25">
      <c r="A460" s="407">
        <v>107</v>
      </c>
      <c r="B460" s="407" t="s">
        <v>9012</v>
      </c>
      <c r="C460" s="407" t="s">
        <v>2</v>
      </c>
      <c r="D460" s="407">
        <v>0.46</v>
      </c>
      <c r="E460" s="404" t="s">
        <v>65</v>
      </c>
      <c r="G460"/>
    </row>
    <row r="461" spans="1:7" ht="13.5" thickBot="1" x14ac:dyDescent="0.25">
      <c r="A461" s="406">
        <v>65</v>
      </c>
      <c r="B461" s="406" t="s">
        <v>9013</v>
      </c>
      <c r="C461" s="406" t="s">
        <v>2</v>
      </c>
      <c r="D461" s="406">
        <v>0.52</v>
      </c>
      <c r="E461" s="404" t="s">
        <v>65</v>
      </c>
      <c r="G461"/>
    </row>
    <row r="462" spans="1:7" ht="13.5" thickBot="1" x14ac:dyDescent="0.25">
      <c r="A462" s="407">
        <v>108</v>
      </c>
      <c r="B462" s="407" t="s">
        <v>9014</v>
      </c>
      <c r="C462" s="407" t="s">
        <v>2</v>
      </c>
      <c r="D462" s="407">
        <v>1.02</v>
      </c>
      <c r="E462" s="404" t="s">
        <v>65</v>
      </c>
      <c r="G462"/>
    </row>
    <row r="463" spans="1:7" ht="13.5" thickBot="1" x14ac:dyDescent="0.25">
      <c r="A463" s="406">
        <v>110</v>
      </c>
      <c r="B463" s="406" t="s">
        <v>9015</v>
      </c>
      <c r="C463" s="406" t="s">
        <v>2</v>
      </c>
      <c r="D463" s="406">
        <v>2.4300000000000002</v>
      </c>
      <c r="E463" s="404" t="s">
        <v>65</v>
      </c>
      <c r="G463"/>
    </row>
    <row r="464" spans="1:7" ht="13.5" thickBot="1" x14ac:dyDescent="0.25">
      <c r="A464" s="407">
        <v>109</v>
      </c>
      <c r="B464" s="407" t="s">
        <v>9016</v>
      </c>
      <c r="C464" s="407" t="s">
        <v>2</v>
      </c>
      <c r="D464" s="407">
        <v>1.85</v>
      </c>
      <c r="E464" s="404" t="s">
        <v>65</v>
      </c>
      <c r="G464"/>
    </row>
    <row r="465" spans="1:7" ht="13.5" thickBot="1" x14ac:dyDescent="0.25">
      <c r="A465" s="406">
        <v>111</v>
      </c>
      <c r="B465" s="406" t="s">
        <v>9017</v>
      </c>
      <c r="C465" s="406" t="s">
        <v>2</v>
      </c>
      <c r="D465" s="406">
        <v>4.22</v>
      </c>
      <c r="E465" s="404" t="s">
        <v>65</v>
      </c>
      <c r="G465"/>
    </row>
    <row r="466" spans="1:7" ht="13.5" thickBot="1" x14ac:dyDescent="0.25">
      <c r="A466" s="407">
        <v>112</v>
      </c>
      <c r="B466" s="407" t="s">
        <v>9018</v>
      </c>
      <c r="C466" s="407" t="s">
        <v>2</v>
      </c>
      <c r="D466" s="407">
        <v>2.2799999999999998</v>
      </c>
      <c r="E466" s="404" t="s">
        <v>65</v>
      </c>
      <c r="G466"/>
    </row>
    <row r="467" spans="1:7" ht="13.5" thickBot="1" x14ac:dyDescent="0.25">
      <c r="A467" s="406">
        <v>113</v>
      </c>
      <c r="B467" s="406" t="s">
        <v>9019</v>
      </c>
      <c r="C467" s="406" t="s">
        <v>2</v>
      </c>
      <c r="D467" s="406">
        <v>5.81</v>
      </c>
      <c r="E467" s="404" t="s">
        <v>65</v>
      </c>
      <c r="G467"/>
    </row>
    <row r="468" spans="1:7" ht="13.5" thickBot="1" x14ac:dyDescent="0.25">
      <c r="A468" s="407">
        <v>104</v>
      </c>
      <c r="B468" s="407" t="s">
        <v>12960</v>
      </c>
      <c r="C468" s="407" t="s">
        <v>2</v>
      </c>
      <c r="D468" s="407">
        <v>10.02</v>
      </c>
      <c r="E468" s="404" t="s">
        <v>65</v>
      </c>
      <c r="G468"/>
    </row>
    <row r="469" spans="1:7" ht="13.5" thickBot="1" x14ac:dyDescent="0.25">
      <c r="A469" s="406">
        <v>102</v>
      </c>
      <c r="B469" s="406" t="s">
        <v>9020</v>
      </c>
      <c r="C469" s="406" t="s">
        <v>2</v>
      </c>
      <c r="D469" s="406">
        <v>15.06</v>
      </c>
      <c r="E469" s="404" t="s">
        <v>65</v>
      </c>
      <c r="G469"/>
    </row>
    <row r="470" spans="1:7" ht="13.5" thickBot="1" x14ac:dyDescent="0.25">
      <c r="A470" s="407">
        <v>95</v>
      </c>
      <c r="B470" s="407" t="s">
        <v>9021</v>
      </c>
      <c r="C470" s="407" t="s">
        <v>2</v>
      </c>
      <c r="D470" s="407">
        <v>6.37</v>
      </c>
      <c r="E470" s="404" t="s">
        <v>65</v>
      </c>
      <c r="G470"/>
    </row>
    <row r="471" spans="1:7" ht="68.25" customHeight="1" thickBot="1" x14ac:dyDescent="0.25">
      <c r="A471" s="406">
        <v>96</v>
      </c>
      <c r="B471" s="406" t="s">
        <v>13286</v>
      </c>
      <c r="C471" s="406" t="s">
        <v>2</v>
      </c>
      <c r="D471" s="406">
        <v>8.24</v>
      </c>
      <c r="E471" s="404" t="s">
        <v>65</v>
      </c>
      <c r="G471"/>
    </row>
    <row r="472" spans="1:7" ht="13.5" thickBot="1" x14ac:dyDescent="0.25">
      <c r="A472" s="407">
        <v>97</v>
      </c>
      <c r="B472" s="407" t="s">
        <v>9022</v>
      </c>
      <c r="C472" s="407" t="s">
        <v>2</v>
      </c>
      <c r="D472" s="407">
        <v>10.38</v>
      </c>
      <c r="E472" s="404" t="s">
        <v>65</v>
      </c>
      <c r="G472"/>
    </row>
    <row r="473" spans="1:7" ht="13.5" thickBot="1" x14ac:dyDescent="0.25">
      <c r="A473" s="406">
        <v>98</v>
      </c>
      <c r="B473" s="406" t="s">
        <v>9023</v>
      </c>
      <c r="C473" s="406" t="s">
        <v>2</v>
      </c>
      <c r="D473" s="406">
        <v>16.829999999999998</v>
      </c>
      <c r="E473" s="404" t="s">
        <v>65</v>
      </c>
      <c r="G473"/>
    </row>
    <row r="474" spans="1:7" ht="63.75" customHeight="1" thickBot="1" x14ac:dyDescent="0.25">
      <c r="A474" s="407">
        <v>99</v>
      </c>
      <c r="B474" s="407" t="s">
        <v>9024</v>
      </c>
      <c r="C474" s="407" t="s">
        <v>2</v>
      </c>
      <c r="D474" s="407">
        <v>19.41</v>
      </c>
      <c r="E474" s="404" t="s">
        <v>65</v>
      </c>
      <c r="G474"/>
    </row>
    <row r="475" spans="1:7" ht="63.75" customHeight="1" thickBot="1" x14ac:dyDescent="0.25">
      <c r="A475" s="406">
        <v>100</v>
      </c>
      <c r="B475" s="406" t="s">
        <v>9025</v>
      </c>
      <c r="C475" s="406" t="s">
        <v>2</v>
      </c>
      <c r="D475" s="406">
        <v>23.61</v>
      </c>
      <c r="E475" s="404" t="s">
        <v>65</v>
      </c>
      <c r="G475"/>
    </row>
    <row r="476" spans="1:7" ht="51" customHeight="1" thickBot="1" x14ac:dyDescent="0.25">
      <c r="A476" s="407">
        <v>75</v>
      </c>
      <c r="B476" s="407" t="s">
        <v>9026</v>
      </c>
      <c r="C476" s="407" t="s">
        <v>2</v>
      </c>
      <c r="D476" s="407">
        <v>177.09</v>
      </c>
      <c r="E476" s="404" t="s">
        <v>65</v>
      </c>
      <c r="G476"/>
    </row>
    <row r="477" spans="1:7" ht="51" customHeight="1" thickBot="1" x14ac:dyDescent="0.25">
      <c r="A477" s="406">
        <v>114</v>
      </c>
      <c r="B477" s="406" t="s">
        <v>9027</v>
      </c>
      <c r="C477" s="406" t="s">
        <v>2</v>
      </c>
      <c r="D477" s="406">
        <v>6.98</v>
      </c>
      <c r="E477" s="404" t="s">
        <v>65</v>
      </c>
      <c r="G477"/>
    </row>
    <row r="478" spans="1:7" ht="34.5" customHeight="1" thickBot="1" x14ac:dyDescent="0.25">
      <c r="A478" s="407">
        <v>68</v>
      </c>
      <c r="B478" s="407" t="s">
        <v>9028</v>
      </c>
      <c r="C478" s="407" t="s">
        <v>2</v>
      </c>
      <c r="D478" s="407">
        <v>9.3699999999999992</v>
      </c>
      <c r="E478" s="404" t="s">
        <v>65</v>
      </c>
      <c r="G478"/>
    </row>
    <row r="479" spans="1:7" ht="34.5" customHeight="1" thickBot="1" x14ac:dyDescent="0.25">
      <c r="A479" s="406">
        <v>86</v>
      </c>
      <c r="B479" s="406" t="s">
        <v>9029</v>
      </c>
      <c r="C479" s="406" t="s">
        <v>2</v>
      </c>
      <c r="D479" s="406">
        <v>13.87</v>
      </c>
      <c r="E479" s="404" t="s">
        <v>65</v>
      </c>
      <c r="G479"/>
    </row>
    <row r="480" spans="1:7" ht="13.5" thickBot="1" x14ac:dyDescent="0.25">
      <c r="A480" s="407">
        <v>66</v>
      </c>
      <c r="B480" s="407" t="s">
        <v>9030</v>
      </c>
      <c r="C480" s="407" t="s">
        <v>2</v>
      </c>
      <c r="D480" s="407">
        <v>15.92</v>
      </c>
      <c r="E480" s="404" t="s">
        <v>65</v>
      </c>
      <c r="G480"/>
    </row>
    <row r="481" spans="1:7" ht="13.5" thickBot="1" x14ac:dyDescent="0.25">
      <c r="A481" s="406">
        <v>69</v>
      </c>
      <c r="B481" s="406" t="s">
        <v>9031</v>
      </c>
      <c r="C481" s="406" t="s">
        <v>2</v>
      </c>
      <c r="D481" s="406">
        <v>23.61</v>
      </c>
      <c r="E481" s="404" t="s">
        <v>65</v>
      </c>
      <c r="G481"/>
    </row>
    <row r="482" spans="1:7" ht="153" customHeight="1" thickBot="1" x14ac:dyDescent="0.25">
      <c r="A482" s="407">
        <v>83</v>
      </c>
      <c r="B482" s="407" t="s">
        <v>9032</v>
      </c>
      <c r="C482" s="407" t="s">
        <v>2</v>
      </c>
      <c r="D482" s="407">
        <v>91.86</v>
      </c>
      <c r="E482" s="404" t="s">
        <v>65</v>
      </c>
      <c r="G482"/>
    </row>
    <row r="483" spans="1:7" ht="13.5" thickBot="1" x14ac:dyDescent="0.25">
      <c r="A483" s="406">
        <v>74</v>
      </c>
      <c r="B483" s="406" t="s">
        <v>9033</v>
      </c>
      <c r="C483" s="406" t="s">
        <v>2</v>
      </c>
      <c r="D483" s="406">
        <v>123.74</v>
      </c>
      <c r="E483" s="404" t="s">
        <v>65</v>
      </c>
      <c r="G483"/>
    </row>
    <row r="484" spans="1:7" ht="13.5" thickBot="1" x14ac:dyDescent="0.25">
      <c r="A484" s="407">
        <v>106</v>
      </c>
      <c r="B484" s="407" t="s">
        <v>9034</v>
      </c>
      <c r="C484" s="407" t="s">
        <v>2</v>
      </c>
      <c r="D484" s="407">
        <v>252.98</v>
      </c>
      <c r="E484" s="404" t="s">
        <v>65</v>
      </c>
      <c r="G484"/>
    </row>
    <row r="485" spans="1:7" ht="68.25" customHeight="1" thickBot="1" x14ac:dyDescent="0.25">
      <c r="A485" s="406">
        <v>87</v>
      </c>
      <c r="B485" s="406" t="s">
        <v>9035</v>
      </c>
      <c r="C485" s="406" t="s">
        <v>2</v>
      </c>
      <c r="D485" s="406">
        <v>10.47</v>
      </c>
      <c r="E485" s="404" t="s">
        <v>65</v>
      </c>
      <c r="G485"/>
    </row>
    <row r="486" spans="1:7" ht="13.5" thickBot="1" x14ac:dyDescent="0.25">
      <c r="A486" s="407">
        <v>88</v>
      </c>
      <c r="B486" s="407" t="s">
        <v>9036</v>
      </c>
      <c r="C486" s="407" t="s">
        <v>2</v>
      </c>
      <c r="D486" s="407">
        <v>12.59</v>
      </c>
      <c r="E486" s="404" t="s">
        <v>65</v>
      </c>
      <c r="G486"/>
    </row>
    <row r="487" spans="1:7" ht="13.5" thickBot="1" x14ac:dyDescent="0.25">
      <c r="A487" s="406">
        <v>89</v>
      </c>
      <c r="B487" s="406" t="s">
        <v>9037</v>
      </c>
      <c r="C487" s="406" t="s">
        <v>2</v>
      </c>
      <c r="D487" s="406">
        <v>18.59</v>
      </c>
      <c r="E487" s="404" t="s">
        <v>65</v>
      </c>
      <c r="G487"/>
    </row>
    <row r="488" spans="1:7" ht="13.5" thickBot="1" x14ac:dyDescent="0.25">
      <c r="A488" s="407">
        <v>90</v>
      </c>
      <c r="B488" s="407" t="s">
        <v>9038</v>
      </c>
      <c r="C488" s="407" t="s">
        <v>2</v>
      </c>
      <c r="D488" s="407">
        <v>21.32</v>
      </c>
      <c r="E488" s="404" t="s">
        <v>65</v>
      </c>
      <c r="G488"/>
    </row>
    <row r="489" spans="1:7" ht="13.5" thickBot="1" x14ac:dyDescent="0.25">
      <c r="A489" s="406">
        <v>81</v>
      </c>
      <c r="B489" s="406" t="s">
        <v>9039</v>
      </c>
      <c r="C489" s="406" t="s">
        <v>2</v>
      </c>
      <c r="D489" s="406">
        <v>31.64</v>
      </c>
      <c r="E489" s="404" t="s">
        <v>65</v>
      </c>
      <c r="G489"/>
    </row>
    <row r="490" spans="1:7" ht="13.5" thickBot="1" x14ac:dyDescent="0.25">
      <c r="A490" s="407">
        <v>82</v>
      </c>
      <c r="B490" s="407" t="s">
        <v>9040</v>
      </c>
      <c r="C490" s="407" t="s">
        <v>2</v>
      </c>
      <c r="D490" s="407">
        <v>123.14</v>
      </c>
      <c r="E490" s="404" t="s">
        <v>65</v>
      </c>
      <c r="G490"/>
    </row>
    <row r="491" spans="1:7" ht="13.5" thickBot="1" x14ac:dyDescent="0.25">
      <c r="A491" s="406">
        <v>105</v>
      </c>
      <c r="B491" s="406" t="s">
        <v>9041</v>
      </c>
      <c r="C491" s="406" t="s">
        <v>2</v>
      </c>
      <c r="D491" s="406">
        <v>165.86</v>
      </c>
      <c r="E491" s="404" t="s">
        <v>65</v>
      </c>
      <c r="G491"/>
    </row>
    <row r="492" spans="1:7" ht="13.5" thickBot="1" x14ac:dyDescent="0.25">
      <c r="A492" s="407">
        <v>80</v>
      </c>
      <c r="B492" s="407" t="s">
        <v>9042</v>
      </c>
      <c r="C492" s="407" t="s">
        <v>2</v>
      </c>
      <c r="D492" s="407">
        <v>17.95</v>
      </c>
      <c r="E492" s="404" t="s">
        <v>65</v>
      </c>
      <c r="G492"/>
    </row>
    <row r="493" spans="1:7" ht="13.5" thickBot="1" x14ac:dyDescent="0.25">
      <c r="A493" s="406">
        <v>72</v>
      </c>
      <c r="B493" s="406" t="s">
        <v>9043</v>
      </c>
      <c r="C493" s="406" t="s">
        <v>2</v>
      </c>
      <c r="D493" s="406">
        <v>16.420000000000002</v>
      </c>
      <c r="E493" s="404" t="s">
        <v>65</v>
      </c>
      <c r="G493"/>
    </row>
    <row r="494" spans="1:7" ht="13.5" thickBot="1" x14ac:dyDescent="0.25">
      <c r="A494" s="407">
        <v>70</v>
      </c>
      <c r="B494" s="407" t="s">
        <v>9044</v>
      </c>
      <c r="C494" s="407" t="s">
        <v>2</v>
      </c>
      <c r="D494" s="407">
        <v>16.64</v>
      </c>
      <c r="E494" s="404" t="s">
        <v>65</v>
      </c>
      <c r="G494"/>
    </row>
    <row r="495" spans="1:7" ht="13.5" thickBot="1" x14ac:dyDescent="0.25">
      <c r="A495" s="406">
        <v>85</v>
      </c>
      <c r="B495" s="406" t="s">
        <v>9045</v>
      </c>
      <c r="C495" s="406" t="s">
        <v>2</v>
      </c>
      <c r="D495" s="406">
        <v>23.92</v>
      </c>
      <c r="E495" s="404" t="s">
        <v>65</v>
      </c>
      <c r="G495"/>
    </row>
    <row r="496" spans="1:7" ht="23.25" thickBot="1" x14ac:dyDescent="0.25">
      <c r="A496" s="407">
        <v>10899</v>
      </c>
      <c r="B496" s="407" t="s">
        <v>9046</v>
      </c>
      <c r="C496" s="407" t="s">
        <v>2</v>
      </c>
      <c r="D496" s="407">
        <v>36.79</v>
      </c>
      <c r="E496" s="404" t="s">
        <v>65</v>
      </c>
      <c r="G496"/>
    </row>
    <row r="497" spans="1:7" ht="23.25" thickBot="1" x14ac:dyDescent="0.25">
      <c r="A497" s="406">
        <v>10900</v>
      </c>
      <c r="B497" s="406" t="s">
        <v>13287</v>
      </c>
      <c r="C497" s="406" t="s">
        <v>2</v>
      </c>
      <c r="D497" s="406">
        <v>28.79</v>
      </c>
      <c r="E497" s="404" t="s">
        <v>65</v>
      </c>
      <c r="G497"/>
    </row>
    <row r="498" spans="1:7" ht="13.5" thickBot="1" x14ac:dyDescent="0.25">
      <c r="A498" s="407">
        <v>20075</v>
      </c>
      <c r="B498" s="407" t="s">
        <v>9047</v>
      </c>
      <c r="C498" s="407" t="s">
        <v>2</v>
      </c>
      <c r="D498" s="407">
        <v>76.45</v>
      </c>
      <c r="E498" s="404" t="s">
        <v>65</v>
      </c>
      <c r="G498"/>
    </row>
    <row r="499" spans="1:7" ht="13.5" thickBot="1" x14ac:dyDescent="0.25">
      <c r="A499" s="406">
        <v>46</v>
      </c>
      <c r="B499" s="406" t="s">
        <v>9048</v>
      </c>
      <c r="C499" s="406" t="s">
        <v>2</v>
      </c>
      <c r="D499" s="406">
        <v>67.819999999999993</v>
      </c>
      <c r="E499" s="404" t="s">
        <v>65</v>
      </c>
      <c r="G499"/>
    </row>
    <row r="500" spans="1:7" ht="13.5" thickBot="1" x14ac:dyDescent="0.25">
      <c r="A500" s="407">
        <v>51</v>
      </c>
      <c r="B500" s="407" t="s">
        <v>9049</v>
      </c>
      <c r="C500" s="407" t="s">
        <v>2</v>
      </c>
      <c r="D500" s="407">
        <v>154.07</v>
      </c>
      <c r="E500" s="404" t="s">
        <v>65</v>
      </c>
      <c r="G500"/>
    </row>
    <row r="501" spans="1:7" ht="13.5" thickBot="1" x14ac:dyDescent="0.25">
      <c r="A501" s="406">
        <v>12863</v>
      </c>
      <c r="B501" s="406" t="s">
        <v>9050</v>
      </c>
      <c r="C501" s="406" t="s">
        <v>2</v>
      </c>
      <c r="D501" s="406">
        <v>44.33</v>
      </c>
      <c r="E501" s="404" t="s">
        <v>65</v>
      </c>
      <c r="G501"/>
    </row>
    <row r="502" spans="1:7" ht="13.5" thickBot="1" x14ac:dyDescent="0.25">
      <c r="A502" s="407">
        <v>50</v>
      </c>
      <c r="B502" s="407" t="s">
        <v>9051</v>
      </c>
      <c r="C502" s="407" t="s">
        <v>2</v>
      </c>
      <c r="D502" s="407">
        <v>97.59</v>
      </c>
      <c r="E502" s="404" t="s">
        <v>65</v>
      </c>
      <c r="G502"/>
    </row>
    <row r="503" spans="1:7" ht="13.5" thickBot="1" x14ac:dyDescent="0.25">
      <c r="A503" s="406">
        <v>20076</v>
      </c>
      <c r="B503" s="406" t="s">
        <v>9052</v>
      </c>
      <c r="C503" s="406" t="s">
        <v>2</v>
      </c>
      <c r="D503" s="406">
        <v>142.36000000000001</v>
      </c>
      <c r="E503" s="404" t="s">
        <v>65</v>
      </c>
      <c r="G503"/>
    </row>
    <row r="504" spans="1:7" ht="13.5" thickBot="1" x14ac:dyDescent="0.25">
      <c r="A504" s="407">
        <v>20074</v>
      </c>
      <c r="B504" s="407" t="s">
        <v>9053</v>
      </c>
      <c r="C504" s="407" t="s">
        <v>2</v>
      </c>
      <c r="D504" s="407">
        <v>42.07</v>
      </c>
      <c r="E504" s="404" t="s">
        <v>65</v>
      </c>
      <c r="G504"/>
    </row>
    <row r="505" spans="1:7" ht="13.5" thickBot="1" x14ac:dyDescent="0.25">
      <c r="A505" s="406">
        <v>47</v>
      </c>
      <c r="B505" s="406" t="s">
        <v>12961</v>
      </c>
      <c r="C505" s="406" t="s">
        <v>2</v>
      </c>
      <c r="D505" s="406">
        <v>81.09</v>
      </c>
      <c r="E505" s="404" t="s">
        <v>65</v>
      </c>
      <c r="G505"/>
    </row>
    <row r="506" spans="1:7" ht="25.5" customHeight="1" thickBot="1" x14ac:dyDescent="0.25">
      <c r="A506" s="407">
        <v>48</v>
      </c>
      <c r="B506" s="407" t="s">
        <v>9054</v>
      </c>
      <c r="C506" s="407" t="s">
        <v>2</v>
      </c>
      <c r="D506" s="407">
        <v>31.64</v>
      </c>
      <c r="E506" s="404" t="s">
        <v>65</v>
      </c>
      <c r="G506"/>
    </row>
    <row r="507" spans="1:7" ht="13.5" thickBot="1" x14ac:dyDescent="0.25">
      <c r="A507" s="406">
        <v>52</v>
      </c>
      <c r="B507" s="406" t="s">
        <v>9055</v>
      </c>
      <c r="C507" s="406" t="s">
        <v>2</v>
      </c>
      <c r="D507" s="406">
        <v>15.79</v>
      </c>
      <c r="E507" s="404" t="s">
        <v>65</v>
      </c>
      <c r="G507"/>
    </row>
    <row r="508" spans="1:7" ht="13.5" thickBot="1" x14ac:dyDescent="0.25">
      <c r="A508" s="407">
        <v>43</v>
      </c>
      <c r="B508" s="407" t="s">
        <v>9056</v>
      </c>
      <c r="C508" s="407" t="s">
        <v>2</v>
      </c>
      <c r="D508" s="407">
        <v>41.57</v>
      </c>
      <c r="E508" s="404" t="s">
        <v>65</v>
      </c>
      <c r="G508"/>
    </row>
    <row r="509" spans="1:7" ht="23.25" thickBot="1" x14ac:dyDescent="0.25">
      <c r="A509" s="406">
        <v>157</v>
      </c>
      <c r="B509" s="406" t="s">
        <v>9057</v>
      </c>
      <c r="C509" s="406" t="s">
        <v>616</v>
      </c>
      <c r="D509" s="406">
        <v>81.47</v>
      </c>
      <c r="E509" s="404" t="s">
        <v>65</v>
      </c>
      <c r="G509"/>
    </row>
    <row r="510" spans="1:7" ht="13.5" thickBot="1" x14ac:dyDescent="0.25">
      <c r="A510" s="407">
        <v>156</v>
      </c>
      <c r="B510" s="407" t="s">
        <v>9058</v>
      </c>
      <c r="C510" s="407" t="s">
        <v>616</v>
      </c>
      <c r="D510" s="407">
        <v>36.36</v>
      </c>
      <c r="E510" s="404" t="s">
        <v>65</v>
      </c>
      <c r="G510"/>
    </row>
    <row r="511" spans="1:7" ht="13.5" thickBot="1" x14ac:dyDescent="0.25">
      <c r="A511" s="406">
        <v>131</v>
      </c>
      <c r="B511" s="406" t="s">
        <v>9059</v>
      </c>
      <c r="C511" s="406" t="s">
        <v>616</v>
      </c>
      <c r="D511" s="406">
        <v>34.909999999999997</v>
      </c>
      <c r="E511" s="404" t="s">
        <v>65</v>
      </c>
      <c r="G511"/>
    </row>
    <row r="512" spans="1:7" ht="13.5" thickBot="1" x14ac:dyDescent="0.25">
      <c r="A512" s="407">
        <v>7334</v>
      </c>
      <c r="B512" s="407" t="s">
        <v>13288</v>
      </c>
      <c r="C512" s="407" t="s">
        <v>2072</v>
      </c>
      <c r="D512" s="407">
        <v>9.7200000000000006</v>
      </c>
      <c r="E512" s="404" t="s">
        <v>65</v>
      </c>
      <c r="G512"/>
    </row>
    <row r="513" spans="1:7" ht="13.5" thickBot="1" x14ac:dyDescent="0.25">
      <c r="A513" s="406">
        <v>3410</v>
      </c>
      <c r="B513" s="406" t="s">
        <v>2074</v>
      </c>
      <c r="C513" s="406" t="s">
        <v>616</v>
      </c>
      <c r="D513" s="406">
        <v>16.46</v>
      </c>
      <c r="E513" s="404" t="s">
        <v>65</v>
      </c>
      <c r="G513"/>
    </row>
    <row r="514" spans="1:7" ht="13.5" thickBot="1" x14ac:dyDescent="0.25">
      <c r="A514" s="407">
        <v>21114</v>
      </c>
      <c r="B514" s="407" t="s">
        <v>9060</v>
      </c>
      <c r="C514" s="407" t="s">
        <v>2</v>
      </c>
      <c r="D514" s="407">
        <v>11.68</v>
      </c>
      <c r="E514" s="404" t="s">
        <v>65</v>
      </c>
      <c r="G514"/>
    </row>
    <row r="515" spans="1:7" ht="13.5" thickBot="1" x14ac:dyDescent="0.25">
      <c r="A515" s="406">
        <v>117</v>
      </c>
      <c r="B515" s="406" t="s">
        <v>9061</v>
      </c>
      <c r="C515" s="406" t="s">
        <v>2</v>
      </c>
      <c r="D515" s="406">
        <v>1.86</v>
      </c>
      <c r="E515" s="404" t="s">
        <v>65</v>
      </c>
      <c r="G515"/>
    </row>
    <row r="516" spans="1:7" ht="13.5" thickBot="1" x14ac:dyDescent="0.25">
      <c r="A516" s="407">
        <v>119</v>
      </c>
      <c r="B516" s="407" t="s">
        <v>9062</v>
      </c>
      <c r="C516" s="407" t="s">
        <v>2</v>
      </c>
      <c r="D516" s="407">
        <v>4.6100000000000003</v>
      </c>
      <c r="E516" s="404" t="s">
        <v>65</v>
      </c>
      <c r="G516"/>
    </row>
    <row r="517" spans="1:7" ht="13.5" thickBot="1" x14ac:dyDescent="0.25">
      <c r="A517" s="406">
        <v>20080</v>
      </c>
      <c r="B517" s="406" t="s">
        <v>9063</v>
      </c>
      <c r="C517" s="406" t="s">
        <v>2</v>
      </c>
      <c r="D517" s="406">
        <v>13.21</v>
      </c>
      <c r="E517" s="404" t="s">
        <v>65</v>
      </c>
      <c r="G517"/>
    </row>
    <row r="518" spans="1:7" ht="13.5" thickBot="1" x14ac:dyDescent="0.25">
      <c r="A518" s="407">
        <v>122</v>
      </c>
      <c r="B518" s="407" t="s">
        <v>9064</v>
      </c>
      <c r="C518" s="407" t="s">
        <v>2</v>
      </c>
      <c r="D518" s="407">
        <v>41.64</v>
      </c>
      <c r="E518" s="404" t="s">
        <v>65</v>
      </c>
      <c r="G518"/>
    </row>
    <row r="519" spans="1:7" ht="13.5" thickBot="1" x14ac:dyDescent="0.25">
      <c r="A519" s="406">
        <v>124</v>
      </c>
      <c r="B519" s="406" t="s">
        <v>9065</v>
      </c>
      <c r="C519" s="406" t="s">
        <v>2072</v>
      </c>
      <c r="D519" s="406">
        <v>9.07</v>
      </c>
      <c r="E519" s="404" t="s">
        <v>65</v>
      </c>
      <c r="G519"/>
    </row>
    <row r="520" spans="1:7" ht="13.5" thickBot="1" x14ac:dyDescent="0.25">
      <c r="A520" s="407">
        <v>7325</v>
      </c>
      <c r="B520" s="407" t="s">
        <v>9066</v>
      </c>
      <c r="C520" s="407" t="s">
        <v>616</v>
      </c>
      <c r="D520" s="407">
        <v>4.1900000000000004</v>
      </c>
      <c r="E520" s="404" t="s">
        <v>65</v>
      </c>
      <c r="G520"/>
    </row>
    <row r="521" spans="1:7" ht="13.5" thickBot="1" x14ac:dyDescent="0.25">
      <c r="A521" s="406">
        <v>123</v>
      </c>
      <c r="B521" s="406" t="s">
        <v>9066</v>
      </c>
      <c r="C521" s="406" t="s">
        <v>2072</v>
      </c>
      <c r="D521" s="406">
        <v>4.03</v>
      </c>
      <c r="E521" s="404" t="s">
        <v>65</v>
      </c>
      <c r="G521"/>
    </row>
    <row r="522" spans="1:7" ht="13.5" thickBot="1" x14ac:dyDescent="0.25">
      <c r="A522" s="407">
        <v>127</v>
      </c>
      <c r="B522" s="407" t="s">
        <v>9067</v>
      </c>
      <c r="C522" s="407" t="s">
        <v>2072</v>
      </c>
      <c r="D522" s="407">
        <v>9.4600000000000009</v>
      </c>
      <c r="E522" s="404" t="s">
        <v>65</v>
      </c>
      <c r="G522"/>
    </row>
    <row r="523" spans="1:7" ht="13.5" thickBot="1" x14ac:dyDescent="0.25">
      <c r="A523" s="406">
        <v>133</v>
      </c>
      <c r="B523" s="406" t="s">
        <v>9068</v>
      </c>
      <c r="C523" s="406" t="s">
        <v>2072</v>
      </c>
      <c r="D523" s="406">
        <v>4.0599999999999996</v>
      </c>
      <c r="E523" s="404" t="s">
        <v>65</v>
      </c>
      <c r="G523"/>
    </row>
    <row r="524" spans="1:7" ht="13.5" thickBot="1" x14ac:dyDescent="0.25">
      <c r="A524" s="407">
        <v>37538</v>
      </c>
      <c r="B524" s="407" t="s">
        <v>9069</v>
      </c>
      <c r="C524" s="407" t="s">
        <v>2717</v>
      </c>
      <c r="D524" s="407">
        <v>100.89</v>
      </c>
      <c r="E524" s="404" t="s">
        <v>65</v>
      </c>
      <c r="G524"/>
    </row>
    <row r="525" spans="1:7" ht="13.5" thickBot="1" x14ac:dyDescent="0.25">
      <c r="A525" s="406">
        <v>132</v>
      </c>
      <c r="B525" s="406" t="s">
        <v>9070</v>
      </c>
      <c r="C525" s="406" t="s">
        <v>2072</v>
      </c>
      <c r="D525" s="406">
        <v>4.47</v>
      </c>
      <c r="E525" s="404" t="s">
        <v>65</v>
      </c>
      <c r="G525"/>
    </row>
    <row r="526" spans="1:7" ht="13.5" thickBot="1" x14ac:dyDescent="0.25">
      <c r="A526" s="407">
        <v>13408</v>
      </c>
      <c r="B526" s="407" t="s">
        <v>9071</v>
      </c>
      <c r="C526" s="407" t="s">
        <v>2866</v>
      </c>
      <c r="D526" s="408">
        <v>1589.5</v>
      </c>
      <c r="E526" s="404" t="s">
        <v>65</v>
      </c>
      <c r="G526"/>
    </row>
    <row r="527" spans="1:7" ht="13.5" thickBot="1" x14ac:dyDescent="0.25">
      <c r="A527" s="406">
        <v>37476</v>
      </c>
      <c r="B527" s="406" t="s">
        <v>9072</v>
      </c>
      <c r="C527" s="406" t="s">
        <v>2</v>
      </c>
      <c r="D527" s="409">
        <v>1204.3399999999999</v>
      </c>
      <c r="E527" s="404" t="s">
        <v>65</v>
      </c>
      <c r="G527"/>
    </row>
    <row r="528" spans="1:7" ht="13.5" thickBot="1" x14ac:dyDescent="0.25">
      <c r="A528" s="407">
        <v>37478</v>
      </c>
      <c r="B528" s="407" t="s">
        <v>9073</v>
      </c>
      <c r="C528" s="407" t="s">
        <v>2</v>
      </c>
      <c r="D528" s="408">
        <v>1703.83</v>
      </c>
      <c r="E528" s="404" t="s">
        <v>65</v>
      </c>
      <c r="G528"/>
    </row>
    <row r="529" spans="1:7" ht="13.5" thickBot="1" x14ac:dyDescent="0.25">
      <c r="A529" s="406">
        <v>37477</v>
      </c>
      <c r="B529" s="406" t="s">
        <v>9074</v>
      </c>
      <c r="C529" s="406" t="s">
        <v>2</v>
      </c>
      <c r="D529" s="409">
        <v>2084.88</v>
      </c>
      <c r="E529" s="404" t="s">
        <v>65</v>
      </c>
      <c r="G529"/>
    </row>
    <row r="530" spans="1:7" ht="13.5" thickBot="1" x14ac:dyDescent="0.25">
      <c r="A530" s="407">
        <v>37479</v>
      </c>
      <c r="B530" s="407" t="s">
        <v>9075</v>
      </c>
      <c r="C530" s="407" t="s">
        <v>2</v>
      </c>
      <c r="D530" s="408">
        <v>2606.91</v>
      </c>
      <c r="E530" s="404" t="s">
        <v>65</v>
      </c>
      <c r="G530"/>
    </row>
    <row r="531" spans="1:7" ht="13.5" thickBot="1" x14ac:dyDescent="0.25">
      <c r="A531" s="406">
        <v>4319</v>
      </c>
      <c r="B531" s="406" t="s">
        <v>9076</v>
      </c>
      <c r="C531" s="406" t="s">
        <v>2</v>
      </c>
      <c r="D531" s="406">
        <v>0.87</v>
      </c>
      <c r="E531" s="404" t="s">
        <v>65</v>
      </c>
      <c r="G531"/>
    </row>
    <row r="532" spans="1:7" ht="13.5" thickBot="1" x14ac:dyDescent="0.25">
      <c r="A532" s="407">
        <v>3411</v>
      </c>
      <c r="B532" s="407" t="s">
        <v>2076</v>
      </c>
      <c r="C532" s="407" t="s">
        <v>616</v>
      </c>
      <c r="D532" s="407">
        <v>28.42</v>
      </c>
      <c r="E532" s="404" t="s">
        <v>65</v>
      </c>
      <c r="G532"/>
    </row>
    <row r="533" spans="1:7" ht="13.5" thickBot="1" x14ac:dyDescent="0.25">
      <c r="A533" s="406">
        <v>6114</v>
      </c>
      <c r="B533" s="406" t="s">
        <v>2077</v>
      </c>
      <c r="C533" s="406" t="s">
        <v>280</v>
      </c>
      <c r="D533" s="406">
        <v>12.65</v>
      </c>
      <c r="E533" s="404" t="s">
        <v>65</v>
      </c>
      <c r="G533"/>
    </row>
    <row r="534" spans="1:7" ht="13.5" thickBot="1" x14ac:dyDescent="0.25">
      <c r="A534" s="407">
        <v>6117</v>
      </c>
      <c r="B534" s="407" t="s">
        <v>8334</v>
      </c>
      <c r="C534" s="407" t="s">
        <v>280</v>
      </c>
      <c r="D534" s="407">
        <v>12.25</v>
      </c>
      <c r="E534" s="404" t="s">
        <v>65</v>
      </c>
      <c r="G534"/>
    </row>
    <row r="535" spans="1:7" ht="13.5" thickBot="1" x14ac:dyDescent="0.25">
      <c r="A535" s="406">
        <v>25958</v>
      </c>
      <c r="B535" s="406" t="s">
        <v>7966</v>
      </c>
      <c r="C535" s="406" t="s">
        <v>280</v>
      </c>
      <c r="D535" s="406">
        <v>9.24</v>
      </c>
      <c r="E535" s="404" t="s">
        <v>65</v>
      </c>
      <c r="G535"/>
    </row>
    <row r="536" spans="1:7" ht="38.25" customHeight="1" thickBot="1" x14ac:dyDescent="0.25">
      <c r="A536" s="407">
        <v>248</v>
      </c>
      <c r="B536" s="407" t="s">
        <v>4454</v>
      </c>
      <c r="C536" s="407" t="s">
        <v>280</v>
      </c>
      <c r="D536" s="407">
        <v>12.75</v>
      </c>
      <c r="E536" s="404" t="s">
        <v>65</v>
      </c>
      <c r="G536"/>
    </row>
    <row r="537" spans="1:7" ht="13.5" thickBot="1" x14ac:dyDescent="0.25">
      <c r="A537" s="406">
        <v>6127</v>
      </c>
      <c r="B537" s="406" t="s">
        <v>2078</v>
      </c>
      <c r="C537" s="406" t="s">
        <v>280</v>
      </c>
      <c r="D537" s="406">
        <v>11.87</v>
      </c>
      <c r="E537" s="404" t="s">
        <v>65</v>
      </c>
      <c r="G537"/>
    </row>
    <row r="538" spans="1:7" ht="13.5" thickBot="1" x14ac:dyDescent="0.25">
      <c r="A538" s="407">
        <v>34466</v>
      </c>
      <c r="B538" s="407" t="s">
        <v>9077</v>
      </c>
      <c r="C538" s="407" t="s">
        <v>280</v>
      </c>
      <c r="D538" s="407">
        <v>12.27</v>
      </c>
      <c r="E538" s="404" t="s">
        <v>65</v>
      </c>
      <c r="G538"/>
    </row>
    <row r="539" spans="1:7" ht="13.5" thickBot="1" x14ac:dyDescent="0.25">
      <c r="A539" s="406">
        <v>242</v>
      </c>
      <c r="B539" s="406" t="s">
        <v>4911</v>
      </c>
      <c r="C539" s="406" t="s">
        <v>280</v>
      </c>
      <c r="D539" s="406">
        <v>12.75</v>
      </c>
      <c r="E539" s="404" t="s">
        <v>65</v>
      </c>
      <c r="G539"/>
    </row>
    <row r="540" spans="1:7" ht="13.5" thickBot="1" x14ac:dyDescent="0.25">
      <c r="A540" s="407">
        <v>427</v>
      </c>
      <c r="B540" s="407" t="s">
        <v>9078</v>
      </c>
      <c r="C540" s="407" t="s">
        <v>2</v>
      </c>
      <c r="D540" s="407">
        <v>4.51</v>
      </c>
      <c r="E540" s="404" t="s">
        <v>65</v>
      </c>
      <c r="G540"/>
    </row>
    <row r="541" spans="1:7" ht="13.5" thickBot="1" x14ac:dyDescent="0.25">
      <c r="A541" s="406">
        <v>417</v>
      </c>
      <c r="B541" s="406" t="s">
        <v>13289</v>
      </c>
      <c r="C541" s="406" t="s">
        <v>2</v>
      </c>
      <c r="D541" s="406">
        <v>2.12</v>
      </c>
      <c r="E541" s="404" t="s">
        <v>65</v>
      </c>
      <c r="G541"/>
    </row>
    <row r="542" spans="1:7" ht="13.5" thickBot="1" x14ac:dyDescent="0.25">
      <c r="A542" s="407">
        <v>418</v>
      </c>
      <c r="B542" s="407" t="s">
        <v>9079</v>
      </c>
      <c r="C542" s="407" t="s">
        <v>2</v>
      </c>
      <c r="D542" s="407">
        <v>2.12</v>
      </c>
      <c r="E542" s="404" t="s">
        <v>65</v>
      </c>
      <c r="G542"/>
    </row>
    <row r="543" spans="1:7" ht="23.25" thickBot="1" x14ac:dyDescent="0.25">
      <c r="A543" s="406">
        <v>11273</v>
      </c>
      <c r="B543" s="406" t="s">
        <v>9080</v>
      </c>
      <c r="C543" s="406" t="s">
        <v>2</v>
      </c>
      <c r="D543" s="406">
        <v>6.6</v>
      </c>
      <c r="E543" s="404" t="s">
        <v>65</v>
      </c>
      <c r="G543"/>
    </row>
    <row r="544" spans="1:7" ht="23.25" thickBot="1" x14ac:dyDescent="0.25">
      <c r="A544" s="407">
        <v>11272</v>
      </c>
      <c r="B544" s="407" t="s">
        <v>12962</v>
      </c>
      <c r="C544" s="407" t="s">
        <v>2</v>
      </c>
      <c r="D544" s="407">
        <v>3.98</v>
      </c>
      <c r="E544" s="404" t="s">
        <v>65</v>
      </c>
      <c r="G544"/>
    </row>
    <row r="545" spans="1:7" ht="13.5" customHeight="1" thickBot="1" x14ac:dyDescent="0.25">
      <c r="A545" s="406">
        <v>11275</v>
      </c>
      <c r="B545" s="406" t="s">
        <v>9081</v>
      </c>
      <c r="C545" s="406" t="s">
        <v>2</v>
      </c>
      <c r="D545" s="406">
        <v>1.6</v>
      </c>
      <c r="E545" s="404" t="s">
        <v>65</v>
      </c>
      <c r="G545"/>
    </row>
    <row r="546" spans="1:7" ht="13.5" thickBot="1" x14ac:dyDescent="0.25">
      <c r="A546" s="407">
        <v>11274</v>
      </c>
      <c r="B546" s="407" t="s">
        <v>9082</v>
      </c>
      <c r="C546" s="407" t="s">
        <v>2</v>
      </c>
      <c r="D546" s="407">
        <v>1.22</v>
      </c>
      <c r="E546" s="404" t="s">
        <v>65</v>
      </c>
      <c r="G546"/>
    </row>
    <row r="547" spans="1:7" ht="13.5" customHeight="1" thickBot="1" x14ac:dyDescent="0.25">
      <c r="A547" s="406">
        <v>37370</v>
      </c>
      <c r="B547" s="406" t="s">
        <v>8335</v>
      </c>
      <c r="C547" s="406" t="s">
        <v>280</v>
      </c>
      <c r="D547" s="406">
        <v>0.01</v>
      </c>
      <c r="E547" s="404" t="s">
        <v>65</v>
      </c>
      <c r="G547"/>
    </row>
    <row r="548" spans="1:7" ht="13.5" thickBot="1" x14ac:dyDescent="0.25">
      <c r="A548" s="407">
        <v>10658</v>
      </c>
      <c r="B548" s="407" t="s">
        <v>9083</v>
      </c>
      <c r="C548" s="407" t="s">
        <v>2</v>
      </c>
      <c r="D548" s="408">
        <v>10411.299999999999</v>
      </c>
      <c r="E548" s="404" t="s">
        <v>65</v>
      </c>
      <c r="G548"/>
    </row>
    <row r="549" spans="1:7" ht="13.5" customHeight="1" thickBot="1" x14ac:dyDescent="0.25">
      <c r="A549" s="406">
        <v>253</v>
      </c>
      <c r="B549" s="406" t="s">
        <v>2079</v>
      </c>
      <c r="C549" s="406" t="s">
        <v>280</v>
      </c>
      <c r="D549" s="406">
        <v>17.05</v>
      </c>
      <c r="E549" s="404" t="s">
        <v>65</v>
      </c>
      <c r="G549"/>
    </row>
    <row r="550" spans="1:7" ht="13.5" thickBot="1" x14ac:dyDescent="0.25">
      <c r="A550" s="407">
        <v>583</v>
      </c>
      <c r="B550" s="407" t="s">
        <v>2080</v>
      </c>
      <c r="C550" s="407" t="s">
        <v>616</v>
      </c>
      <c r="D550" s="407">
        <v>24.39</v>
      </c>
      <c r="E550" s="404" t="s">
        <v>65</v>
      </c>
      <c r="G550"/>
    </row>
    <row r="551" spans="1:7" ht="13.5" customHeight="1" thickBot="1" x14ac:dyDescent="0.25">
      <c r="A551" s="406">
        <v>6</v>
      </c>
      <c r="B551" s="406" t="s">
        <v>2081</v>
      </c>
      <c r="C551" s="406" t="s">
        <v>2072</v>
      </c>
      <c r="D551" s="406">
        <v>3.11</v>
      </c>
      <c r="E551" s="404" t="s">
        <v>65</v>
      </c>
      <c r="G551"/>
    </row>
    <row r="552" spans="1:7" ht="13.5" thickBot="1" x14ac:dyDescent="0.25">
      <c r="A552" s="407">
        <v>20193</v>
      </c>
      <c r="B552" s="407" t="s">
        <v>9084</v>
      </c>
      <c r="C552" s="407" t="s">
        <v>2082</v>
      </c>
      <c r="D552" s="407">
        <v>6.66</v>
      </c>
      <c r="E552" s="404" t="s">
        <v>65</v>
      </c>
      <c r="G552"/>
    </row>
    <row r="553" spans="1:7" ht="23.25" thickBot="1" x14ac:dyDescent="0.25">
      <c r="A553" s="406">
        <v>10527</v>
      </c>
      <c r="B553" s="406" t="s">
        <v>13290</v>
      </c>
      <c r="C553" s="406" t="s">
        <v>1906</v>
      </c>
      <c r="D553" s="406">
        <v>20</v>
      </c>
      <c r="E553" s="404" t="s">
        <v>65</v>
      </c>
      <c r="G553"/>
    </row>
    <row r="554" spans="1:7" ht="23.25" thickBot="1" x14ac:dyDescent="0.25">
      <c r="A554" s="407">
        <v>10526</v>
      </c>
      <c r="B554" s="407" t="s">
        <v>4912</v>
      </c>
      <c r="C554" s="407" t="s">
        <v>195</v>
      </c>
      <c r="D554" s="407">
        <v>328.16</v>
      </c>
      <c r="E554" s="404" t="s">
        <v>65</v>
      </c>
      <c r="G554"/>
    </row>
    <row r="555" spans="1:7" ht="13.5" thickBot="1" x14ac:dyDescent="0.25">
      <c r="A555" s="406">
        <v>299</v>
      </c>
      <c r="B555" s="406" t="s">
        <v>9085</v>
      </c>
      <c r="C555" s="406" t="s">
        <v>2</v>
      </c>
      <c r="D555" s="406">
        <v>1.4</v>
      </c>
      <c r="E555" s="404" t="s">
        <v>65</v>
      </c>
      <c r="G555"/>
    </row>
    <row r="556" spans="1:7" ht="13.5" thickBot="1" x14ac:dyDescent="0.25">
      <c r="A556" s="407">
        <v>298</v>
      </c>
      <c r="B556" s="407" t="s">
        <v>9086</v>
      </c>
      <c r="C556" s="407" t="s">
        <v>2</v>
      </c>
      <c r="D556" s="407">
        <v>1.41</v>
      </c>
      <c r="E556" s="404" t="s">
        <v>65</v>
      </c>
      <c r="G556"/>
    </row>
    <row r="557" spans="1:7" ht="13.5" thickBot="1" x14ac:dyDescent="0.25">
      <c r="A557" s="406">
        <v>295</v>
      </c>
      <c r="B557" s="406" t="s">
        <v>9087</v>
      </c>
      <c r="C557" s="406" t="s">
        <v>2</v>
      </c>
      <c r="D557" s="406">
        <v>0.84</v>
      </c>
      <c r="E557" s="404" t="s">
        <v>65</v>
      </c>
      <c r="G557"/>
    </row>
    <row r="558" spans="1:7" ht="13.5" thickBot="1" x14ac:dyDescent="0.25">
      <c r="A558" s="407">
        <v>296</v>
      </c>
      <c r="B558" s="407" t="s">
        <v>9088</v>
      </c>
      <c r="C558" s="407" t="s">
        <v>2</v>
      </c>
      <c r="D558" s="407">
        <v>0.87</v>
      </c>
      <c r="E558" s="404" t="s">
        <v>65</v>
      </c>
      <c r="G558"/>
    </row>
    <row r="559" spans="1:7" ht="13.5" thickBot="1" x14ac:dyDescent="0.25">
      <c r="A559" s="406">
        <v>297</v>
      </c>
      <c r="B559" s="406" t="s">
        <v>9089</v>
      </c>
      <c r="C559" s="406" t="s">
        <v>2</v>
      </c>
      <c r="D559" s="406">
        <v>1.23</v>
      </c>
      <c r="E559" s="404" t="s">
        <v>65</v>
      </c>
      <c r="G559"/>
    </row>
    <row r="560" spans="1:7" ht="13.5" thickBot="1" x14ac:dyDescent="0.25">
      <c r="A560" s="407">
        <v>301</v>
      </c>
      <c r="B560" s="407" t="s">
        <v>9090</v>
      </c>
      <c r="C560" s="407" t="s">
        <v>2</v>
      </c>
      <c r="D560" s="407">
        <v>1.55</v>
      </c>
      <c r="E560" s="404" t="s">
        <v>65</v>
      </c>
      <c r="G560"/>
    </row>
    <row r="561" spans="1:7" ht="13.5" thickBot="1" x14ac:dyDescent="0.25">
      <c r="A561" s="406">
        <v>300</v>
      </c>
      <c r="B561" s="406" t="s">
        <v>9091</v>
      </c>
      <c r="C561" s="406" t="s">
        <v>2</v>
      </c>
      <c r="D561" s="406">
        <v>6.51</v>
      </c>
      <c r="E561" s="404" t="s">
        <v>65</v>
      </c>
      <c r="G561"/>
    </row>
    <row r="562" spans="1:7" ht="13.5" thickBot="1" x14ac:dyDescent="0.25">
      <c r="A562" s="407">
        <v>20084</v>
      </c>
      <c r="B562" s="407" t="s">
        <v>9092</v>
      </c>
      <c r="C562" s="407" t="s">
        <v>2</v>
      </c>
      <c r="D562" s="407">
        <v>0.84</v>
      </c>
      <c r="E562" s="404" t="s">
        <v>65</v>
      </c>
      <c r="G562"/>
    </row>
    <row r="563" spans="1:7" ht="13.5" thickBot="1" x14ac:dyDescent="0.25">
      <c r="A563" s="406">
        <v>20085</v>
      </c>
      <c r="B563" s="406" t="s">
        <v>9093</v>
      </c>
      <c r="C563" s="406" t="s">
        <v>2</v>
      </c>
      <c r="D563" s="406">
        <v>0.78</v>
      </c>
      <c r="E563" s="404" t="s">
        <v>65</v>
      </c>
      <c r="G563"/>
    </row>
    <row r="564" spans="1:7" ht="13.5" thickBot="1" x14ac:dyDescent="0.25">
      <c r="A564" s="407">
        <v>311</v>
      </c>
      <c r="B564" s="407" t="s">
        <v>9094</v>
      </c>
      <c r="C564" s="407" t="s">
        <v>2</v>
      </c>
      <c r="D564" s="407">
        <v>5.04</v>
      </c>
      <c r="E564" s="404" t="s">
        <v>65</v>
      </c>
      <c r="G564"/>
    </row>
    <row r="565" spans="1:7" ht="13.5" thickBot="1" x14ac:dyDescent="0.25">
      <c r="A565" s="406">
        <v>318</v>
      </c>
      <c r="B565" s="406" t="s">
        <v>9095</v>
      </c>
      <c r="C565" s="406" t="s">
        <v>2</v>
      </c>
      <c r="D565" s="406">
        <v>8.83</v>
      </c>
      <c r="E565" s="404" t="s">
        <v>65</v>
      </c>
      <c r="G565"/>
    </row>
    <row r="566" spans="1:7" ht="13.5" thickBot="1" x14ac:dyDescent="0.25">
      <c r="A566" s="407">
        <v>319</v>
      </c>
      <c r="B566" s="407" t="s">
        <v>9096</v>
      </c>
      <c r="C566" s="407" t="s">
        <v>2</v>
      </c>
      <c r="D566" s="407">
        <v>16.670000000000002</v>
      </c>
      <c r="E566" s="404" t="s">
        <v>65</v>
      </c>
      <c r="G566"/>
    </row>
    <row r="567" spans="1:7" ht="13.5" thickBot="1" x14ac:dyDescent="0.25">
      <c r="A567" s="406">
        <v>320</v>
      </c>
      <c r="B567" s="406" t="s">
        <v>9097</v>
      </c>
      <c r="C567" s="406" t="s">
        <v>2</v>
      </c>
      <c r="D567" s="406">
        <v>53</v>
      </c>
      <c r="E567" s="404" t="s">
        <v>65</v>
      </c>
      <c r="G567"/>
    </row>
    <row r="568" spans="1:7" ht="13.5" thickBot="1" x14ac:dyDescent="0.25">
      <c r="A568" s="407">
        <v>314</v>
      </c>
      <c r="B568" s="407" t="s">
        <v>9098</v>
      </c>
      <c r="C568" s="407" t="s">
        <v>2</v>
      </c>
      <c r="D568" s="407">
        <v>81.41</v>
      </c>
      <c r="E568" s="404" t="s">
        <v>65</v>
      </c>
      <c r="G568"/>
    </row>
    <row r="569" spans="1:7" ht="13.5" thickBot="1" x14ac:dyDescent="0.25">
      <c r="A569" s="406">
        <v>303</v>
      </c>
      <c r="B569" s="406" t="s">
        <v>9099</v>
      </c>
      <c r="C569" s="406" t="s">
        <v>2</v>
      </c>
      <c r="D569" s="406">
        <v>2.11</v>
      </c>
      <c r="E569" s="404" t="s">
        <v>65</v>
      </c>
      <c r="G569"/>
    </row>
    <row r="570" spans="1:7" ht="13.5" thickBot="1" x14ac:dyDescent="0.25">
      <c r="A570" s="407">
        <v>304</v>
      </c>
      <c r="B570" s="407" t="s">
        <v>9100</v>
      </c>
      <c r="C570" s="407" t="s">
        <v>2</v>
      </c>
      <c r="D570" s="407">
        <v>3.22</v>
      </c>
      <c r="E570" s="404" t="s">
        <v>65</v>
      </c>
      <c r="G570"/>
    </row>
    <row r="571" spans="1:7" ht="13.5" thickBot="1" x14ac:dyDescent="0.25">
      <c r="A571" s="406">
        <v>305</v>
      </c>
      <c r="B571" s="406" t="s">
        <v>9101</v>
      </c>
      <c r="C571" s="406" t="s">
        <v>2</v>
      </c>
      <c r="D571" s="406">
        <v>5.51</v>
      </c>
      <c r="E571" s="404" t="s">
        <v>65</v>
      </c>
      <c r="G571"/>
    </row>
    <row r="572" spans="1:7" ht="13.5" thickBot="1" x14ac:dyDescent="0.25">
      <c r="A572" s="407">
        <v>306</v>
      </c>
      <c r="B572" s="407" t="s">
        <v>9102</v>
      </c>
      <c r="C572" s="407" t="s">
        <v>2</v>
      </c>
      <c r="D572" s="407">
        <v>6.62</v>
      </c>
      <c r="E572" s="404" t="s">
        <v>65</v>
      </c>
      <c r="G572"/>
    </row>
    <row r="573" spans="1:7" ht="13.5" thickBot="1" x14ac:dyDescent="0.25">
      <c r="A573" s="406">
        <v>307</v>
      </c>
      <c r="B573" s="406" t="s">
        <v>9103</v>
      </c>
      <c r="C573" s="406" t="s">
        <v>2</v>
      </c>
      <c r="D573" s="406">
        <v>13.07</v>
      </c>
      <c r="E573" s="404" t="s">
        <v>65</v>
      </c>
      <c r="G573"/>
    </row>
    <row r="574" spans="1:7" ht="13.5" thickBot="1" x14ac:dyDescent="0.25">
      <c r="A574" s="407">
        <v>309</v>
      </c>
      <c r="B574" s="407" t="s">
        <v>9104</v>
      </c>
      <c r="C574" s="407" t="s">
        <v>2</v>
      </c>
      <c r="D574" s="407">
        <v>26.78</v>
      </c>
      <c r="E574" s="404" t="s">
        <v>65</v>
      </c>
      <c r="G574"/>
    </row>
    <row r="575" spans="1:7" ht="13.5" thickBot="1" x14ac:dyDescent="0.25">
      <c r="A575" s="406">
        <v>310</v>
      </c>
      <c r="B575" s="406" t="s">
        <v>9105</v>
      </c>
      <c r="C575" s="406" t="s">
        <v>2</v>
      </c>
      <c r="D575" s="406">
        <v>33.97</v>
      </c>
      <c r="E575" s="404" t="s">
        <v>65</v>
      </c>
      <c r="G575"/>
    </row>
    <row r="576" spans="1:7" ht="13.5" thickBot="1" x14ac:dyDescent="0.25">
      <c r="A576" s="407">
        <v>328</v>
      </c>
      <c r="B576" s="407" t="s">
        <v>9106</v>
      </c>
      <c r="C576" s="407" t="s">
        <v>2</v>
      </c>
      <c r="D576" s="407">
        <v>4.05</v>
      </c>
      <c r="E576" s="404" t="s">
        <v>65</v>
      </c>
      <c r="G576"/>
    </row>
    <row r="577" spans="1:7" ht="13.5" thickBot="1" x14ac:dyDescent="0.25">
      <c r="A577" s="406">
        <v>325</v>
      </c>
      <c r="B577" s="406" t="s">
        <v>9107</v>
      </c>
      <c r="C577" s="406" t="s">
        <v>2</v>
      </c>
      <c r="D577" s="406">
        <v>1.57</v>
      </c>
      <c r="E577" s="404" t="s">
        <v>65</v>
      </c>
      <c r="G577"/>
    </row>
    <row r="578" spans="1:7" ht="13.5" thickBot="1" x14ac:dyDescent="0.25">
      <c r="A578" s="407">
        <v>20326</v>
      </c>
      <c r="B578" s="407" t="s">
        <v>9108</v>
      </c>
      <c r="C578" s="407" t="s">
        <v>2</v>
      </c>
      <c r="D578" s="407">
        <v>4.21</v>
      </c>
      <c r="E578" s="404" t="s">
        <v>65</v>
      </c>
      <c r="G578"/>
    </row>
    <row r="579" spans="1:7" ht="13.5" thickBot="1" x14ac:dyDescent="0.25">
      <c r="A579" s="406">
        <v>329</v>
      </c>
      <c r="B579" s="406" t="s">
        <v>9109</v>
      </c>
      <c r="C579" s="406" t="s">
        <v>2</v>
      </c>
      <c r="D579" s="406">
        <v>5.18</v>
      </c>
      <c r="E579" s="404" t="s">
        <v>65</v>
      </c>
      <c r="G579"/>
    </row>
    <row r="580" spans="1:7" ht="13.5" thickBot="1" x14ac:dyDescent="0.25">
      <c r="A580" s="407">
        <v>308</v>
      </c>
      <c r="B580" s="407" t="s">
        <v>9110</v>
      </c>
      <c r="C580" s="407" t="s">
        <v>2</v>
      </c>
      <c r="D580" s="407">
        <v>17.45</v>
      </c>
      <c r="E580" s="404" t="s">
        <v>65</v>
      </c>
      <c r="G580"/>
    </row>
    <row r="581" spans="1:7" ht="13.5" thickBot="1" x14ac:dyDescent="0.25">
      <c r="A581" s="406">
        <v>39642</v>
      </c>
      <c r="B581" s="406" t="s">
        <v>13291</v>
      </c>
      <c r="C581" s="406" t="s">
        <v>2</v>
      </c>
      <c r="D581" s="406">
        <v>1.06</v>
      </c>
      <c r="E581" s="404" t="s">
        <v>65</v>
      </c>
      <c r="G581"/>
    </row>
    <row r="582" spans="1:7" ht="13.5" thickBot="1" x14ac:dyDescent="0.25">
      <c r="A582" s="407">
        <v>39641</v>
      </c>
      <c r="B582" s="407" t="s">
        <v>13292</v>
      </c>
      <c r="C582" s="407" t="s">
        <v>2</v>
      </c>
      <c r="D582" s="407">
        <v>0.73</v>
      </c>
      <c r="E582" s="404" t="s">
        <v>65</v>
      </c>
      <c r="G582"/>
    </row>
    <row r="583" spans="1:7" ht="13.5" thickBot="1" x14ac:dyDescent="0.25">
      <c r="A583" s="406">
        <v>39643</v>
      </c>
      <c r="B583" s="406" t="s">
        <v>13293</v>
      </c>
      <c r="C583" s="406" t="s">
        <v>2</v>
      </c>
      <c r="D583" s="406">
        <v>2.94</v>
      </c>
      <c r="E583" s="404" t="s">
        <v>65</v>
      </c>
      <c r="G583"/>
    </row>
    <row r="584" spans="1:7" ht="13.5" thickBot="1" x14ac:dyDescent="0.25">
      <c r="A584" s="407">
        <v>39644</v>
      </c>
      <c r="B584" s="407" t="s">
        <v>13294</v>
      </c>
      <c r="C584" s="407" t="s">
        <v>2</v>
      </c>
      <c r="D584" s="407">
        <v>3.8</v>
      </c>
      <c r="E584" s="404" t="s">
        <v>65</v>
      </c>
      <c r="G584"/>
    </row>
    <row r="585" spans="1:7" ht="13.5" thickBot="1" x14ac:dyDescent="0.25">
      <c r="A585" s="406">
        <v>39645</v>
      </c>
      <c r="B585" s="406" t="s">
        <v>13295</v>
      </c>
      <c r="C585" s="406" t="s">
        <v>2</v>
      </c>
      <c r="D585" s="406">
        <v>4.91</v>
      </c>
      <c r="E585" s="404" t="s">
        <v>65</v>
      </c>
      <c r="G585"/>
    </row>
    <row r="586" spans="1:7" ht="13.5" thickBot="1" x14ac:dyDescent="0.25">
      <c r="A586" s="407">
        <v>12548</v>
      </c>
      <c r="B586" s="407" t="s">
        <v>9111</v>
      </c>
      <c r="C586" s="407" t="s">
        <v>2</v>
      </c>
      <c r="D586" s="407">
        <v>60.23</v>
      </c>
      <c r="E586" s="404" t="s">
        <v>65</v>
      </c>
      <c r="G586"/>
    </row>
    <row r="587" spans="1:7" ht="13.5" thickBot="1" x14ac:dyDescent="0.25">
      <c r="A587" s="406">
        <v>13113</v>
      </c>
      <c r="B587" s="406" t="s">
        <v>9112</v>
      </c>
      <c r="C587" s="406" t="s">
        <v>2</v>
      </c>
      <c r="D587" s="406">
        <v>24.68</v>
      </c>
      <c r="E587" s="404" t="s">
        <v>65</v>
      </c>
      <c r="G587"/>
    </row>
    <row r="588" spans="1:7" ht="13.5" thickBot="1" x14ac:dyDescent="0.25">
      <c r="A588" s="407">
        <v>13114</v>
      </c>
      <c r="B588" s="407" t="s">
        <v>9113</v>
      </c>
      <c r="C588" s="407" t="s">
        <v>2</v>
      </c>
      <c r="D588" s="407">
        <v>30.05</v>
      </c>
      <c r="E588" s="404" t="s">
        <v>65</v>
      </c>
      <c r="G588"/>
    </row>
    <row r="589" spans="1:7" ht="63.75" customHeight="1" thickBot="1" x14ac:dyDescent="0.25">
      <c r="A589" s="406">
        <v>12530</v>
      </c>
      <c r="B589" s="406" t="s">
        <v>9114</v>
      </c>
      <c r="C589" s="406" t="s">
        <v>2</v>
      </c>
      <c r="D589" s="406">
        <v>36.619999999999997</v>
      </c>
      <c r="E589" s="404" t="s">
        <v>65</v>
      </c>
      <c r="G589"/>
    </row>
    <row r="590" spans="1:7" ht="13.5" thickBot="1" x14ac:dyDescent="0.25">
      <c r="A590" s="407">
        <v>12531</v>
      </c>
      <c r="B590" s="407" t="s">
        <v>12963</v>
      </c>
      <c r="C590" s="407" t="s">
        <v>2</v>
      </c>
      <c r="D590" s="407">
        <v>40.96</v>
      </c>
      <c r="E590" s="404" t="s">
        <v>65</v>
      </c>
      <c r="G590"/>
    </row>
    <row r="591" spans="1:7" ht="13.5" thickBot="1" x14ac:dyDescent="0.25">
      <c r="A591" s="406">
        <v>12532</v>
      </c>
      <c r="B591" s="406" t="s">
        <v>13296</v>
      </c>
      <c r="C591" s="406" t="s">
        <v>2</v>
      </c>
      <c r="D591" s="406">
        <v>50.09</v>
      </c>
      <c r="E591" s="404" t="s">
        <v>65</v>
      </c>
      <c r="G591"/>
    </row>
    <row r="592" spans="1:7" ht="13.5" thickBot="1" x14ac:dyDescent="0.25">
      <c r="A592" s="407">
        <v>12533</v>
      </c>
      <c r="B592" s="407" t="s">
        <v>9115</v>
      </c>
      <c r="C592" s="407" t="s">
        <v>2</v>
      </c>
      <c r="D592" s="407">
        <v>59.75</v>
      </c>
      <c r="E592" s="404" t="s">
        <v>65</v>
      </c>
      <c r="G592"/>
    </row>
    <row r="593" spans="1:7" ht="13.5" thickBot="1" x14ac:dyDescent="0.25">
      <c r="A593" s="406">
        <v>12544</v>
      </c>
      <c r="B593" s="406" t="s">
        <v>9116</v>
      </c>
      <c r="C593" s="406" t="s">
        <v>2</v>
      </c>
      <c r="D593" s="406">
        <v>72.989999999999995</v>
      </c>
      <c r="E593" s="404" t="s">
        <v>65</v>
      </c>
      <c r="G593"/>
    </row>
    <row r="594" spans="1:7" ht="13.5" thickBot="1" x14ac:dyDescent="0.25">
      <c r="A594" s="407">
        <v>12546</v>
      </c>
      <c r="B594" s="407" t="s">
        <v>12964</v>
      </c>
      <c r="C594" s="407" t="s">
        <v>2</v>
      </c>
      <c r="D594" s="407">
        <v>84.83</v>
      </c>
      <c r="E594" s="404" t="s">
        <v>65</v>
      </c>
      <c r="G594"/>
    </row>
    <row r="595" spans="1:7" ht="13.5" thickBot="1" x14ac:dyDescent="0.25">
      <c r="A595" s="406">
        <v>12547</v>
      </c>
      <c r="B595" s="406" t="s">
        <v>12965</v>
      </c>
      <c r="C595" s="406" t="s">
        <v>2</v>
      </c>
      <c r="D595" s="406">
        <v>96.14</v>
      </c>
      <c r="E595" s="404" t="s">
        <v>65</v>
      </c>
      <c r="G595"/>
    </row>
    <row r="596" spans="1:7" ht="13.5" thickBot="1" x14ac:dyDescent="0.25">
      <c r="A596" s="407">
        <v>12551</v>
      </c>
      <c r="B596" s="407" t="s">
        <v>9117</v>
      </c>
      <c r="C596" s="407" t="s">
        <v>2</v>
      </c>
      <c r="D596" s="407">
        <v>81.17</v>
      </c>
      <c r="E596" s="404" t="s">
        <v>65</v>
      </c>
      <c r="G596"/>
    </row>
    <row r="597" spans="1:7" ht="13.5" thickBot="1" x14ac:dyDescent="0.25">
      <c r="A597" s="406">
        <v>12563</v>
      </c>
      <c r="B597" s="406" t="s">
        <v>9118</v>
      </c>
      <c r="C597" s="406" t="s">
        <v>2</v>
      </c>
      <c r="D597" s="406">
        <v>150.27000000000001</v>
      </c>
      <c r="E597" s="404" t="s">
        <v>65</v>
      </c>
      <c r="G597"/>
    </row>
    <row r="598" spans="1:7" ht="13.5" thickBot="1" x14ac:dyDescent="0.25">
      <c r="A598" s="407">
        <v>12565</v>
      </c>
      <c r="B598" s="407" t="s">
        <v>9119</v>
      </c>
      <c r="C598" s="407" t="s">
        <v>2</v>
      </c>
      <c r="D598" s="407">
        <v>236.47</v>
      </c>
      <c r="E598" s="404" t="s">
        <v>65</v>
      </c>
      <c r="G598"/>
    </row>
    <row r="599" spans="1:7" ht="13.5" thickBot="1" x14ac:dyDescent="0.25">
      <c r="A599" s="406">
        <v>12567</v>
      </c>
      <c r="B599" s="406" t="s">
        <v>9120</v>
      </c>
      <c r="C599" s="406" t="s">
        <v>2</v>
      </c>
      <c r="D599" s="406">
        <v>307.7</v>
      </c>
      <c r="E599" s="404" t="s">
        <v>65</v>
      </c>
      <c r="G599"/>
    </row>
    <row r="600" spans="1:7" ht="13.5" thickBot="1" x14ac:dyDescent="0.25">
      <c r="A600" s="407">
        <v>12568</v>
      </c>
      <c r="B600" s="407" t="s">
        <v>13297</v>
      </c>
      <c r="C600" s="407" t="s">
        <v>2</v>
      </c>
      <c r="D600" s="407">
        <v>508.07</v>
      </c>
      <c r="E600" s="404" t="s">
        <v>65</v>
      </c>
      <c r="G600"/>
    </row>
    <row r="601" spans="1:7" ht="13.5" thickBot="1" x14ac:dyDescent="0.25">
      <c r="A601" s="406">
        <v>11789</v>
      </c>
      <c r="B601" s="406" t="s">
        <v>9121</v>
      </c>
      <c r="C601" s="406" t="s">
        <v>2</v>
      </c>
      <c r="D601" s="406">
        <v>0.6</v>
      </c>
      <c r="E601" s="404" t="s">
        <v>65</v>
      </c>
      <c r="G601"/>
    </row>
    <row r="602" spans="1:7" ht="23.25" thickBot="1" x14ac:dyDescent="0.25">
      <c r="A602" s="407">
        <v>20975</v>
      </c>
      <c r="B602" s="407" t="s">
        <v>9122</v>
      </c>
      <c r="C602" s="407" t="s">
        <v>2</v>
      </c>
      <c r="D602" s="407">
        <v>5.77</v>
      </c>
      <c r="E602" s="404" t="s">
        <v>65</v>
      </c>
      <c r="G602"/>
    </row>
    <row r="603" spans="1:7" ht="23.25" thickBot="1" x14ac:dyDescent="0.25">
      <c r="A603" s="406">
        <v>20976</v>
      </c>
      <c r="B603" s="406" t="s">
        <v>9123</v>
      </c>
      <c r="C603" s="406" t="s">
        <v>2</v>
      </c>
      <c r="D603" s="406">
        <v>8.7100000000000009</v>
      </c>
      <c r="E603" s="404" t="s">
        <v>65</v>
      </c>
      <c r="G603"/>
    </row>
    <row r="604" spans="1:7" ht="13.5" thickBot="1" x14ac:dyDescent="0.25">
      <c r="A604" s="407">
        <v>10560</v>
      </c>
      <c r="B604" s="407" t="s">
        <v>2083</v>
      </c>
      <c r="C604" s="407" t="s">
        <v>298</v>
      </c>
      <c r="D604" s="408">
        <v>4131.68</v>
      </c>
      <c r="E604" s="404" t="s">
        <v>65</v>
      </c>
      <c r="G604"/>
    </row>
    <row r="605" spans="1:7" ht="13.5" thickBot="1" x14ac:dyDescent="0.25">
      <c r="A605" s="406">
        <v>12888</v>
      </c>
      <c r="B605" s="406" t="s">
        <v>2084</v>
      </c>
      <c r="C605" s="406" t="s">
        <v>728</v>
      </c>
      <c r="D605" s="406">
        <v>105.89</v>
      </c>
      <c r="E605" s="404" t="s">
        <v>65</v>
      </c>
      <c r="G605"/>
    </row>
    <row r="606" spans="1:7" ht="13.5" thickBot="1" x14ac:dyDescent="0.25">
      <c r="A606" s="407">
        <v>12889</v>
      </c>
      <c r="B606" s="407" t="s">
        <v>2085</v>
      </c>
      <c r="C606" s="407" t="s">
        <v>728</v>
      </c>
      <c r="D606" s="407">
        <v>45</v>
      </c>
      <c r="E606" s="404" t="s">
        <v>65</v>
      </c>
      <c r="G606"/>
    </row>
    <row r="607" spans="1:7" ht="23.25" thickBot="1" x14ac:dyDescent="0.25">
      <c r="A607" s="406">
        <v>13761</v>
      </c>
      <c r="B607" s="406" t="s">
        <v>9124</v>
      </c>
      <c r="C607" s="406" t="s">
        <v>2</v>
      </c>
      <c r="D607" s="409">
        <v>2294.38</v>
      </c>
      <c r="E607" s="404" t="s">
        <v>65</v>
      </c>
      <c r="G607"/>
    </row>
    <row r="608" spans="1:7" ht="13.5" customHeight="1" thickBot="1" x14ac:dyDescent="0.25">
      <c r="A608" s="407">
        <v>3332</v>
      </c>
      <c r="B608" s="407" t="s">
        <v>4714</v>
      </c>
      <c r="C608" s="407" t="s">
        <v>280</v>
      </c>
      <c r="D608" s="407">
        <v>1.46</v>
      </c>
      <c r="E608" s="404" t="s">
        <v>65</v>
      </c>
      <c r="G608"/>
    </row>
    <row r="609" spans="1:7" ht="13.5" thickBot="1" x14ac:dyDescent="0.25">
      <c r="A609" s="406">
        <v>7600</v>
      </c>
      <c r="B609" s="406" t="s">
        <v>2086</v>
      </c>
      <c r="C609" s="406" t="s">
        <v>1875</v>
      </c>
      <c r="D609" s="406">
        <v>287.77</v>
      </c>
      <c r="E609" s="404" t="s">
        <v>65</v>
      </c>
      <c r="G609"/>
    </row>
    <row r="610" spans="1:7" ht="13.5" thickBot="1" x14ac:dyDescent="0.25">
      <c r="A610" s="407">
        <v>4814</v>
      </c>
      <c r="B610" s="407" t="s">
        <v>2087</v>
      </c>
      <c r="C610" s="407" t="s">
        <v>2</v>
      </c>
      <c r="D610" s="407">
        <v>373.95</v>
      </c>
      <c r="E610" s="404" t="s">
        <v>65</v>
      </c>
      <c r="G610"/>
    </row>
    <row r="611" spans="1:7" ht="13.5" thickBot="1" x14ac:dyDescent="0.25">
      <c r="A611" s="406">
        <v>25967</v>
      </c>
      <c r="B611" s="406" t="s">
        <v>9125</v>
      </c>
      <c r="C611" s="406" t="s">
        <v>2</v>
      </c>
      <c r="D611" s="406">
        <v>962.38</v>
      </c>
      <c r="E611" s="404" t="s">
        <v>65</v>
      </c>
      <c r="G611"/>
    </row>
    <row r="612" spans="1:7" ht="13.5" thickBot="1" x14ac:dyDescent="0.25">
      <c r="A612" s="407">
        <v>6122</v>
      </c>
      <c r="B612" s="407" t="s">
        <v>2088</v>
      </c>
      <c r="C612" s="407" t="s">
        <v>280</v>
      </c>
      <c r="D612" s="407">
        <v>10.78</v>
      </c>
      <c r="E612" s="404" t="s">
        <v>65</v>
      </c>
      <c r="G612"/>
    </row>
    <row r="613" spans="1:7" ht="23.25" thickBot="1" x14ac:dyDescent="0.25">
      <c r="A613" s="406">
        <v>40602</v>
      </c>
      <c r="B613" s="406" t="s">
        <v>13298</v>
      </c>
      <c r="C613" s="406" t="s">
        <v>195</v>
      </c>
      <c r="D613" s="406">
        <v>10.95</v>
      </c>
      <c r="E613" s="404" t="s">
        <v>65</v>
      </c>
      <c r="G613"/>
    </row>
    <row r="614" spans="1:7" ht="13.5" thickBot="1" x14ac:dyDescent="0.25">
      <c r="A614" s="407">
        <v>21100</v>
      </c>
      <c r="B614" s="407" t="s">
        <v>9126</v>
      </c>
      <c r="C614" s="407" t="s">
        <v>2</v>
      </c>
      <c r="D614" s="408">
        <v>1055.52</v>
      </c>
      <c r="E614" s="404" t="s">
        <v>65</v>
      </c>
      <c r="G614"/>
    </row>
    <row r="615" spans="1:7" ht="23.25" thickBot="1" x14ac:dyDescent="0.25">
      <c r="A615" s="406">
        <v>11816</v>
      </c>
      <c r="B615" s="406" t="s">
        <v>9127</v>
      </c>
      <c r="C615" s="406" t="s">
        <v>2</v>
      </c>
      <c r="D615" s="409">
        <v>1125.5</v>
      </c>
      <c r="E615" s="404" t="s">
        <v>65</v>
      </c>
      <c r="G615"/>
    </row>
    <row r="616" spans="1:7" ht="23.25" thickBot="1" x14ac:dyDescent="0.25">
      <c r="A616" s="407">
        <v>11814</v>
      </c>
      <c r="B616" s="407" t="s">
        <v>9128</v>
      </c>
      <c r="C616" s="407" t="s">
        <v>2</v>
      </c>
      <c r="D616" s="408">
        <v>2449.9299999999998</v>
      </c>
      <c r="E616" s="404" t="s">
        <v>65</v>
      </c>
      <c r="G616"/>
    </row>
    <row r="617" spans="1:7" ht="23.25" thickBot="1" x14ac:dyDescent="0.25">
      <c r="A617" s="406">
        <v>14186</v>
      </c>
      <c r="B617" s="406" t="s">
        <v>9129</v>
      </c>
      <c r="C617" s="406" t="s">
        <v>2</v>
      </c>
      <c r="D617" s="409">
        <v>3076.22</v>
      </c>
      <c r="E617" s="404" t="s">
        <v>65</v>
      </c>
      <c r="G617"/>
    </row>
    <row r="618" spans="1:7" ht="23.25" thickBot="1" x14ac:dyDescent="0.25">
      <c r="A618" s="407">
        <v>14185</v>
      </c>
      <c r="B618" s="407" t="s">
        <v>9130</v>
      </c>
      <c r="C618" s="407" t="s">
        <v>2</v>
      </c>
      <c r="D618" s="408">
        <v>3984.9</v>
      </c>
      <c r="E618" s="404" t="s">
        <v>65</v>
      </c>
      <c r="G618"/>
    </row>
    <row r="619" spans="1:7" ht="23.25" thickBot="1" x14ac:dyDescent="0.25">
      <c r="A619" s="406">
        <v>11811</v>
      </c>
      <c r="B619" s="406" t="s">
        <v>9131</v>
      </c>
      <c r="C619" s="406" t="s">
        <v>2</v>
      </c>
      <c r="D619" s="409">
        <v>1523.67</v>
      </c>
      <c r="E619" s="404" t="s">
        <v>65</v>
      </c>
      <c r="G619"/>
    </row>
    <row r="620" spans="1:7" ht="13.5" thickBot="1" x14ac:dyDescent="0.25">
      <c r="A620" s="407">
        <v>26038</v>
      </c>
      <c r="B620" s="407" t="s">
        <v>9132</v>
      </c>
      <c r="C620" s="407" t="s">
        <v>2</v>
      </c>
      <c r="D620" s="408">
        <v>167331.66</v>
      </c>
      <c r="E620" s="404" t="s">
        <v>65</v>
      </c>
      <c r="G620"/>
    </row>
    <row r="621" spans="1:7" ht="13.5" thickBot="1" x14ac:dyDescent="0.25">
      <c r="A621" s="406">
        <v>34482</v>
      </c>
      <c r="B621" s="406" t="s">
        <v>9133</v>
      </c>
      <c r="C621" s="406" t="s">
        <v>2</v>
      </c>
      <c r="D621" s="409">
        <v>4185.53</v>
      </c>
      <c r="E621" s="404" t="s">
        <v>65</v>
      </c>
      <c r="G621"/>
    </row>
    <row r="622" spans="1:7" ht="13.5" thickBot="1" x14ac:dyDescent="0.25">
      <c r="A622" s="407">
        <v>34469</v>
      </c>
      <c r="B622" s="407" t="s">
        <v>9134</v>
      </c>
      <c r="C622" s="407" t="s">
        <v>2</v>
      </c>
      <c r="D622" s="408">
        <v>6474.5</v>
      </c>
      <c r="E622" s="404" t="s">
        <v>65</v>
      </c>
      <c r="G622"/>
    </row>
    <row r="623" spans="1:7" ht="13.5" thickBot="1" x14ac:dyDescent="0.25">
      <c r="A623" s="406">
        <v>34472</v>
      </c>
      <c r="B623" s="406" t="s">
        <v>9135</v>
      </c>
      <c r="C623" s="406" t="s">
        <v>2</v>
      </c>
      <c r="D623" s="409">
        <v>1992</v>
      </c>
      <c r="E623" s="404" t="s">
        <v>65</v>
      </c>
      <c r="G623"/>
    </row>
    <row r="624" spans="1:7" ht="13.5" thickBot="1" x14ac:dyDescent="0.25">
      <c r="A624" s="407">
        <v>34476</v>
      </c>
      <c r="B624" s="407" t="s">
        <v>9136</v>
      </c>
      <c r="C624" s="407" t="s">
        <v>2</v>
      </c>
      <c r="D624" s="408">
        <v>3376.72</v>
      </c>
      <c r="E624" s="404" t="s">
        <v>65</v>
      </c>
      <c r="G624"/>
    </row>
    <row r="625" spans="1:7" ht="13.5" thickBot="1" x14ac:dyDescent="0.25">
      <c r="A625" s="406">
        <v>34477</v>
      </c>
      <c r="B625" s="406" t="s">
        <v>9137</v>
      </c>
      <c r="C625" s="406" t="s">
        <v>2</v>
      </c>
      <c r="D625" s="409">
        <v>4481.5600000000004</v>
      </c>
      <c r="E625" s="404" t="s">
        <v>65</v>
      </c>
      <c r="G625"/>
    </row>
    <row r="626" spans="1:7" ht="13.5" thickBot="1" x14ac:dyDescent="0.25">
      <c r="A626" s="407">
        <v>10700</v>
      </c>
      <c r="B626" s="407" t="s">
        <v>9138</v>
      </c>
      <c r="C626" s="407" t="s">
        <v>2</v>
      </c>
      <c r="D626" s="408">
        <v>9301.31</v>
      </c>
      <c r="E626" s="404" t="s">
        <v>65</v>
      </c>
      <c r="G626"/>
    </row>
    <row r="627" spans="1:7" ht="13.5" thickBot="1" x14ac:dyDescent="0.25">
      <c r="A627" s="406">
        <v>346</v>
      </c>
      <c r="B627" s="406" t="s">
        <v>7967</v>
      </c>
      <c r="C627" s="406" t="s">
        <v>616</v>
      </c>
      <c r="D627" s="406">
        <v>11.37</v>
      </c>
      <c r="E627" s="404" t="s">
        <v>65</v>
      </c>
      <c r="G627"/>
    </row>
    <row r="628" spans="1:7" ht="13.5" thickBot="1" x14ac:dyDescent="0.25">
      <c r="A628" s="407">
        <v>3312</v>
      </c>
      <c r="B628" s="407" t="s">
        <v>7968</v>
      </c>
      <c r="C628" s="407" t="s">
        <v>616</v>
      </c>
      <c r="D628" s="407">
        <v>11.03</v>
      </c>
      <c r="E628" s="404" t="s">
        <v>65</v>
      </c>
      <c r="G628"/>
    </row>
    <row r="629" spans="1:7" ht="13.5" thickBot="1" x14ac:dyDescent="0.25">
      <c r="A629" s="406">
        <v>339</v>
      </c>
      <c r="B629" s="406" t="s">
        <v>12966</v>
      </c>
      <c r="C629" s="406" t="s">
        <v>70</v>
      </c>
      <c r="D629" s="406">
        <v>0.55000000000000004</v>
      </c>
      <c r="E629" s="404" t="s">
        <v>65</v>
      </c>
      <c r="G629"/>
    </row>
    <row r="630" spans="1:7" ht="13.5" thickBot="1" x14ac:dyDescent="0.25">
      <c r="A630" s="407">
        <v>34346</v>
      </c>
      <c r="B630" s="407" t="s">
        <v>7969</v>
      </c>
      <c r="C630" s="407" t="s">
        <v>70</v>
      </c>
      <c r="D630" s="407">
        <v>0.72</v>
      </c>
      <c r="E630" s="404" t="s">
        <v>65</v>
      </c>
      <c r="G630"/>
    </row>
    <row r="631" spans="1:7" ht="13.5" thickBot="1" x14ac:dyDescent="0.25">
      <c r="A631" s="406">
        <v>338</v>
      </c>
      <c r="B631" s="406" t="s">
        <v>7970</v>
      </c>
      <c r="C631" s="406" t="s">
        <v>616</v>
      </c>
      <c r="D631" s="406">
        <v>14.31</v>
      </c>
      <c r="E631" s="404" t="s">
        <v>65</v>
      </c>
      <c r="G631"/>
    </row>
    <row r="632" spans="1:7" ht="13.5" thickBot="1" x14ac:dyDescent="0.25">
      <c r="A632" s="407">
        <v>340</v>
      </c>
      <c r="B632" s="407" t="s">
        <v>8336</v>
      </c>
      <c r="C632" s="407" t="s">
        <v>70</v>
      </c>
      <c r="D632" s="407">
        <v>0.76</v>
      </c>
      <c r="E632" s="404" t="s">
        <v>65</v>
      </c>
      <c r="G632"/>
    </row>
    <row r="633" spans="1:7" ht="13.5" thickBot="1" x14ac:dyDescent="0.25">
      <c r="A633" s="406">
        <v>334</v>
      </c>
      <c r="B633" s="406" t="s">
        <v>13299</v>
      </c>
      <c r="C633" s="406" t="s">
        <v>616</v>
      </c>
      <c r="D633" s="406">
        <v>10.28</v>
      </c>
      <c r="E633" s="404" t="s">
        <v>65</v>
      </c>
      <c r="G633"/>
    </row>
    <row r="634" spans="1:7" ht="13.5" thickBot="1" x14ac:dyDescent="0.25">
      <c r="A634" s="407">
        <v>335</v>
      </c>
      <c r="B634" s="407" t="s">
        <v>7971</v>
      </c>
      <c r="C634" s="407" t="s">
        <v>616</v>
      </c>
      <c r="D634" s="407">
        <v>9.42</v>
      </c>
      <c r="E634" s="404" t="s">
        <v>65</v>
      </c>
      <c r="G634"/>
    </row>
    <row r="635" spans="1:7" ht="13.5" thickBot="1" x14ac:dyDescent="0.25">
      <c r="A635" s="406">
        <v>342</v>
      </c>
      <c r="B635" s="406" t="s">
        <v>7972</v>
      </c>
      <c r="C635" s="406" t="s">
        <v>616</v>
      </c>
      <c r="D635" s="406">
        <v>10.65</v>
      </c>
      <c r="E635" s="404" t="s">
        <v>65</v>
      </c>
      <c r="G635"/>
    </row>
    <row r="636" spans="1:7" ht="34.5" customHeight="1" thickBot="1" x14ac:dyDescent="0.25">
      <c r="A636" s="407">
        <v>333</v>
      </c>
      <c r="B636" s="407" t="s">
        <v>4715</v>
      </c>
      <c r="C636" s="407" t="s">
        <v>616</v>
      </c>
      <c r="D636" s="407">
        <v>10.9</v>
      </c>
      <c r="E636" s="404" t="s">
        <v>65</v>
      </c>
      <c r="G636"/>
    </row>
    <row r="637" spans="1:7" ht="13.5" thickBot="1" x14ac:dyDescent="0.25">
      <c r="A637" s="406">
        <v>343</v>
      </c>
      <c r="B637" s="406" t="s">
        <v>7973</v>
      </c>
      <c r="C637" s="406" t="s">
        <v>70</v>
      </c>
      <c r="D637" s="406">
        <v>0.28999999999999998</v>
      </c>
      <c r="E637" s="404" t="s">
        <v>65</v>
      </c>
      <c r="G637"/>
    </row>
    <row r="638" spans="1:7" ht="13.5" thickBot="1" x14ac:dyDescent="0.25">
      <c r="A638" s="407">
        <v>344</v>
      </c>
      <c r="B638" s="407" t="s">
        <v>9139</v>
      </c>
      <c r="C638" s="407" t="s">
        <v>616</v>
      </c>
      <c r="D638" s="407">
        <v>11.79</v>
      </c>
      <c r="E638" s="404" t="s">
        <v>65</v>
      </c>
      <c r="G638"/>
    </row>
    <row r="639" spans="1:7" ht="13.5" thickBot="1" x14ac:dyDescent="0.25">
      <c r="A639" s="406">
        <v>345</v>
      </c>
      <c r="B639" s="406" t="s">
        <v>7974</v>
      </c>
      <c r="C639" s="406" t="s">
        <v>616</v>
      </c>
      <c r="D639" s="406">
        <v>14.41</v>
      </c>
      <c r="E639" s="404" t="s">
        <v>65</v>
      </c>
      <c r="G639"/>
    </row>
    <row r="640" spans="1:7" ht="13.5" thickBot="1" x14ac:dyDescent="0.25">
      <c r="A640" s="407">
        <v>341</v>
      </c>
      <c r="B640" s="407" t="s">
        <v>7974</v>
      </c>
      <c r="C640" s="407" t="s">
        <v>70</v>
      </c>
      <c r="D640" s="407">
        <v>0.14000000000000001</v>
      </c>
      <c r="E640" s="404" t="s">
        <v>65</v>
      </c>
      <c r="G640"/>
    </row>
    <row r="641" spans="1:7" ht="13.5" thickBot="1" x14ac:dyDescent="0.25">
      <c r="A641" s="406">
        <v>11107</v>
      </c>
      <c r="B641" s="406" t="s">
        <v>13300</v>
      </c>
      <c r="C641" s="406" t="s">
        <v>616</v>
      </c>
      <c r="D641" s="406">
        <v>9.36</v>
      </c>
      <c r="E641" s="404" t="s">
        <v>65</v>
      </c>
      <c r="G641"/>
    </row>
    <row r="642" spans="1:7" ht="13.5" thickBot="1" x14ac:dyDescent="0.25">
      <c r="A642" s="407">
        <v>3313</v>
      </c>
      <c r="B642" s="407" t="s">
        <v>7975</v>
      </c>
      <c r="C642" s="407" t="s">
        <v>616</v>
      </c>
      <c r="D642" s="407">
        <v>14.2</v>
      </c>
      <c r="E642" s="404" t="s">
        <v>65</v>
      </c>
      <c r="G642"/>
    </row>
    <row r="643" spans="1:7" ht="13.5" thickBot="1" x14ac:dyDescent="0.25">
      <c r="A643" s="406">
        <v>337</v>
      </c>
      <c r="B643" s="406" t="s">
        <v>7976</v>
      </c>
      <c r="C643" s="406" t="s">
        <v>616</v>
      </c>
      <c r="D643" s="406">
        <v>7.8</v>
      </c>
      <c r="E643" s="404" t="s">
        <v>65</v>
      </c>
      <c r="G643"/>
    </row>
    <row r="644" spans="1:7" ht="13.5" thickBot="1" x14ac:dyDescent="0.25">
      <c r="A644" s="407">
        <v>34562</v>
      </c>
      <c r="B644" s="407" t="s">
        <v>7977</v>
      </c>
      <c r="C644" s="407" t="s">
        <v>616</v>
      </c>
      <c r="D644" s="407">
        <v>8.07</v>
      </c>
      <c r="E644" s="404" t="s">
        <v>65</v>
      </c>
      <c r="G644"/>
    </row>
    <row r="645" spans="1:7" ht="13.5" thickBot="1" x14ac:dyDescent="0.25">
      <c r="A645" s="406">
        <v>12227</v>
      </c>
      <c r="B645" s="406" t="s">
        <v>2089</v>
      </c>
      <c r="C645" s="406" t="s">
        <v>2</v>
      </c>
      <c r="D645" s="406">
        <v>93.48</v>
      </c>
      <c r="E645" s="404" t="s">
        <v>65</v>
      </c>
      <c r="G645"/>
    </row>
    <row r="646" spans="1:7" ht="13.5" thickBot="1" x14ac:dyDescent="0.25">
      <c r="A646" s="407">
        <v>12223</v>
      </c>
      <c r="B646" s="407" t="s">
        <v>2090</v>
      </c>
      <c r="C646" s="407" t="s">
        <v>2</v>
      </c>
      <c r="D646" s="407">
        <v>104.22</v>
      </c>
      <c r="E646" s="404" t="s">
        <v>65</v>
      </c>
      <c r="G646"/>
    </row>
    <row r="647" spans="1:7" ht="13.5" thickBot="1" x14ac:dyDescent="0.25">
      <c r="A647" s="406">
        <v>369</v>
      </c>
      <c r="B647" s="406" t="s">
        <v>7978</v>
      </c>
      <c r="C647" s="406" t="s">
        <v>298</v>
      </c>
      <c r="D647" s="406">
        <v>71.25</v>
      </c>
      <c r="E647" s="404" t="s">
        <v>65</v>
      </c>
      <c r="G647"/>
    </row>
    <row r="648" spans="1:7" ht="13.5" thickBot="1" x14ac:dyDescent="0.25">
      <c r="A648" s="407">
        <v>366</v>
      </c>
      <c r="B648" s="407" t="s">
        <v>9140</v>
      </c>
      <c r="C648" s="407" t="s">
        <v>298</v>
      </c>
      <c r="D648" s="407">
        <v>73.25</v>
      </c>
      <c r="E648" s="404" t="s">
        <v>65</v>
      </c>
      <c r="G648"/>
    </row>
    <row r="649" spans="1:7" ht="13.5" thickBot="1" x14ac:dyDescent="0.25">
      <c r="A649" s="406">
        <v>367</v>
      </c>
      <c r="B649" s="406" t="s">
        <v>9141</v>
      </c>
      <c r="C649" s="406" t="s">
        <v>298</v>
      </c>
      <c r="D649" s="406">
        <v>67.78</v>
      </c>
      <c r="E649" s="404" t="s">
        <v>65</v>
      </c>
      <c r="G649"/>
    </row>
    <row r="650" spans="1:7" ht="13.5" thickBot="1" x14ac:dyDescent="0.25">
      <c r="A650" s="407">
        <v>370</v>
      </c>
      <c r="B650" s="407" t="s">
        <v>9142</v>
      </c>
      <c r="C650" s="407" t="s">
        <v>298</v>
      </c>
      <c r="D650" s="407">
        <v>54.5</v>
      </c>
      <c r="E650" s="404" t="s">
        <v>65</v>
      </c>
      <c r="G650"/>
    </row>
    <row r="651" spans="1:7" ht="13.5" thickBot="1" x14ac:dyDescent="0.25">
      <c r="A651" s="406">
        <v>368</v>
      </c>
      <c r="B651" s="406" t="s">
        <v>9143</v>
      </c>
      <c r="C651" s="406" t="s">
        <v>298</v>
      </c>
      <c r="D651" s="406">
        <v>50.83</v>
      </c>
      <c r="E651" s="404" t="s">
        <v>65</v>
      </c>
      <c r="G651"/>
    </row>
    <row r="652" spans="1:7" ht="23.25" customHeight="1" thickBot="1" x14ac:dyDescent="0.25">
      <c r="A652" s="407">
        <v>11075</v>
      </c>
      <c r="B652" s="407" t="s">
        <v>9144</v>
      </c>
      <c r="C652" s="407" t="s">
        <v>298</v>
      </c>
      <c r="D652" s="408">
        <v>1109.8900000000001</v>
      </c>
      <c r="E652" s="404" t="s">
        <v>65</v>
      </c>
      <c r="G652"/>
    </row>
    <row r="653" spans="1:7" ht="13.5" thickBot="1" x14ac:dyDescent="0.25">
      <c r="A653" s="406">
        <v>11077</v>
      </c>
      <c r="B653" s="406" t="s">
        <v>9145</v>
      </c>
      <c r="C653" s="406" t="s">
        <v>298</v>
      </c>
      <c r="D653" s="409">
        <v>1109.8900000000001</v>
      </c>
      <c r="E653" s="404" t="s">
        <v>65</v>
      </c>
      <c r="G653"/>
    </row>
    <row r="654" spans="1:7" ht="23.25" customHeight="1" thickBot="1" x14ac:dyDescent="0.25">
      <c r="A654" s="407">
        <v>11078</v>
      </c>
      <c r="B654" s="407" t="s">
        <v>9146</v>
      </c>
      <c r="C654" s="407" t="s">
        <v>298</v>
      </c>
      <c r="D654" s="408">
        <v>1109.8900000000001</v>
      </c>
      <c r="E654" s="404" t="s">
        <v>65</v>
      </c>
      <c r="G654"/>
    </row>
    <row r="655" spans="1:7" ht="13.5" thickBot="1" x14ac:dyDescent="0.25">
      <c r="A655" s="406">
        <v>11076</v>
      </c>
      <c r="B655" s="406" t="s">
        <v>9147</v>
      </c>
      <c r="C655" s="406" t="s">
        <v>298</v>
      </c>
      <c r="D655" s="406">
        <v>84.72</v>
      </c>
      <c r="E655" s="404" t="s">
        <v>65</v>
      </c>
      <c r="G655"/>
    </row>
    <row r="656" spans="1:7" ht="13.5" thickBot="1" x14ac:dyDescent="0.25">
      <c r="A656" s="407">
        <v>1381</v>
      </c>
      <c r="B656" s="407" t="s">
        <v>9148</v>
      </c>
      <c r="C656" s="407" t="s">
        <v>616</v>
      </c>
      <c r="D656" s="407">
        <v>0.43</v>
      </c>
      <c r="E656" s="404" t="s">
        <v>65</v>
      </c>
      <c r="G656"/>
    </row>
    <row r="657" spans="1:7" ht="13.5" thickBot="1" x14ac:dyDescent="0.25">
      <c r="A657" s="406">
        <v>34353</v>
      </c>
      <c r="B657" s="406" t="s">
        <v>13301</v>
      </c>
      <c r="C657" s="406" t="s">
        <v>616</v>
      </c>
      <c r="D657" s="406">
        <v>0.86</v>
      </c>
      <c r="E657" s="404" t="s">
        <v>65</v>
      </c>
      <c r="G657"/>
    </row>
    <row r="658" spans="1:7" ht="13.5" thickBot="1" x14ac:dyDescent="0.25">
      <c r="A658" s="407">
        <v>37595</v>
      </c>
      <c r="B658" s="407" t="s">
        <v>9149</v>
      </c>
      <c r="C658" s="407" t="s">
        <v>616</v>
      </c>
      <c r="D658" s="407">
        <v>1.31</v>
      </c>
      <c r="E658" s="404" t="s">
        <v>65</v>
      </c>
      <c r="G658"/>
    </row>
    <row r="659" spans="1:7" ht="13.5" thickBot="1" x14ac:dyDescent="0.25">
      <c r="A659" s="406">
        <v>37596</v>
      </c>
      <c r="B659" s="406" t="s">
        <v>9150</v>
      </c>
      <c r="C659" s="406" t="s">
        <v>616</v>
      </c>
      <c r="D659" s="406">
        <v>1.94</v>
      </c>
      <c r="E659" s="404" t="s">
        <v>65</v>
      </c>
      <c r="G659"/>
    </row>
    <row r="660" spans="1:7" ht="23.25" customHeight="1" thickBot="1" x14ac:dyDescent="0.25">
      <c r="A660" s="407">
        <v>371</v>
      </c>
      <c r="B660" s="407" t="s">
        <v>8337</v>
      </c>
      <c r="C660" s="407" t="s">
        <v>616</v>
      </c>
      <c r="D660" s="407">
        <v>0.39</v>
      </c>
      <c r="E660" s="404" t="s">
        <v>65</v>
      </c>
      <c r="G660"/>
    </row>
    <row r="661" spans="1:7" ht="13.5" thickBot="1" x14ac:dyDescent="0.25">
      <c r="A661" s="406">
        <v>37553</v>
      </c>
      <c r="B661" s="406" t="s">
        <v>9151</v>
      </c>
      <c r="C661" s="406" t="s">
        <v>616</v>
      </c>
      <c r="D661" s="406">
        <v>1.45</v>
      </c>
      <c r="E661" s="404" t="s">
        <v>65</v>
      </c>
      <c r="G661"/>
    </row>
    <row r="662" spans="1:7" ht="23.25" customHeight="1" thickBot="1" x14ac:dyDescent="0.25">
      <c r="A662" s="407">
        <v>37552</v>
      </c>
      <c r="B662" s="407" t="s">
        <v>9152</v>
      </c>
      <c r="C662" s="407" t="s">
        <v>616</v>
      </c>
      <c r="D662" s="407">
        <v>1.86</v>
      </c>
      <c r="E662" s="404" t="s">
        <v>65</v>
      </c>
      <c r="G662"/>
    </row>
    <row r="663" spans="1:7" ht="13.5" thickBot="1" x14ac:dyDescent="0.25">
      <c r="A663" s="406">
        <v>36880</v>
      </c>
      <c r="B663" s="406" t="s">
        <v>9153</v>
      </c>
      <c r="C663" s="406" t="s">
        <v>616</v>
      </c>
      <c r="D663" s="406">
        <v>1.31</v>
      </c>
      <c r="E663" s="404" t="s">
        <v>65</v>
      </c>
      <c r="G663"/>
    </row>
    <row r="664" spans="1:7" ht="13.5" thickBot="1" x14ac:dyDescent="0.25">
      <c r="A664" s="407">
        <v>34355</v>
      </c>
      <c r="B664" s="407" t="s">
        <v>4913</v>
      </c>
      <c r="C664" s="407" t="s">
        <v>616</v>
      </c>
      <c r="D664" s="407">
        <v>1.2</v>
      </c>
      <c r="E664" s="404" t="s">
        <v>65</v>
      </c>
      <c r="G664"/>
    </row>
    <row r="665" spans="1:7" ht="13.5" thickBot="1" x14ac:dyDescent="0.25">
      <c r="A665" s="406">
        <v>130</v>
      </c>
      <c r="B665" s="406" t="s">
        <v>9154</v>
      </c>
      <c r="C665" s="406" t="s">
        <v>616</v>
      </c>
      <c r="D665" s="406">
        <v>3.25</v>
      </c>
      <c r="E665" s="404" t="s">
        <v>65</v>
      </c>
      <c r="G665"/>
    </row>
    <row r="666" spans="1:7" ht="13.5" thickBot="1" x14ac:dyDescent="0.25">
      <c r="A666" s="407">
        <v>135</v>
      </c>
      <c r="B666" s="407" t="s">
        <v>9155</v>
      </c>
      <c r="C666" s="407" t="s">
        <v>616</v>
      </c>
      <c r="D666" s="407">
        <v>4.1900000000000004</v>
      </c>
      <c r="E666" s="404" t="s">
        <v>65</v>
      </c>
      <c r="G666"/>
    </row>
    <row r="667" spans="1:7" ht="23.25" customHeight="1" thickBot="1" x14ac:dyDescent="0.25">
      <c r="A667" s="406">
        <v>36886</v>
      </c>
      <c r="B667" s="406" t="s">
        <v>9156</v>
      </c>
      <c r="C667" s="406" t="s">
        <v>616</v>
      </c>
      <c r="D667" s="406">
        <v>0.41</v>
      </c>
      <c r="E667" s="404" t="s">
        <v>65</v>
      </c>
      <c r="G667"/>
    </row>
    <row r="668" spans="1:7" ht="13.5" thickBot="1" x14ac:dyDescent="0.25">
      <c r="A668" s="407">
        <v>375</v>
      </c>
      <c r="B668" s="407" t="s">
        <v>2091</v>
      </c>
      <c r="C668" s="407" t="s">
        <v>616</v>
      </c>
      <c r="D668" s="407">
        <v>0.91</v>
      </c>
      <c r="E668" s="404" t="s">
        <v>65</v>
      </c>
      <c r="G668"/>
    </row>
    <row r="669" spans="1:7" ht="13.5" thickBot="1" x14ac:dyDescent="0.25">
      <c r="A669" s="406">
        <v>374</v>
      </c>
      <c r="B669" s="406" t="s">
        <v>2092</v>
      </c>
      <c r="C669" s="406" t="s">
        <v>616</v>
      </c>
      <c r="D669" s="406">
        <v>0.33</v>
      </c>
      <c r="E669" s="404" t="s">
        <v>65</v>
      </c>
      <c r="G669"/>
    </row>
    <row r="670" spans="1:7" ht="23.25" customHeight="1" thickBot="1" x14ac:dyDescent="0.25">
      <c r="A670" s="407">
        <v>38546</v>
      </c>
      <c r="B670" s="407" t="s">
        <v>9157</v>
      </c>
      <c r="C670" s="407" t="s">
        <v>298</v>
      </c>
      <c r="D670" s="407">
        <v>342.81</v>
      </c>
      <c r="E670" s="404" t="s">
        <v>65</v>
      </c>
      <c r="G670"/>
    </row>
    <row r="671" spans="1:7" ht="23.25" customHeight="1" thickBot="1" x14ac:dyDescent="0.25">
      <c r="A671" s="406">
        <v>34549</v>
      </c>
      <c r="B671" s="406" t="s">
        <v>7979</v>
      </c>
      <c r="C671" s="406" t="s">
        <v>298</v>
      </c>
      <c r="D671" s="406">
        <v>213.75</v>
      </c>
      <c r="E671" s="404" t="s">
        <v>65</v>
      </c>
      <c r="G671"/>
    </row>
    <row r="672" spans="1:7" ht="13.5" thickBot="1" x14ac:dyDescent="0.25">
      <c r="A672" s="407">
        <v>6081</v>
      </c>
      <c r="B672" s="407" t="s">
        <v>7980</v>
      </c>
      <c r="C672" s="407" t="s">
        <v>298</v>
      </c>
      <c r="D672" s="407">
        <v>30.28</v>
      </c>
      <c r="E672" s="404" t="s">
        <v>65</v>
      </c>
      <c r="G672"/>
    </row>
    <row r="673" spans="1:7" ht="13.5" thickBot="1" x14ac:dyDescent="0.25">
      <c r="A673" s="406">
        <v>6077</v>
      </c>
      <c r="B673" s="406" t="s">
        <v>12967</v>
      </c>
      <c r="C673" s="406" t="s">
        <v>298</v>
      </c>
      <c r="D673" s="406">
        <v>17.45</v>
      </c>
      <c r="E673" s="404" t="s">
        <v>65</v>
      </c>
      <c r="G673"/>
    </row>
    <row r="674" spans="1:7" ht="13.5" thickBot="1" x14ac:dyDescent="0.25">
      <c r="A674" s="407">
        <v>6079</v>
      </c>
      <c r="B674" s="407" t="s">
        <v>7981</v>
      </c>
      <c r="C674" s="407" t="s">
        <v>298</v>
      </c>
      <c r="D674" s="407">
        <v>9.9700000000000006</v>
      </c>
      <c r="E674" s="404" t="s">
        <v>65</v>
      </c>
      <c r="G674"/>
    </row>
    <row r="675" spans="1:7" ht="23.25" customHeight="1" thickBot="1" x14ac:dyDescent="0.25">
      <c r="A675" s="406">
        <v>1091</v>
      </c>
      <c r="B675" s="406" t="s">
        <v>9158</v>
      </c>
      <c r="C675" s="406" t="s">
        <v>2</v>
      </c>
      <c r="D675" s="406">
        <v>17.98</v>
      </c>
      <c r="E675" s="404" t="s">
        <v>65</v>
      </c>
      <c r="G675"/>
    </row>
    <row r="676" spans="1:7" ht="23.25" thickBot="1" x14ac:dyDescent="0.25">
      <c r="A676" s="407">
        <v>1094</v>
      </c>
      <c r="B676" s="407" t="s">
        <v>9159</v>
      </c>
      <c r="C676" s="407" t="s">
        <v>2</v>
      </c>
      <c r="D676" s="407">
        <v>12.57</v>
      </c>
      <c r="E676" s="404" t="s">
        <v>65</v>
      </c>
      <c r="G676"/>
    </row>
    <row r="677" spans="1:7" ht="23.25" thickBot="1" x14ac:dyDescent="0.25">
      <c r="A677" s="406">
        <v>1095</v>
      </c>
      <c r="B677" s="406" t="s">
        <v>9160</v>
      </c>
      <c r="C677" s="406" t="s">
        <v>2</v>
      </c>
      <c r="D677" s="406">
        <v>26.72</v>
      </c>
      <c r="E677" s="404" t="s">
        <v>65</v>
      </c>
      <c r="G677"/>
    </row>
    <row r="678" spans="1:7" ht="23.25" thickBot="1" x14ac:dyDescent="0.25">
      <c r="A678" s="407">
        <v>1092</v>
      </c>
      <c r="B678" s="407" t="s">
        <v>9161</v>
      </c>
      <c r="C678" s="407" t="s">
        <v>2</v>
      </c>
      <c r="D678" s="407">
        <v>20.68</v>
      </c>
      <c r="E678" s="404" t="s">
        <v>65</v>
      </c>
      <c r="G678"/>
    </row>
    <row r="679" spans="1:7" ht="23.25" thickBot="1" x14ac:dyDescent="0.25">
      <c r="A679" s="406">
        <v>1093</v>
      </c>
      <c r="B679" s="406" t="s">
        <v>13302</v>
      </c>
      <c r="C679" s="406" t="s">
        <v>2</v>
      </c>
      <c r="D679" s="406">
        <v>48.29</v>
      </c>
      <c r="E679" s="404" t="s">
        <v>65</v>
      </c>
      <c r="G679"/>
    </row>
    <row r="680" spans="1:7" ht="23.25" thickBot="1" x14ac:dyDescent="0.25">
      <c r="A680" s="407">
        <v>1090</v>
      </c>
      <c r="B680" s="407" t="s">
        <v>9162</v>
      </c>
      <c r="C680" s="407" t="s">
        <v>2</v>
      </c>
      <c r="D680" s="407">
        <v>34.57</v>
      </c>
      <c r="E680" s="404" t="s">
        <v>65</v>
      </c>
      <c r="G680"/>
    </row>
    <row r="681" spans="1:7" ht="23.25" thickBot="1" x14ac:dyDescent="0.25">
      <c r="A681" s="406">
        <v>1096</v>
      </c>
      <c r="B681" s="406" t="s">
        <v>9163</v>
      </c>
      <c r="C681" s="406" t="s">
        <v>2</v>
      </c>
      <c r="D681" s="406">
        <v>62.22</v>
      </c>
      <c r="E681" s="404" t="s">
        <v>65</v>
      </c>
      <c r="G681"/>
    </row>
    <row r="682" spans="1:7" ht="23.25" thickBot="1" x14ac:dyDescent="0.25">
      <c r="A682" s="407">
        <v>1097</v>
      </c>
      <c r="B682" s="407" t="s">
        <v>9164</v>
      </c>
      <c r="C682" s="407" t="s">
        <v>2</v>
      </c>
      <c r="D682" s="407">
        <v>52.82</v>
      </c>
      <c r="E682" s="404" t="s">
        <v>65</v>
      </c>
      <c r="G682"/>
    </row>
    <row r="683" spans="1:7" ht="13.5" thickBot="1" x14ac:dyDescent="0.25">
      <c r="A683" s="406">
        <v>378</v>
      </c>
      <c r="B683" s="406" t="s">
        <v>2093</v>
      </c>
      <c r="C683" s="406" t="s">
        <v>280</v>
      </c>
      <c r="D683" s="406">
        <v>16.84</v>
      </c>
      <c r="E683" s="404" t="s">
        <v>65</v>
      </c>
      <c r="G683"/>
    </row>
    <row r="684" spans="1:7" ht="13.5" thickBot="1" x14ac:dyDescent="0.25">
      <c r="A684" s="407">
        <v>33939</v>
      </c>
      <c r="B684" s="407" t="s">
        <v>9165</v>
      </c>
      <c r="C684" s="407" t="s">
        <v>280</v>
      </c>
      <c r="D684" s="407">
        <v>65.23</v>
      </c>
      <c r="E684" s="404" t="s">
        <v>65</v>
      </c>
      <c r="G684"/>
    </row>
    <row r="685" spans="1:7" ht="13.5" thickBot="1" x14ac:dyDescent="0.25">
      <c r="A685" s="406">
        <v>34760</v>
      </c>
      <c r="B685" s="406" t="s">
        <v>13303</v>
      </c>
      <c r="C685" s="406" t="s">
        <v>280</v>
      </c>
      <c r="D685" s="406">
        <v>65.23</v>
      </c>
      <c r="E685" s="404" t="s">
        <v>65</v>
      </c>
      <c r="G685"/>
    </row>
    <row r="686" spans="1:7" ht="13.5" thickBot="1" x14ac:dyDescent="0.25">
      <c r="A686" s="407">
        <v>33952</v>
      </c>
      <c r="B686" s="407" t="s">
        <v>9166</v>
      </c>
      <c r="C686" s="407" t="s">
        <v>280</v>
      </c>
      <c r="D686" s="407">
        <v>74.849999999999994</v>
      </c>
      <c r="E686" s="404" t="s">
        <v>65</v>
      </c>
      <c r="G686"/>
    </row>
    <row r="687" spans="1:7" ht="13.5" thickBot="1" x14ac:dyDescent="0.25">
      <c r="A687" s="406">
        <v>33953</v>
      </c>
      <c r="B687" s="406" t="s">
        <v>9167</v>
      </c>
      <c r="C687" s="406" t="s">
        <v>280</v>
      </c>
      <c r="D687" s="406">
        <v>88.68</v>
      </c>
      <c r="E687" s="404" t="s">
        <v>65</v>
      </c>
      <c r="G687"/>
    </row>
    <row r="688" spans="1:7" ht="13.5" thickBot="1" x14ac:dyDescent="0.25">
      <c r="A688" s="407">
        <v>13348</v>
      </c>
      <c r="B688" s="407" t="s">
        <v>9168</v>
      </c>
      <c r="C688" s="407" t="s">
        <v>2</v>
      </c>
      <c r="D688" s="407">
        <v>0.48</v>
      </c>
      <c r="E688" s="404" t="s">
        <v>65</v>
      </c>
      <c r="G688"/>
    </row>
    <row r="689" spans="1:7" ht="13.5" thickBot="1" x14ac:dyDescent="0.25">
      <c r="A689" s="406">
        <v>39211</v>
      </c>
      <c r="B689" s="406" t="s">
        <v>13304</v>
      </c>
      <c r="C689" s="406" t="s">
        <v>2</v>
      </c>
      <c r="D689" s="406">
        <v>1.02</v>
      </c>
      <c r="E689" s="404" t="s">
        <v>65</v>
      </c>
      <c r="G689"/>
    </row>
    <row r="690" spans="1:7" ht="13.5" thickBot="1" x14ac:dyDescent="0.25">
      <c r="A690" s="407">
        <v>39212</v>
      </c>
      <c r="B690" s="407" t="s">
        <v>13305</v>
      </c>
      <c r="C690" s="407" t="s">
        <v>2</v>
      </c>
      <c r="D690" s="407">
        <v>1.1299999999999999</v>
      </c>
      <c r="E690" s="404" t="s">
        <v>65</v>
      </c>
      <c r="G690"/>
    </row>
    <row r="691" spans="1:7" ht="13.5" thickBot="1" x14ac:dyDescent="0.25">
      <c r="A691" s="406">
        <v>39208</v>
      </c>
      <c r="B691" s="406" t="s">
        <v>13306</v>
      </c>
      <c r="C691" s="406" t="s">
        <v>2</v>
      </c>
      <c r="D691" s="406">
        <v>0.31</v>
      </c>
      <c r="E691" s="404" t="s">
        <v>65</v>
      </c>
      <c r="G691"/>
    </row>
    <row r="692" spans="1:7" ht="13.5" thickBot="1" x14ac:dyDescent="0.25">
      <c r="A692" s="407">
        <v>39210</v>
      </c>
      <c r="B692" s="407" t="s">
        <v>13307</v>
      </c>
      <c r="C692" s="407" t="s">
        <v>2</v>
      </c>
      <c r="D692" s="407">
        <v>0.56999999999999995</v>
      </c>
      <c r="E692" s="404" t="s">
        <v>65</v>
      </c>
      <c r="G692"/>
    </row>
    <row r="693" spans="1:7" ht="23.25" customHeight="1" thickBot="1" x14ac:dyDescent="0.25">
      <c r="A693" s="406">
        <v>39214</v>
      </c>
      <c r="B693" s="406" t="s">
        <v>13308</v>
      </c>
      <c r="C693" s="406" t="s">
        <v>2</v>
      </c>
      <c r="D693" s="406">
        <v>2.1</v>
      </c>
      <c r="E693" s="404" t="s">
        <v>65</v>
      </c>
      <c r="G693"/>
    </row>
    <row r="694" spans="1:7" ht="13.5" thickBot="1" x14ac:dyDescent="0.25">
      <c r="A694" s="407">
        <v>39213</v>
      </c>
      <c r="B694" s="407" t="s">
        <v>13309</v>
      </c>
      <c r="C694" s="407" t="s">
        <v>2</v>
      </c>
      <c r="D694" s="407">
        <v>1.48</v>
      </c>
      <c r="E694" s="404" t="s">
        <v>65</v>
      </c>
      <c r="G694"/>
    </row>
    <row r="695" spans="1:7" ht="13.5" thickBot="1" x14ac:dyDescent="0.25">
      <c r="A695" s="406">
        <v>39209</v>
      </c>
      <c r="B695" s="406" t="s">
        <v>13310</v>
      </c>
      <c r="C695" s="406" t="s">
        <v>2</v>
      </c>
      <c r="D695" s="406">
        <v>0.37</v>
      </c>
      <c r="E695" s="404" t="s">
        <v>65</v>
      </c>
      <c r="G695"/>
    </row>
    <row r="696" spans="1:7" ht="13.5" thickBot="1" x14ac:dyDescent="0.25">
      <c r="A696" s="407">
        <v>39207</v>
      </c>
      <c r="B696" s="407" t="s">
        <v>13311</v>
      </c>
      <c r="C696" s="407" t="s">
        <v>2</v>
      </c>
      <c r="D696" s="407">
        <v>0.56999999999999995</v>
      </c>
      <c r="E696" s="404" t="s">
        <v>65</v>
      </c>
      <c r="G696"/>
    </row>
    <row r="697" spans="1:7" ht="13.5" thickBot="1" x14ac:dyDescent="0.25">
      <c r="A697" s="406">
        <v>39215</v>
      </c>
      <c r="B697" s="406" t="s">
        <v>13312</v>
      </c>
      <c r="C697" s="406" t="s">
        <v>2</v>
      </c>
      <c r="D697" s="406">
        <v>3.83</v>
      </c>
      <c r="E697" s="404" t="s">
        <v>65</v>
      </c>
      <c r="G697"/>
    </row>
    <row r="698" spans="1:7" ht="13.5" thickBot="1" x14ac:dyDescent="0.25">
      <c r="A698" s="407">
        <v>39216</v>
      </c>
      <c r="B698" s="407" t="s">
        <v>13313</v>
      </c>
      <c r="C698" s="407" t="s">
        <v>2</v>
      </c>
      <c r="D698" s="407">
        <v>5.35</v>
      </c>
      <c r="E698" s="404" t="s">
        <v>65</v>
      </c>
      <c r="G698"/>
    </row>
    <row r="699" spans="1:7" ht="13.5" thickBot="1" x14ac:dyDescent="0.25">
      <c r="A699" s="406">
        <v>4359</v>
      </c>
      <c r="B699" s="406" t="s">
        <v>9169</v>
      </c>
      <c r="C699" s="406" t="s">
        <v>2</v>
      </c>
      <c r="D699" s="406">
        <v>0.14000000000000001</v>
      </c>
      <c r="E699" s="404" t="s">
        <v>65</v>
      </c>
      <c r="G699"/>
    </row>
    <row r="700" spans="1:7" ht="23.25" thickBot="1" x14ac:dyDescent="0.25">
      <c r="A700" s="407">
        <v>379</v>
      </c>
      <c r="B700" s="407" t="s">
        <v>9170</v>
      </c>
      <c r="C700" s="407" t="s">
        <v>2</v>
      </c>
      <c r="D700" s="407">
        <v>0.42</v>
      </c>
      <c r="E700" s="404" t="s">
        <v>65</v>
      </c>
      <c r="G700"/>
    </row>
    <row r="701" spans="1:7" ht="23.25" thickBot="1" x14ac:dyDescent="0.25">
      <c r="A701" s="406">
        <v>11267</v>
      </c>
      <c r="B701" s="406" t="s">
        <v>9171</v>
      </c>
      <c r="C701" s="406" t="s">
        <v>2</v>
      </c>
      <c r="D701" s="406">
        <v>4.1900000000000004</v>
      </c>
      <c r="E701" s="404" t="s">
        <v>65</v>
      </c>
      <c r="G701"/>
    </row>
    <row r="702" spans="1:7" ht="13.5" thickBot="1" x14ac:dyDescent="0.25">
      <c r="A702" s="407">
        <v>501</v>
      </c>
      <c r="B702" s="407" t="s">
        <v>9172</v>
      </c>
      <c r="C702" s="407" t="s">
        <v>616</v>
      </c>
      <c r="D702" s="407">
        <v>2.87</v>
      </c>
      <c r="E702" s="404" t="s">
        <v>65</v>
      </c>
      <c r="G702"/>
    </row>
    <row r="703" spans="1:7" ht="23.25" thickBot="1" x14ac:dyDescent="0.25">
      <c r="A703" s="406">
        <v>510</v>
      </c>
      <c r="B703" s="406" t="s">
        <v>9173</v>
      </c>
      <c r="C703" s="406" t="s">
        <v>616</v>
      </c>
      <c r="D703" s="406">
        <v>5.46</v>
      </c>
      <c r="E703" s="404" t="s">
        <v>65</v>
      </c>
      <c r="G703"/>
    </row>
    <row r="704" spans="1:7" ht="23.25" thickBot="1" x14ac:dyDescent="0.25">
      <c r="A704" s="407">
        <v>516</v>
      </c>
      <c r="B704" s="407" t="s">
        <v>9174</v>
      </c>
      <c r="C704" s="407" t="s">
        <v>616</v>
      </c>
      <c r="D704" s="407">
        <v>5.83</v>
      </c>
      <c r="E704" s="404" t="s">
        <v>65</v>
      </c>
      <c r="G704"/>
    </row>
    <row r="705" spans="1:7" ht="13.5" customHeight="1" thickBot="1" x14ac:dyDescent="0.25">
      <c r="A705" s="406">
        <v>509</v>
      </c>
      <c r="B705" s="406" t="s">
        <v>9175</v>
      </c>
      <c r="C705" s="406" t="s">
        <v>616</v>
      </c>
      <c r="D705" s="406">
        <v>5.95</v>
      </c>
      <c r="E705" s="404" t="s">
        <v>65</v>
      </c>
      <c r="G705"/>
    </row>
    <row r="706" spans="1:7" ht="13.5" thickBot="1" x14ac:dyDescent="0.25">
      <c r="A706" s="407">
        <v>40331</v>
      </c>
      <c r="B706" s="407" t="s">
        <v>4914</v>
      </c>
      <c r="C706" s="407" t="s">
        <v>280</v>
      </c>
      <c r="D706" s="407">
        <v>20.76</v>
      </c>
      <c r="E706" s="404" t="s">
        <v>65</v>
      </c>
      <c r="G706"/>
    </row>
    <row r="707" spans="1:7" ht="13.5" thickBot="1" x14ac:dyDescent="0.25">
      <c r="A707" s="406">
        <v>20278</v>
      </c>
      <c r="B707" s="406" t="s">
        <v>2094</v>
      </c>
      <c r="C707" s="406" t="s">
        <v>184</v>
      </c>
      <c r="D707" s="406">
        <v>12.72</v>
      </c>
      <c r="E707" s="404" t="s">
        <v>65</v>
      </c>
      <c r="G707"/>
    </row>
    <row r="708" spans="1:7" ht="13.5" thickBot="1" x14ac:dyDescent="0.25">
      <c r="A708" s="407">
        <v>20277</v>
      </c>
      <c r="B708" s="407" t="s">
        <v>2095</v>
      </c>
      <c r="C708" s="407" t="s">
        <v>184</v>
      </c>
      <c r="D708" s="407">
        <v>38.159999999999997</v>
      </c>
      <c r="E708" s="404" t="s">
        <v>65</v>
      </c>
      <c r="G708"/>
    </row>
    <row r="709" spans="1:7" ht="13.5" thickBot="1" x14ac:dyDescent="0.25">
      <c r="A709" s="406">
        <v>518</v>
      </c>
      <c r="B709" s="406" t="s">
        <v>2096</v>
      </c>
      <c r="C709" s="406" t="s">
        <v>184</v>
      </c>
      <c r="D709" s="406">
        <v>17.809999999999999</v>
      </c>
      <c r="E709" s="404" t="s">
        <v>65</v>
      </c>
      <c r="G709"/>
    </row>
    <row r="710" spans="1:7" ht="13.5" customHeight="1" thickBot="1" x14ac:dyDescent="0.25">
      <c r="A710" s="407">
        <v>522</v>
      </c>
      <c r="B710" s="407" t="s">
        <v>2097</v>
      </c>
      <c r="C710" s="407" t="s">
        <v>70</v>
      </c>
      <c r="D710" s="407">
        <v>1.78</v>
      </c>
      <c r="E710" s="404" t="s">
        <v>65</v>
      </c>
      <c r="G710"/>
    </row>
    <row r="711" spans="1:7" ht="13.5" thickBot="1" x14ac:dyDescent="0.25">
      <c r="A711" s="406">
        <v>11761</v>
      </c>
      <c r="B711" s="406" t="s">
        <v>9176</v>
      </c>
      <c r="C711" s="406" t="s">
        <v>2</v>
      </c>
      <c r="D711" s="406">
        <v>40</v>
      </c>
      <c r="E711" s="404" t="s">
        <v>65</v>
      </c>
      <c r="G711"/>
    </row>
    <row r="712" spans="1:7" ht="13.5" thickBot="1" x14ac:dyDescent="0.25">
      <c r="A712" s="407">
        <v>377</v>
      </c>
      <c r="B712" s="407" t="s">
        <v>4716</v>
      </c>
      <c r="C712" s="407" t="s">
        <v>2</v>
      </c>
      <c r="D712" s="407">
        <v>18.8</v>
      </c>
      <c r="E712" s="404" t="s">
        <v>65</v>
      </c>
      <c r="G712"/>
    </row>
    <row r="713" spans="1:7" ht="13.5" thickBot="1" x14ac:dyDescent="0.25">
      <c r="A713" s="406">
        <v>7588</v>
      </c>
      <c r="B713" s="406" t="s">
        <v>9177</v>
      </c>
      <c r="C713" s="406" t="s">
        <v>2</v>
      </c>
      <c r="D713" s="406">
        <v>37.299999999999997</v>
      </c>
      <c r="E713" s="404" t="s">
        <v>65</v>
      </c>
      <c r="G713"/>
    </row>
    <row r="714" spans="1:7" ht="13.5" thickBot="1" x14ac:dyDescent="0.25">
      <c r="A714" s="407">
        <v>34551</v>
      </c>
      <c r="B714" s="407" t="s">
        <v>4915</v>
      </c>
      <c r="C714" s="407" t="s">
        <v>280</v>
      </c>
      <c r="D714" s="407">
        <v>11.14</v>
      </c>
      <c r="E714" s="404" t="s">
        <v>65</v>
      </c>
      <c r="G714"/>
    </row>
    <row r="715" spans="1:7" ht="13.5" thickBot="1" x14ac:dyDescent="0.25">
      <c r="A715" s="406">
        <v>2359</v>
      </c>
      <c r="B715" s="406" t="s">
        <v>2098</v>
      </c>
      <c r="C715" s="406" t="s">
        <v>280</v>
      </c>
      <c r="D715" s="406">
        <v>17.45</v>
      </c>
      <c r="E715" s="404" t="s">
        <v>65</v>
      </c>
      <c r="G715"/>
    </row>
    <row r="716" spans="1:7" ht="13.5" thickBot="1" x14ac:dyDescent="0.25">
      <c r="A716" s="407">
        <v>247</v>
      </c>
      <c r="B716" s="407" t="s">
        <v>2099</v>
      </c>
      <c r="C716" s="407" t="s">
        <v>280</v>
      </c>
      <c r="D716" s="407">
        <v>11.89</v>
      </c>
      <c r="E716" s="404" t="s">
        <v>65</v>
      </c>
      <c r="G716"/>
    </row>
    <row r="717" spans="1:7" ht="13.5" thickBot="1" x14ac:dyDescent="0.25">
      <c r="A717" s="406">
        <v>246</v>
      </c>
      <c r="B717" s="406" t="s">
        <v>2100</v>
      </c>
      <c r="C717" s="406" t="s">
        <v>280</v>
      </c>
      <c r="D717" s="406">
        <v>12.25</v>
      </c>
      <c r="E717" s="404" t="s">
        <v>65</v>
      </c>
      <c r="G717"/>
    </row>
    <row r="718" spans="1:7" ht="13.5" thickBot="1" x14ac:dyDescent="0.25">
      <c r="A718" s="407">
        <v>2350</v>
      </c>
      <c r="B718" s="407" t="s">
        <v>2101</v>
      </c>
      <c r="C718" s="407" t="s">
        <v>280</v>
      </c>
      <c r="D718" s="407">
        <v>12.25</v>
      </c>
      <c r="E718" s="404" t="s">
        <v>65</v>
      </c>
      <c r="G718"/>
    </row>
    <row r="719" spans="1:7" ht="57" customHeight="1" thickBot="1" x14ac:dyDescent="0.25">
      <c r="A719" s="406">
        <v>245</v>
      </c>
      <c r="B719" s="406" t="s">
        <v>2102</v>
      </c>
      <c r="C719" s="406" t="s">
        <v>280</v>
      </c>
      <c r="D719" s="406">
        <v>12.15</v>
      </c>
      <c r="E719" s="404" t="s">
        <v>65</v>
      </c>
      <c r="G719"/>
    </row>
    <row r="720" spans="1:7" ht="13.5" thickBot="1" x14ac:dyDescent="0.25">
      <c r="A720" s="407">
        <v>251</v>
      </c>
      <c r="B720" s="407" t="s">
        <v>2103</v>
      </c>
      <c r="C720" s="407" t="s">
        <v>280</v>
      </c>
      <c r="D720" s="407">
        <v>14.44</v>
      </c>
      <c r="E720" s="404" t="s">
        <v>65</v>
      </c>
      <c r="G720"/>
    </row>
    <row r="721" spans="1:7" ht="13.5" thickBot="1" x14ac:dyDescent="0.25">
      <c r="A721" s="406">
        <v>252</v>
      </c>
      <c r="B721" s="406" t="s">
        <v>12968</v>
      </c>
      <c r="C721" s="406" t="s">
        <v>280</v>
      </c>
      <c r="D721" s="406">
        <v>11.96</v>
      </c>
      <c r="E721" s="404" t="s">
        <v>65</v>
      </c>
      <c r="G721"/>
    </row>
    <row r="722" spans="1:7" ht="13.5" thickBot="1" x14ac:dyDescent="0.25">
      <c r="A722" s="407">
        <v>6121</v>
      </c>
      <c r="B722" s="407" t="s">
        <v>4455</v>
      </c>
      <c r="C722" s="407" t="s">
        <v>280</v>
      </c>
      <c r="D722" s="407">
        <v>10.69</v>
      </c>
      <c r="E722" s="404" t="s">
        <v>65</v>
      </c>
      <c r="G722"/>
    </row>
    <row r="723" spans="1:7" ht="13.5" thickBot="1" x14ac:dyDescent="0.25">
      <c r="A723" s="406">
        <v>244</v>
      </c>
      <c r="B723" s="406" t="s">
        <v>4916</v>
      </c>
      <c r="C723" s="406" t="s">
        <v>280</v>
      </c>
      <c r="D723" s="406">
        <v>12.25</v>
      </c>
      <c r="E723" s="404" t="s">
        <v>65</v>
      </c>
      <c r="G723"/>
    </row>
    <row r="724" spans="1:7" ht="13.5" thickBot="1" x14ac:dyDescent="0.25">
      <c r="A724" s="407">
        <v>532</v>
      </c>
      <c r="B724" s="407" t="s">
        <v>13314</v>
      </c>
      <c r="C724" s="407" t="s">
        <v>280</v>
      </c>
      <c r="D724" s="407">
        <v>22.28</v>
      </c>
      <c r="E724" s="404" t="s">
        <v>65</v>
      </c>
      <c r="G724"/>
    </row>
    <row r="725" spans="1:7" ht="13.5" thickBot="1" x14ac:dyDescent="0.25">
      <c r="A725" s="406">
        <v>36150</v>
      </c>
      <c r="B725" s="406" t="s">
        <v>9178</v>
      </c>
      <c r="C725" s="406" t="s">
        <v>2</v>
      </c>
      <c r="D725" s="406">
        <v>39.79</v>
      </c>
      <c r="E725" s="404" t="s">
        <v>65</v>
      </c>
      <c r="G725"/>
    </row>
    <row r="726" spans="1:7" ht="13.5" thickBot="1" x14ac:dyDescent="0.25">
      <c r="A726" s="407">
        <v>4760</v>
      </c>
      <c r="B726" s="407" t="s">
        <v>2104</v>
      </c>
      <c r="C726" s="407" t="s">
        <v>280</v>
      </c>
      <c r="D726" s="407">
        <v>14.82</v>
      </c>
      <c r="E726" s="404" t="s">
        <v>65</v>
      </c>
      <c r="G726"/>
    </row>
    <row r="727" spans="1:7" ht="13.5" thickBot="1" x14ac:dyDescent="0.25">
      <c r="A727" s="406">
        <v>10422</v>
      </c>
      <c r="B727" s="406" t="s">
        <v>9179</v>
      </c>
      <c r="C727" s="406" t="s">
        <v>2</v>
      </c>
      <c r="D727" s="406">
        <v>313.10000000000002</v>
      </c>
      <c r="E727" s="404" t="s">
        <v>65</v>
      </c>
      <c r="G727"/>
    </row>
    <row r="728" spans="1:7" ht="13.5" thickBot="1" x14ac:dyDescent="0.25">
      <c r="A728" s="407">
        <v>10420</v>
      </c>
      <c r="B728" s="407" t="s">
        <v>4717</v>
      </c>
      <c r="C728" s="407" t="s">
        <v>2</v>
      </c>
      <c r="D728" s="407">
        <v>117.43</v>
      </c>
      <c r="E728" s="404" t="s">
        <v>65</v>
      </c>
      <c r="G728"/>
    </row>
    <row r="729" spans="1:7" ht="13.5" thickBot="1" x14ac:dyDescent="0.25">
      <c r="A729" s="406">
        <v>10421</v>
      </c>
      <c r="B729" s="406" t="s">
        <v>9180</v>
      </c>
      <c r="C729" s="406" t="s">
        <v>2</v>
      </c>
      <c r="D729" s="406">
        <v>157.16</v>
      </c>
      <c r="E729" s="404" t="s">
        <v>65</v>
      </c>
      <c r="G729"/>
    </row>
    <row r="730" spans="1:7" ht="13.5" thickBot="1" x14ac:dyDescent="0.25">
      <c r="A730" s="407">
        <v>36519</v>
      </c>
      <c r="B730" s="407" t="s">
        <v>9181</v>
      </c>
      <c r="C730" s="407" t="s">
        <v>2</v>
      </c>
      <c r="D730" s="407">
        <v>457.21</v>
      </c>
      <c r="E730" s="404" t="s">
        <v>65</v>
      </c>
      <c r="G730"/>
    </row>
    <row r="731" spans="1:7" ht="23.25" thickBot="1" x14ac:dyDescent="0.25">
      <c r="A731" s="406">
        <v>36520</v>
      </c>
      <c r="B731" s="406" t="s">
        <v>13315</v>
      </c>
      <c r="C731" s="406" t="s">
        <v>2</v>
      </c>
      <c r="D731" s="406">
        <v>585.04999999999995</v>
      </c>
      <c r="E731" s="404" t="s">
        <v>65</v>
      </c>
      <c r="G731"/>
    </row>
    <row r="732" spans="1:7" ht="13.5" thickBot="1" x14ac:dyDescent="0.25">
      <c r="A732" s="407">
        <v>11784</v>
      </c>
      <c r="B732" s="407" t="s">
        <v>13316</v>
      </c>
      <c r="C732" s="407" t="s">
        <v>2</v>
      </c>
      <c r="D732" s="407">
        <v>439.4</v>
      </c>
      <c r="E732" s="404" t="s">
        <v>65</v>
      </c>
      <c r="G732"/>
    </row>
    <row r="733" spans="1:7" ht="13.5" thickBot="1" x14ac:dyDescent="0.25">
      <c r="A733" s="406">
        <v>10</v>
      </c>
      <c r="B733" s="406" t="s">
        <v>13317</v>
      </c>
      <c r="C733" s="406" t="s">
        <v>2</v>
      </c>
      <c r="D733" s="406">
        <v>7.91</v>
      </c>
      <c r="E733" s="404" t="s">
        <v>65</v>
      </c>
      <c r="G733"/>
    </row>
    <row r="734" spans="1:7" ht="13.5" thickBot="1" x14ac:dyDescent="0.25">
      <c r="A734" s="407">
        <v>4815</v>
      </c>
      <c r="B734" s="407" t="s">
        <v>9182</v>
      </c>
      <c r="C734" s="407" t="s">
        <v>2</v>
      </c>
      <c r="D734" s="407">
        <v>5.62</v>
      </c>
      <c r="E734" s="404" t="s">
        <v>65</v>
      </c>
      <c r="G734"/>
    </row>
    <row r="735" spans="1:7" ht="23.25" thickBot="1" x14ac:dyDescent="0.25">
      <c r="A735" s="406">
        <v>1746</v>
      </c>
      <c r="B735" s="406" t="s">
        <v>9183</v>
      </c>
      <c r="C735" s="406" t="s">
        <v>2</v>
      </c>
      <c r="D735" s="406">
        <v>131.72999999999999</v>
      </c>
      <c r="E735" s="404" t="s">
        <v>65</v>
      </c>
      <c r="G735"/>
    </row>
    <row r="736" spans="1:7" ht="23.25" thickBot="1" x14ac:dyDescent="0.25">
      <c r="A736" s="407">
        <v>1748</v>
      </c>
      <c r="B736" s="407" t="s">
        <v>9184</v>
      </c>
      <c r="C736" s="407" t="s">
        <v>2</v>
      </c>
      <c r="D736" s="407">
        <v>175.17</v>
      </c>
      <c r="E736" s="404" t="s">
        <v>65</v>
      </c>
      <c r="G736"/>
    </row>
    <row r="737" spans="1:7" ht="23.25" thickBot="1" x14ac:dyDescent="0.25">
      <c r="A737" s="406">
        <v>1749</v>
      </c>
      <c r="B737" s="406" t="s">
        <v>9185</v>
      </c>
      <c r="C737" s="406" t="s">
        <v>2</v>
      </c>
      <c r="D737" s="406">
        <v>253.79</v>
      </c>
      <c r="E737" s="404" t="s">
        <v>65</v>
      </c>
      <c r="G737"/>
    </row>
    <row r="738" spans="1:7" ht="23.25" thickBot="1" x14ac:dyDescent="0.25">
      <c r="A738" s="407">
        <v>37412</v>
      </c>
      <c r="B738" s="407" t="s">
        <v>9186</v>
      </c>
      <c r="C738" s="407" t="s">
        <v>2</v>
      </c>
      <c r="D738" s="407">
        <v>128.76</v>
      </c>
      <c r="E738" s="404" t="s">
        <v>65</v>
      </c>
      <c r="G738"/>
    </row>
    <row r="739" spans="1:7" ht="23.25" thickBot="1" x14ac:dyDescent="0.25">
      <c r="A739" s="406">
        <v>1745</v>
      </c>
      <c r="B739" s="406" t="s">
        <v>9187</v>
      </c>
      <c r="C739" s="406" t="s">
        <v>2</v>
      </c>
      <c r="D739" s="406">
        <v>153.12</v>
      </c>
      <c r="E739" s="404" t="s">
        <v>65</v>
      </c>
      <c r="G739"/>
    </row>
    <row r="740" spans="1:7" ht="23.25" thickBot="1" x14ac:dyDescent="0.25">
      <c r="A740" s="407">
        <v>1750</v>
      </c>
      <c r="B740" s="407" t="s">
        <v>9188</v>
      </c>
      <c r="C740" s="407" t="s">
        <v>2</v>
      </c>
      <c r="D740" s="407">
        <v>357.81</v>
      </c>
      <c r="E740" s="404" t="s">
        <v>65</v>
      </c>
      <c r="G740"/>
    </row>
    <row r="741" spans="1:7" ht="13.5" thickBot="1" x14ac:dyDescent="0.25">
      <c r="A741" s="406">
        <v>541</v>
      </c>
      <c r="B741" s="406" t="s">
        <v>9189</v>
      </c>
      <c r="C741" s="406" t="s">
        <v>2</v>
      </c>
      <c r="D741" s="406">
        <v>108.3</v>
      </c>
      <c r="E741" s="404" t="s">
        <v>65</v>
      </c>
      <c r="G741"/>
    </row>
    <row r="742" spans="1:7" ht="13.5" thickBot="1" x14ac:dyDescent="0.25">
      <c r="A742" s="407">
        <v>542</v>
      </c>
      <c r="B742" s="407" t="s">
        <v>9190</v>
      </c>
      <c r="C742" s="407" t="s">
        <v>2</v>
      </c>
      <c r="D742" s="407">
        <v>135.75</v>
      </c>
      <c r="E742" s="404" t="s">
        <v>65</v>
      </c>
      <c r="G742"/>
    </row>
    <row r="743" spans="1:7" ht="13.5" thickBot="1" x14ac:dyDescent="0.25">
      <c r="A743" s="406">
        <v>540</v>
      </c>
      <c r="B743" s="406" t="s">
        <v>9191</v>
      </c>
      <c r="C743" s="406" t="s">
        <v>2</v>
      </c>
      <c r="D743" s="406">
        <v>305.92</v>
      </c>
      <c r="E743" s="404" t="s">
        <v>65</v>
      </c>
      <c r="G743"/>
    </row>
    <row r="744" spans="1:7" ht="23.25" thickBot="1" x14ac:dyDescent="0.25">
      <c r="A744" s="407">
        <v>10790</v>
      </c>
      <c r="B744" s="407" t="s">
        <v>4718</v>
      </c>
      <c r="C744" s="407" t="s">
        <v>280</v>
      </c>
      <c r="D744" s="407">
        <v>1.08</v>
      </c>
      <c r="E744" s="404" t="s">
        <v>65</v>
      </c>
      <c r="G744"/>
    </row>
    <row r="745" spans="1:7" ht="13.5" thickBot="1" x14ac:dyDescent="0.25">
      <c r="A745" s="406">
        <v>11692</v>
      </c>
      <c r="B745" s="406" t="s">
        <v>9192</v>
      </c>
      <c r="C745" s="406" t="s">
        <v>184</v>
      </c>
      <c r="D745" s="406">
        <v>360.85</v>
      </c>
      <c r="E745" s="404" t="s">
        <v>65</v>
      </c>
      <c r="G745"/>
    </row>
    <row r="746" spans="1:7" ht="13.5" thickBot="1" x14ac:dyDescent="0.25">
      <c r="A746" s="407">
        <v>11687</v>
      </c>
      <c r="B746" s="407" t="s">
        <v>9193</v>
      </c>
      <c r="C746" s="407" t="s">
        <v>70</v>
      </c>
      <c r="D746" s="407">
        <v>570.11</v>
      </c>
      <c r="E746" s="404" t="s">
        <v>65</v>
      </c>
      <c r="G746"/>
    </row>
    <row r="747" spans="1:7" ht="23.25" customHeight="1" thickBot="1" x14ac:dyDescent="0.25">
      <c r="A747" s="406">
        <v>11689</v>
      </c>
      <c r="B747" s="406" t="s">
        <v>9194</v>
      </c>
      <c r="C747" s="406" t="s">
        <v>70</v>
      </c>
      <c r="D747" s="406">
        <v>714.32</v>
      </c>
      <c r="E747" s="404" t="s">
        <v>65</v>
      </c>
      <c r="G747"/>
    </row>
    <row r="748" spans="1:7" ht="13.5" thickBot="1" x14ac:dyDescent="0.25">
      <c r="A748" s="407">
        <v>11693</v>
      </c>
      <c r="B748" s="407" t="s">
        <v>9195</v>
      </c>
      <c r="C748" s="407" t="s">
        <v>184</v>
      </c>
      <c r="D748" s="407">
        <v>120.08</v>
      </c>
      <c r="E748" s="404" t="s">
        <v>65</v>
      </c>
      <c r="G748"/>
    </row>
    <row r="749" spans="1:7" ht="13.5" thickBot="1" x14ac:dyDescent="0.25">
      <c r="A749" s="406">
        <v>36215</v>
      </c>
      <c r="B749" s="406" t="s">
        <v>9196</v>
      </c>
      <c r="C749" s="406" t="s">
        <v>2</v>
      </c>
      <c r="D749" s="406">
        <v>995.57</v>
      </c>
      <c r="E749" s="404" t="s">
        <v>65</v>
      </c>
      <c r="G749"/>
    </row>
    <row r="750" spans="1:7" ht="13.5" thickBot="1" x14ac:dyDescent="0.25">
      <c r="A750" s="407">
        <v>3425</v>
      </c>
      <c r="B750" s="407" t="s">
        <v>2105</v>
      </c>
      <c r="C750" s="407" t="s">
        <v>184</v>
      </c>
      <c r="D750" s="407">
        <v>121.44</v>
      </c>
      <c r="E750" s="404" t="s">
        <v>65</v>
      </c>
      <c r="G750"/>
    </row>
    <row r="751" spans="1:7" ht="13.5" thickBot="1" x14ac:dyDescent="0.25">
      <c r="A751" s="406">
        <v>3426</v>
      </c>
      <c r="B751" s="406" t="s">
        <v>2106</v>
      </c>
      <c r="C751" s="406" t="s">
        <v>184</v>
      </c>
      <c r="D751" s="406">
        <v>79.2</v>
      </c>
      <c r="E751" s="404" t="s">
        <v>65</v>
      </c>
      <c r="G751"/>
    </row>
    <row r="752" spans="1:7" ht="13.5" thickBot="1" x14ac:dyDescent="0.25">
      <c r="A752" s="407">
        <v>3427</v>
      </c>
      <c r="B752" s="407" t="s">
        <v>2107</v>
      </c>
      <c r="C752" s="407" t="s">
        <v>184</v>
      </c>
      <c r="D752" s="407">
        <v>52.8</v>
      </c>
      <c r="E752" s="404" t="s">
        <v>65</v>
      </c>
      <c r="G752"/>
    </row>
    <row r="753" spans="1:7" ht="23.25" thickBot="1" x14ac:dyDescent="0.25">
      <c r="A753" s="406">
        <v>40604</v>
      </c>
      <c r="B753" s="406" t="s">
        <v>13318</v>
      </c>
      <c r="C753" s="406" t="s">
        <v>195</v>
      </c>
      <c r="D753" s="406">
        <v>1.8</v>
      </c>
      <c r="E753" s="404" t="s">
        <v>65</v>
      </c>
      <c r="G753"/>
    </row>
    <row r="754" spans="1:7" ht="13.5" thickBot="1" x14ac:dyDescent="0.25">
      <c r="A754" s="407">
        <v>36214</v>
      </c>
      <c r="B754" s="407" t="s">
        <v>9197</v>
      </c>
      <c r="C754" s="407" t="s">
        <v>2</v>
      </c>
      <c r="D754" s="407">
        <v>320.79000000000002</v>
      </c>
      <c r="E754" s="404" t="s">
        <v>65</v>
      </c>
      <c r="G754"/>
    </row>
    <row r="755" spans="1:7" ht="13.5" thickBot="1" x14ac:dyDescent="0.25">
      <c r="A755" s="406">
        <v>36207</v>
      </c>
      <c r="B755" s="406" t="s">
        <v>9198</v>
      </c>
      <c r="C755" s="406" t="s">
        <v>2</v>
      </c>
      <c r="D755" s="406">
        <v>440.97</v>
      </c>
      <c r="E755" s="404" t="s">
        <v>65</v>
      </c>
      <c r="G755"/>
    </row>
    <row r="756" spans="1:7" ht="13.5" thickBot="1" x14ac:dyDescent="0.25">
      <c r="A756" s="407">
        <v>36209</v>
      </c>
      <c r="B756" s="407" t="s">
        <v>9199</v>
      </c>
      <c r="C756" s="407" t="s">
        <v>2</v>
      </c>
      <c r="D756" s="407">
        <v>506.08</v>
      </c>
      <c r="E756" s="404" t="s">
        <v>65</v>
      </c>
      <c r="G756"/>
    </row>
    <row r="757" spans="1:7" ht="13.5" thickBot="1" x14ac:dyDescent="0.25">
      <c r="A757" s="406">
        <v>36210</v>
      </c>
      <c r="B757" s="406" t="s">
        <v>9200</v>
      </c>
      <c r="C757" s="406" t="s">
        <v>2</v>
      </c>
      <c r="D757" s="406">
        <v>547.55999999999995</v>
      </c>
      <c r="E757" s="404" t="s">
        <v>65</v>
      </c>
      <c r="G757"/>
    </row>
    <row r="758" spans="1:7" ht="13.5" thickBot="1" x14ac:dyDescent="0.25">
      <c r="A758" s="407">
        <v>36212</v>
      </c>
      <c r="B758" s="407" t="s">
        <v>9201</v>
      </c>
      <c r="C758" s="407" t="s">
        <v>2</v>
      </c>
      <c r="D758" s="407">
        <v>539.82000000000005</v>
      </c>
      <c r="E758" s="404" t="s">
        <v>65</v>
      </c>
      <c r="G758"/>
    </row>
    <row r="759" spans="1:7" ht="23.25" customHeight="1" thickBot="1" x14ac:dyDescent="0.25">
      <c r="A759" s="406">
        <v>36211</v>
      </c>
      <c r="B759" s="406" t="s">
        <v>9202</v>
      </c>
      <c r="C759" s="406" t="s">
        <v>2</v>
      </c>
      <c r="D759" s="406">
        <v>507.74</v>
      </c>
      <c r="E759" s="404" t="s">
        <v>65</v>
      </c>
      <c r="G759"/>
    </row>
    <row r="760" spans="1:7" ht="23.25" customHeight="1" thickBot="1" x14ac:dyDescent="0.25">
      <c r="A760" s="407">
        <v>36204</v>
      </c>
      <c r="B760" s="407" t="s">
        <v>12969</v>
      </c>
      <c r="C760" s="407" t="s">
        <v>2</v>
      </c>
      <c r="D760" s="407">
        <v>194.14</v>
      </c>
      <c r="E760" s="404" t="s">
        <v>65</v>
      </c>
      <c r="G760"/>
    </row>
    <row r="761" spans="1:7" ht="13.5" thickBot="1" x14ac:dyDescent="0.25">
      <c r="A761" s="406">
        <v>36205</v>
      </c>
      <c r="B761" s="406" t="s">
        <v>9203</v>
      </c>
      <c r="C761" s="406" t="s">
        <v>2</v>
      </c>
      <c r="D761" s="406">
        <v>215.61</v>
      </c>
      <c r="E761" s="404" t="s">
        <v>65</v>
      </c>
      <c r="G761"/>
    </row>
    <row r="762" spans="1:7" ht="13.5" thickBot="1" x14ac:dyDescent="0.25">
      <c r="A762" s="407">
        <v>36081</v>
      </c>
      <c r="B762" s="407" t="s">
        <v>9204</v>
      </c>
      <c r="C762" s="407" t="s">
        <v>2</v>
      </c>
      <c r="D762" s="407">
        <v>229.9</v>
      </c>
      <c r="E762" s="404" t="s">
        <v>65</v>
      </c>
      <c r="G762"/>
    </row>
    <row r="763" spans="1:7" ht="13.5" thickBot="1" x14ac:dyDescent="0.25">
      <c r="A763" s="406">
        <v>36206</v>
      </c>
      <c r="B763" s="406" t="s">
        <v>9205</v>
      </c>
      <c r="C763" s="406" t="s">
        <v>2</v>
      </c>
      <c r="D763" s="406">
        <v>240.86</v>
      </c>
      <c r="E763" s="404" t="s">
        <v>65</v>
      </c>
      <c r="G763"/>
    </row>
    <row r="764" spans="1:7" ht="13.5" thickBot="1" x14ac:dyDescent="0.25">
      <c r="A764" s="407">
        <v>36218</v>
      </c>
      <c r="B764" s="407" t="s">
        <v>9206</v>
      </c>
      <c r="C764" s="407" t="s">
        <v>2</v>
      </c>
      <c r="D764" s="407">
        <v>133.35</v>
      </c>
      <c r="E764" s="404" t="s">
        <v>65</v>
      </c>
      <c r="G764"/>
    </row>
    <row r="765" spans="1:7" ht="13.5" thickBot="1" x14ac:dyDescent="0.25">
      <c r="A765" s="406">
        <v>36220</v>
      </c>
      <c r="B765" s="406" t="s">
        <v>9207</v>
      </c>
      <c r="C765" s="406" t="s">
        <v>2</v>
      </c>
      <c r="D765" s="406">
        <v>152.91</v>
      </c>
      <c r="E765" s="404" t="s">
        <v>65</v>
      </c>
      <c r="G765"/>
    </row>
    <row r="766" spans="1:7" ht="13.5" thickBot="1" x14ac:dyDescent="0.25">
      <c r="A766" s="407">
        <v>36080</v>
      </c>
      <c r="B766" s="407" t="s">
        <v>9208</v>
      </c>
      <c r="C766" s="407" t="s">
        <v>2</v>
      </c>
      <c r="D766" s="407">
        <v>165.4</v>
      </c>
      <c r="E766" s="404" t="s">
        <v>65</v>
      </c>
      <c r="G766"/>
    </row>
    <row r="767" spans="1:7" ht="13.5" thickBot="1" x14ac:dyDescent="0.25">
      <c r="A767" s="406">
        <v>36223</v>
      </c>
      <c r="B767" s="406" t="s">
        <v>9209</v>
      </c>
      <c r="C767" s="406" t="s">
        <v>2</v>
      </c>
      <c r="D767" s="406">
        <v>173.2</v>
      </c>
      <c r="E767" s="404" t="s">
        <v>65</v>
      </c>
      <c r="G767"/>
    </row>
    <row r="768" spans="1:7" ht="13.5" thickBot="1" x14ac:dyDescent="0.25">
      <c r="A768" s="407">
        <v>555</v>
      </c>
      <c r="B768" s="407" t="s">
        <v>9210</v>
      </c>
      <c r="C768" s="407" t="s">
        <v>70</v>
      </c>
      <c r="D768" s="407">
        <v>5.38</v>
      </c>
      <c r="E768" s="404" t="s">
        <v>65</v>
      </c>
      <c r="G768"/>
    </row>
    <row r="769" spans="1:7" ht="13.5" thickBot="1" x14ac:dyDescent="0.25">
      <c r="A769" s="406">
        <v>546</v>
      </c>
      <c r="B769" s="406" t="s">
        <v>9211</v>
      </c>
      <c r="C769" s="406" t="s">
        <v>616</v>
      </c>
      <c r="D769" s="406">
        <v>4.6500000000000004</v>
      </c>
      <c r="E769" s="404" t="s">
        <v>65</v>
      </c>
      <c r="G769"/>
    </row>
    <row r="770" spans="1:7" ht="13.5" thickBot="1" x14ac:dyDescent="0.25">
      <c r="A770" s="407">
        <v>565</v>
      </c>
      <c r="B770" s="407" t="s">
        <v>9212</v>
      </c>
      <c r="C770" s="407" t="s">
        <v>70</v>
      </c>
      <c r="D770" s="407">
        <v>8.23</v>
      </c>
      <c r="E770" s="404" t="s">
        <v>65</v>
      </c>
      <c r="G770"/>
    </row>
    <row r="771" spans="1:7" ht="45.75" customHeight="1" thickBot="1" x14ac:dyDescent="0.25">
      <c r="A771" s="406">
        <v>557</v>
      </c>
      <c r="B771" s="406" t="s">
        <v>13319</v>
      </c>
      <c r="C771" s="406" t="s">
        <v>70</v>
      </c>
      <c r="D771" s="406">
        <v>17.84</v>
      </c>
      <c r="E771" s="404" t="s">
        <v>65</v>
      </c>
      <c r="G771"/>
    </row>
    <row r="772" spans="1:7" ht="13.5" thickBot="1" x14ac:dyDescent="0.25">
      <c r="A772" s="407">
        <v>552</v>
      </c>
      <c r="B772" s="407" t="s">
        <v>9213</v>
      </c>
      <c r="C772" s="407" t="s">
        <v>70</v>
      </c>
      <c r="D772" s="407">
        <v>8.7799999999999994</v>
      </c>
      <c r="E772" s="404" t="s">
        <v>65</v>
      </c>
      <c r="G772"/>
    </row>
    <row r="773" spans="1:7" ht="13.5" thickBot="1" x14ac:dyDescent="0.25">
      <c r="A773" s="406">
        <v>561</v>
      </c>
      <c r="B773" s="406" t="s">
        <v>9214</v>
      </c>
      <c r="C773" s="406" t="s">
        <v>616</v>
      </c>
      <c r="D773" s="406">
        <v>4.6100000000000003</v>
      </c>
      <c r="E773" s="404" t="s">
        <v>65</v>
      </c>
      <c r="G773"/>
    </row>
    <row r="774" spans="1:7" ht="13.5" thickBot="1" x14ac:dyDescent="0.25">
      <c r="A774" s="407">
        <v>556</v>
      </c>
      <c r="B774" s="407" t="s">
        <v>13320</v>
      </c>
      <c r="C774" s="407" t="s">
        <v>616</v>
      </c>
      <c r="D774" s="407">
        <v>4.6500000000000004</v>
      </c>
      <c r="E774" s="404" t="s">
        <v>65</v>
      </c>
      <c r="G774"/>
    </row>
    <row r="775" spans="1:7" ht="13.5" thickBot="1" x14ac:dyDescent="0.25">
      <c r="A775" s="406">
        <v>549</v>
      </c>
      <c r="B775" s="406" t="s">
        <v>9215</v>
      </c>
      <c r="C775" s="406" t="s">
        <v>70</v>
      </c>
      <c r="D775" s="406">
        <v>23.52</v>
      </c>
      <c r="E775" s="404" t="s">
        <v>65</v>
      </c>
      <c r="G775"/>
    </row>
    <row r="776" spans="1:7" ht="13.5" thickBot="1" x14ac:dyDescent="0.25">
      <c r="A776" s="407">
        <v>559</v>
      </c>
      <c r="B776" s="407" t="s">
        <v>9216</v>
      </c>
      <c r="C776" s="407" t="s">
        <v>70</v>
      </c>
      <c r="D776" s="407">
        <v>11.76</v>
      </c>
      <c r="E776" s="404" t="s">
        <v>65</v>
      </c>
      <c r="G776"/>
    </row>
    <row r="777" spans="1:7" ht="13.5" thickBot="1" x14ac:dyDescent="0.25">
      <c r="A777" s="406">
        <v>558</v>
      </c>
      <c r="B777" s="406" t="s">
        <v>9216</v>
      </c>
      <c r="C777" s="406" t="s">
        <v>616</v>
      </c>
      <c r="D777" s="406">
        <v>4.6500000000000004</v>
      </c>
      <c r="E777" s="404" t="s">
        <v>65</v>
      </c>
      <c r="G777"/>
    </row>
    <row r="778" spans="1:7" ht="13.5" thickBot="1" x14ac:dyDescent="0.25">
      <c r="A778" s="407">
        <v>551</v>
      </c>
      <c r="B778" s="407" t="s">
        <v>9217</v>
      </c>
      <c r="C778" s="407" t="s">
        <v>70</v>
      </c>
      <c r="D778" s="407">
        <v>45.97</v>
      </c>
      <c r="E778" s="404" t="s">
        <v>65</v>
      </c>
      <c r="G778"/>
    </row>
    <row r="779" spans="1:7" ht="13.5" thickBot="1" x14ac:dyDescent="0.25">
      <c r="A779" s="406">
        <v>547</v>
      </c>
      <c r="B779" s="406" t="s">
        <v>9218</v>
      </c>
      <c r="C779" s="406" t="s">
        <v>70</v>
      </c>
      <c r="D779" s="406">
        <v>17.62</v>
      </c>
      <c r="E779" s="404" t="s">
        <v>65</v>
      </c>
      <c r="G779"/>
    </row>
    <row r="780" spans="1:7" ht="13.5" thickBot="1" x14ac:dyDescent="0.25">
      <c r="A780" s="407">
        <v>560</v>
      </c>
      <c r="B780" s="407" t="s">
        <v>9219</v>
      </c>
      <c r="C780" s="407" t="s">
        <v>70</v>
      </c>
      <c r="D780" s="407">
        <v>14.89</v>
      </c>
      <c r="E780" s="404" t="s">
        <v>65</v>
      </c>
      <c r="G780"/>
    </row>
    <row r="781" spans="1:7" ht="13.5" thickBot="1" x14ac:dyDescent="0.25">
      <c r="A781" s="406">
        <v>554</v>
      </c>
      <c r="B781" s="406" t="s">
        <v>9220</v>
      </c>
      <c r="C781" s="406" t="s">
        <v>616</v>
      </c>
      <c r="D781" s="406">
        <v>4.6500000000000004</v>
      </c>
      <c r="E781" s="404" t="s">
        <v>65</v>
      </c>
      <c r="G781"/>
    </row>
    <row r="782" spans="1:7" ht="13.5" thickBot="1" x14ac:dyDescent="0.25">
      <c r="A782" s="407">
        <v>566</v>
      </c>
      <c r="B782" s="407" t="s">
        <v>9221</v>
      </c>
      <c r="C782" s="407" t="s">
        <v>70</v>
      </c>
      <c r="D782" s="407">
        <v>2.39</v>
      </c>
      <c r="E782" s="404" t="s">
        <v>65</v>
      </c>
      <c r="G782"/>
    </row>
    <row r="783" spans="1:7" ht="13.5" thickBot="1" x14ac:dyDescent="0.25">
      <c r="A783" s="406">
        <v>550</v>
      </c>
      <c r="B783" s="406" t="s">
        <v>9222</v>
      </c>
      <c r="C783" s="406" t="s">
        <v>616</v>
      </c>
      <c r="D783" s="406">
        <v>4.6500000000000004</v>
      </c>
      <c r="E783" s="404" t="s">
        <v>65</v>
      </c>
      <c r="G783"/>
    </row>
    <row r="784" spans="1:7" ht="13.5" thickBot="1" x14ac:dyDescent="0.25">
      <c r="A784" s="407">
        <v>563</v>
      </c>
      <c r="B784" s="407" t="s">
        <v>9223</v>
      </c>
      <c r="C784" s="407" t="s">
        <v>70</v>
      </c>
      <c r="D784" s="407">
        <v>13.37</v>
      </c>
      <c r="E784" s="404" t="s">
        <v>65</v>
      </c>
      <c r="G784"/>
    </row>
    <row r="785" spans="1:7" ht="13.5" thickBot="1" x14ac:dyDescent="0.25">
      <c r="A785" s="406">
        <v>581</v>
      </c>
      <c r="B785" s="406" t="s">
        <v>2108</v>
      </c>
      <c r="C785" s="406" t="s">
        <v>184</v>
      </c>
      <c r="D785" s="406">
        <v>307.55</v>
      </c>
      <c r="E785" s="404" t="s">
        <v>65</v>
      </c>
      <c r="G785"/>
    </row>
    <row r="786" spans="1:7" ht="13.5" customHeight="1" thickBot="1" x14ac:dyDescent="0.25">
      <c r="A786" s="407">
        <v>3437</v>
      </c>
      <c r="B786" s="407" t="s">
        <v>2109</v>
      </c>
      <c r="C786" s="407" t="s">
        <v>184</v>
      </c>
      <c r="D786" s="407">
        <v>130.69999999999999</v>
      </c>
      <c r="E786" s="404" t="s">
        <v>65</v>
      </c>
      <c r="G786"/>
    </row>
    <row r="787" spans="1:7" ht="13.5" thickBot="1" x14ac:dyDescent="0.25">
      <c r="A787" s="406">
        <v>13373</v>
      </c>
      <c r="B787" s="406" t="s">
        <v>2110</v>
      </c>
      <c r="C787" s="406" t="s">
        <v>2</v>
      </c>
      <c r="D787" s="406">
        <v>13.89</v>
      </c>
      <c r="E787" s="404" t="s">
        <v>65</v>
      </c>
      <c r="G787"/>
    </row>
    <row r="788" spans="1:7" ht="13.5" thickBot="1" x14ac:dyDescent="0.25">
      <c r="A788" s="407">
        <v>13374</v>
      </c>
      <c r="B788" s="407" t="s">
        <v>2111</v>
      </c>
      <c r="C788" s="407" t="s">
        <v>2</v>
      </c>
      <c r="D788" s="407">
        <v>39.53</v>
      </c>
      <c r="E788" s="404" t="s">
        <v>65</v>
      </c>
      <c r="G788"/>
    </row>
    <row r="789" spans="1:7" ht="13.5" thickBot="1" x14ac:dyDescent="0.25">
      <c r="A789" s="406">
        <v>38060</v>
      </c>
      <c r="B789" s="406" t="s">
        <v>13321</v>
      </c>
      <c r="C789" s="406" t="s">
        <v>2</v>
      </c>
      <c r="D789" s="406">
        <v>36.43</v>
      </c>
      <c r="E789" s="404" t="s">
        <v>65</v>
      </c>
      <c r="G789"/>
    </row>
    <row r="790" spans="1:7" ht="13.5" thickBot="1" x14ac:dyDescent="0.25">
      <c r="A790" s="407">
        <v>10956</v>
      </c>
      <c r="B790" s="407" t="s">
        <v>13322</v>
      </c>
      <c r="C790" s="407" t="s">
        <v>2</v>
      </c>
      <c r="D790" s="407">
        <v>37.85</v>
      </c>
      <c r="E790" s="404" t="s">
        <v>65</v>
      </c>
      <c r="G790"/>
    </row>
    <row r="791" spans="1:7" ht="13.5" thickBot="1" x14ac:dyDescent="0.25">
      <c r="A791" s="406">
        <v>641</v>
      </c>
      <c r="B791" s="406" t="s">
        <v>2112</v>
      </c>
      <c r="C791" s="406" t="s">
        <v>280</v>
      </c>
      <c r="D791" s="406">
        <v>109.42</v>
      </c>
      <c r="E791" s="404" t="s">
        <v>65</v>
      </c>
      <c r="G791"/>
    </row>
    <row r="792" spans="1:7" ht="13.5" thickBot="1" x14ac:dyDescent="0.25">
      <c r="A792" s="407">
        <v>37597</v>
      </c>
      <c r="B792" s="407" t="s">
        <v>9224</v>
      </c>
      <c r="C792" s="407" t="s">
        <v>2</v>
      </c>
      <c r="D792" s="408">
        <v>265361.5</v>
      </c>
      <c r="E792" s="404" t="s">
        <v>65</v>
      </c>
      <c r="G792"/>
    </row>
    <row r="793" spans="1:7" ht="23.25" thickBot="1" x14ac:dyDescent="0.25">
      <c r="A793" s="406">
        <v>183</v>
      </c>
      <c r="B793" s="406" t="s">
        <v>9225</v>
      </c>
      <c r="C793" s="406" t="s">
        <v>2075</v>
      </c>
      <c r="D793" s="406">
        <v>85.9</v>
      </c>
      <c r="E793" s="404" t="s">
        <v>65</v>
      </c>
      <c r="G793"/>
    </row>
    <row r="794" spans="1:7" ht="23.25" thickBot="1" x14ac:dyDescent="0.25">
      <c r="A794" s="407">
        <v>184</v>
      </c>
      <c r="B794" s="407" t="s">
        <v>9226</v>
      </c>
      <c r="C794" s="407" t="s">
        <v>2075</v>
      </c>
      <c r="D794" s="407">
        <v>56.77</v>
      </c>
      <c r="E794" s="404" t="s">
        <v>65</v>
      </c>
      <c r="G794"/>
    </row>
    <row r="795" spans="1:7" ht="51" customHeight="1" thickBot="1" x14ac:dyDescent="0.25">
      <c r="A795" s="406">
        <v>39020</v>
      </c>
      <c r="B795" s="406" t="s">
        <v>13323</v>
      </c>
      <c r="C795" s="406" t="s">
        <v>70</v>
      </c>
      <c r="D795" s="406">
        <v>15.9</v>
      </c>
      <c r="E795" s="404" t="s">
        <v>65</v>
      </c>
      <c r="G795"/>
    </row>
    <row r="796" spans="1:7" ht="23.25" thickBot="1" x14ac:dyDescent="0.25">
      <c r="A796" s="407">
        <v>195</v>
      </c>
      <c r="B796" s="407" t="s">
        <v>9227</v>
      </c>
      <c r="C796" s="407" t="s">
        <v>2075</v>
      </c>
      <c r="D796" s="407">
        <v>69.78</v>
      </c>
      <c r="E796" s="404" t="s">
        <v>65</v>
      </c>
      <c r="G796"/>
    </row>
    <row r="797" spans="1:7" ht="23.25" thickBot="1" x14ac:dyDescent="0.25">
      <c r="A797" s="406">
        <v>194</v>
      </c>
      <c r="B797" s="406" t="s">
        <v>9228</v>
      </c>
      <c r="C797" s="406" t="s">
        <v>2075</v>
      </c>
      <c r="D797" s="406">
        <v>37.93</v>
      </c>
      <c r="E797" s="404" t="s">
        <v>65</v>
      </c>
      <c r="G797"/>
    </row>
    <row r="798" spans="1:7" ht="23.25" thickBot="1" x14ac:dyDescent="0.25">
      <c r="A798" s="407">
        <v>20001</v>
      </c>
      <c r="B798" s="407" t="s">
        <v>9229</v>
      </c>
      <c r="C798" s="407" t="s">
        <v>2075</v>
      </c>
      <c r="D798" s="407">
        <v>69.53</v>
      </c>
      <c r="E798" s="404" t="s">
        <v>65</v>
      </c>
      <c r="G798"/>
    </row>
    <row r="799" spans="1:7" ht="23.25" thickBot="1" x14ac:dyDescent="0.25">
      <c r="A799" s="406">
        <v>181</v>
      </c>
      <c r="B799" s="406" t="s">
        <v>12970</v>
      </c>
      <c r="C799" s="406" t="s">
        <v>2075</v>
      </c>
      <c r="D799" s="406">
        <v>94.08</v>
      </c>
      <c r="E799" s="404" t="s">
        <v>65</v>
      </c>
      <c r="G799"/>
    </row>
    <row r="800" spans="1:7" ht="23.25" thickBot="1" x14ac:dyDescent="0.25">
      <c r="A800" s="407">
        <v>37549</v>
      </c>
      <c r="B800" s="407" t="s">
        <v>9230</v>
      </c>
      <c r="C800" s="407" t="s">
        <v>2</v>
      </c>
      <c r="D800" s="408">
        <v>1936.19</v>
      </c>
      <c r="E800" s="404" t="s">
        <v>65</v>
      </c>
      <c r="G800"/>
    </row>
    <row r="801" spans="1:7" ht="23.25" thickBot="1" x14ac:dyDescent="0.25">
      <c r="A801" s="406">
        <v>10535</v>
      </c>
      <c r="B801" s="406" t="s">
        <v>9231</v>
      </c>
      <c r="C801" s="406" t="s">
        <v>2</v>
      </c>
      <c r="D801" s="409">
        <v>2699</v>
      </c>
      <c r="E801" s="404" t="s">
        <v>65</v>
      </c>
      <c r="G801"/>
    </row>
    <row r="802" spans="1:7" ht="23.25" thickBot="1" x14ac:dyDescent="0.25">
      <c r="A802" s="407">
        <v>10537</v>
      </c>
      <c r="B802" s="407" t="s">
        <v>9232</v>
      </c>
      <c r="C802" s="407" t="s">
        <v>2</v>
      </c>
      <c r="D802" s="408">
        <v>3680.7</v>
      </c>
      <c r="E802" s="404" t="s">
        <v>65</v>
      </c>
      <c r="G802"/>
    </row>
    <row r="803" spans="1:7" ht="23.25" thickBot="1" x14ac:dyDescent="0.25">
      <c r="A803" s="406">
        <v>13891</v>
      </c>
      <c r="B803" s="406" t="s">
        <v>9233</v>
      </c>
      <c r="C803" s="406" t="s">
        <v>2</v>
      </c>
      <c r="D803" s="409">
        <v>3376.03</v>
      </c>
      <c r="E803" s="404" t="s">
        <v>65</v>
      </c>
      <c r="G803"/>
    </row>
    <row r="804" spans="1:7" ht="23.25" thickBot="1" x14ac:dyDescent="0.25">
      <c r="A804" s="407">
        <v>25975</v>
      </c>
      <c r="B804" s="407" t="s">
        <v>9234</v>
      </c>
      <c r="C804" s="407" t="s">
        <v>2</v>
      </c>
      <c r="D804" s="408">
        <v>14684.38</v>
      </c>
      <c r="E804" s="404" t="s">
        <v>65</v>
      </c>
      <c r="G804"/>
    </row>
    <row r="805" spans="1:7" ht="23.25" thickBot="1" x14ac:dyDescent="0.25">
      <c r="A805" s="406">
        <v>10531</v>
      </c>
      <c r="B805" s="406" t="s">
        <v>9235</v>
      </c>
      <c r="C805" s="406" t="s">
        <v>280</v>
      </c>
      <c r="D805" s="406">
        <v>1.49</v>
      </c>
      <c r="E805" s="404" t="s">
        <v>65</v>
      </c>
      <c r="G805"/>
    </row>
    <row r="806" spans="1:7" ht="13.5" thickBot="1" x14ac:dyDescent="0.25">
      <c r="A806" s="407">
        <v>646</v>
      </c>
      <c r="B806" s="407" t="s">
        <v>9236</v>
      </c>
      <c r="C806" s="407" t="s">
        <v>280</v>
      </c>
      <c r="D806" s="407">
        <v>4.07</v>
      </c>
      <c r="E806" s="404" t="s">
        <v>65</v>
      </c>
      <c r="G806"/>
    </row>
    <row r="807" spans="1:7" ht="13.5" thickBot="1" x14ac:dyDescent="0.25">
      <c r="A807" s="406">
        <v>644</v>
      </c>
      <c r="B807" s="406" t="s">
        <v>9237</v>
      </c>
      <c r="C807" s="406" t="s">
        <v>280</v>
      </c>
      <c r="D807" s="406">
        <v>5.76</v>
      </c>
      <c r="E807" s="404" t="s">
        <v>65</v>
      </c>
      <c r="G807"/>
    </row>
    <row r="808" spans="1:7" ht="23.25" thickBot="1" x14ac:dyDescent="0.25">
      <c r="A808" s="407">
        <v>36396</v>
      </c>
      <c r="B808" s="407" t="s">
        <v>9238</v>
      </c>
      <c r="C808" s="407" t="s">
        <v>2</v>
      </c>
      <c r="D808" s="408">
        <v>3087.83</v>
      </c>
      <c r="E808" s="404" t="s">
        <v>65</v>
      </c>
      <c r="G808"/>
    </row>
    <row r="809" spans="1:7" ht="23.25" thickBot="1" x14ac:dyDescent="0.25">
      <c r="A809" s="406">
        <v>36397</v>
      </c>
      <c r="B809" s="406" t="s">
        <v>9239</v>
      </c>
      <c r="C809" s="406" t="s">
        <v>2</v>
      </c>
      <c r="D809" s="409">
        <v>10978.98</v>
      </c>
      <c r="E809" s="404" t="s">
        <v>65</v>
      </c>
      <c r="G809"/>
    </row>
    <row r="810" spans="1:7" ht="23.25" thickBot="1" x14ac:dyDescent="0.25">
      <c r="A810" s="407">
        <v>36398</v>
      </c>
      <c r="B810" s="407" t="s">
        <v>13324</v>
      </c>
      <c r="C810" s="407" t="s">
        <v>2</v>
      </c>
      <c r="D810" s="408">
        <v>13344.03</v>
      </c>
      <c r="E810" s="404" t="s">
        <v>65</v>
      </c>
      <c r="G810"/>
    </row>
    <row r="811" spans="1:7" ht="13.5" thickBot="1" x14ac:dyDescent="0.25">
      <c r="A811" s="406">
        <v>11797</v>
      </c>
      <c r="B811" s="406" t="s">
        <v>9240</v>
      </c>
      <c r="C811" s="406" t="s">
        <v>2</v>
      </c>
      <c r="D811" s="406">
        <v>231.39</v>
      </c>
      <c r="E811" s="404" t="s">
        <v>65</v>
      </c>
      <c r="G811"/>
    </row>
    <row r="812" spans="1:7" ht="13.5" customHeight="1" thickBot="1" x14ac:dyDescent="0.25">
      <c r="A812" s="407">
        <v>647</v>
      </c>
      <c r="B812" s="407" t="s">
        <v>4917</v>
      </c>
      <c r="C812" s="407" t="s">
        <v>280</v>
      </c>
      <c r="D812" s="407">
        <v>22.25</v>
      </c>
      <c r="E812" s="404" t="s">
        <v>65</v>
      </c>
      <c r="G812"/>
    </row>
    <row r="813" spans="1:7" ht="13.5" customHeight="1" thickBot="1" x14ac:dyDescent="0.25">
      <c r="A813" s="406">
        <v>7266</v>
      </c>
      <c r="B813" s="406" t="s">
        <v>9241</v>
      </c>
      <c r="C813" s="406" t="s">
        <v>2113</v>
      </c>
      <c r="D813" s="406">
        <v>504.43</v>
      </c>
      <c r="E813" s="404" t="s">
        <v>65</v>
      </c>
      <c r="G813"/>
    </row>
    <row r="814" spans="1:7" ht="13.5" customHeight="1" thickBot="1" x14ac:dyDescent="0.25">
      <c r="A814" s="407">
        <v>7270</v>
      </c>
      <c r="B814" s="407" t="s">
        <v>9242</v>
      </c>
      <c r="C814" s="407" t="s">
        <v>2</v>
      </c>
      <c r="D814" s="407">
        <v>0.48</v>
      </c>
      <c r="E814" s="404" t="s">
        <v>65</v>
      </c>
      <c r="G814"/>
    </row>
    <row r="815" spans="1:7" ht="13.5" customHeight="1" thickBot="1" x14ac:dyDescent="0.25">
      <c r="A815" s="406">
        <v>7269</v>
      </c>
      <c r="B815" s="406" t="s">
        <v>9243</v>
      </c>
      <c r="C815" s="406" t="s">
        <v>2</v>
      </c>
      <c r="D815" s="406">
        <v>0.34</v>
      </c>
      <c r="E815" s="404" t="s">
        <v>65</v>
      </c>
      <c r="G815"/>
    </row>
    <row r="816" spans="1:7" ht="13.5" customHeight="1" thickBot="1" x14ac:dyDescent="0.25">
      <c r="A816" s="407">
        <v>7271</v>
      </c>
      <c r="B816" s="407" t="s">
        <v>9244</v>
      </c>
      <c r="C816" s="407" t="s">
        <v>2</v>
      </c>
      <c r="D816" s="407">
        <v>0.5</v>
      </c>
      <c r="E816" s="404" t="s">
        <v>65</v>
      </c>
      <c r="G816"/>
    </row>
    <row r="817" spans="1:7" ht="13.5" customHeight="1" thickBot="1" x14ac:dyDescent="0.25">
      <c r="A817" s="406">
        <v>7268</v>
      </c>
      <c r="B817" s="406" t="s">
        <v>9245</v>
      </c>
      <c r="C817" s="406" t="s">
        <v>2</v>
      </c>
      <c r="D817" s="406">
        <v>0.71</v>
      </c>
      <c r="E817" s="404" t="s">
        <v>65</v>
      </c>
      <c r="G817"/>
    </row>
    <row r="818" spans="1:7" ht="13.5" thickBot="1" x14ac:dyDescent="0.25">
      <c r="A818" s="407">
        <v>7267</v>
      </c>
      <c r="B818" s="407" t="s">
        <v>9246</v>
      </c>
      <c r="C818" s="407" t="s">
        <v>2</v>
      </c>
      <c r="D818" s="407">
        <v>0.35</v>
      </c>
      <c r="E818" s="404" t="s">
        <v>65</v>
      </c>
      <c r="G818"/>
    </row>
    <row r="819" spans="1:7" ht="13.5" thickBot="1" x14ac:dyDescent="0.25">
      <c r="A819" s="406">
        <v>38783</v>
      </c>
      <c r="B819" s="406" t="s">
        <v>9247</v>
      </c>
      <c r="C819" s="406" t="s">
        <v>2</v>
      </c>
      <c r="D819" s="406">
        <v>0.63</v>
      </c>
      <c r="E819" s="404" t="s">
        <v>65</v>
      </c>
      <c r="G819"/>
    </row>
    <row r="820" spans="1:7" ht="13.5" thickBot="1" x14ac:dyDescent="0.25">
      <c r="A820" s="407">
        <v>37593</v>
      </c>
      <c r="B820" s="407" t="s">
        <v>9248</v>
      </c>
      <c r="C820" s="407" t="s">
        <v>2</v>
      </c>
      <c r="D820" s="407">
        <v>1.64</v>
      </c>
      <c r="E820" s="404" t="s">
        <v>65</v>
      </c>
      <c r="G820"/>
    </row>
    <row r="821" spans="1:7" ht="13.5" thickBot="1" x14ac:dyDescent="0.25">
      <c r="A821" s="406">
        <v>37594</v>
      </c>
      <c r="B821" s="406" t="s">
        <v>9249</v>
      </c>
      <c r="C821" s="406" t="s">
        <v>2</v>
      </c>
      <c r="D821" s="406">
        <v>2.0099999999999998</v>
      </c>
      <c r="E821" s="404" t="s">
        <v>65</v>
      </c>
      <c r="G821"/>
    </row>
    <row r="822" spans="1:7" ht="13.5" thickBot="1" x14ac:dyDescent="0.25">
      <c r="A822" s="407">
        <v>37592</v>
      </c>
      <c r="B822" s="407" t="s">
        <v>9250</v>
      </c>
      <c r="C822" s="407" t="s">
        <v>2</v>
      </c>
      <c r="D822" s="407">
        <v>1.23</v>
      </c>
      <c r="E822" s="404" t="s">
        <v>65</v>
      </c>
      <c r="G822"/>
    </row>
    <row r="823" spans="1:7" ht="13.5" thickBot="1" x14ac:dyDescent="0.25">
      <c r="A823" s="406">
        <v>34556</v>
      </c>
      <c r="B823" s="406" t="s">
        <v>9251</v>
      </c>
      <c r="C823" s="406" t="s">
        <v>2</v>
      </c>
      <c r="D823" s="406">
        <v>3.07</v>
      </c>
      <c r="E823" s="404" t="s">
        <v>65</v>
      </c>
      <c r="G823"/>
    </row>
    <row r="824" spans="1:7" ht="13.5" thickBot="1" x14ac:dyDescent="0.25">
      <c r="A824" s="407">
        <v>37873</v>
      </c>
      <c r="B824" s="407" t="s">
        <v>9252</v>
      </c>
      <c r="C824" s="407" t="s">
        <v>2</v>
      </c>
      <c r="D824" s="407">
        <v>3.35</v>
      </c>
      <c r="E824" s="404" t="s">
        <v>65</v>
      </c>
      <c r="G824"/>
    </row>
    <row r="825" spans="1:7" ht="13.5" thickBot="1" x14ac:dyDescent="0.25">
      <c r="A825" s="406">
        <v>34564</v>
      </c>
      <c r="B825" s="406" t="s">
        <v>9253</v>
      </c>
      <c r="C825" s="406" t="s">
        <v>2</v>
      </c>
      <c r="D825" s="406">
        <v>3.83</v>
      </c>
      <c r="E825" s="404" t="s">
        <v>65</v>
      </c>
      <c r="G825"/>
    </row>
    <row r="826" spans="1:7" ht="13.5" thickBot="1" x14ac:dyDescent="0.25">
      <c r="A826" s="407">
        <v>34565</v>
      </c>
      <c r="B826" s="407" t="s">
        <v>9254</v>
      </c>
      <c r="C826" s="407" t="s">
        <v>2</v>
      </c>
      <c r="D826" s="407">
        <v>4.43</v>
      </c>
      <c r="E826" s="404" t="s">
        <v>65</v>
      </c>
      <c r="G826"/>
    </row>
    <row r="827" spans="1:7" ht="13.5" thickBot="1" x14ac:dyDescent="0.25">
      <c r="A827" s="406">
        <v>38590</v>
      </c>
      <c r="B827" s="406" t="s">
        <v>9255</v>
      </c>
      <c r="C827" s="406" t="s">
        <v>2</v>
      </c>
      <c r="D827" s="406">
        <v>2.57</v>
      </c>
      <c r="E827" s="404" t="s">
        <v>65</v>
      </c>
      <c r="G827"/>
    </row>
    <row r="828" spans="1:7" ht="13.5" thickBot="1" x14ac:dyDescent="0.25">
      <c r="A828" s="407">
        <v>34566</v>
      </c>
      <c r="B828" s="407" t="s">
        <v>9256</v>
      </c>
      <c r="C828" s="407" t="s">
        <v>2</v>
      </c>
      <c r="D828" s="407">
        <v>2.4</v>
      </c>
      <c r="E828" s="404" t="s">
        <v>65</v>
      </c>
      <c r="G828"/>
    </row>
    <row r="829" spans="1:7" ht="13.5" thickBot="1" x14ac:dyDescent="0.25">
      <c r="A829" s="406">
        <v>34567</v>
      </c>
      <c r="B829" s="406" t="s">
        <v>9257</v>
      </c>
      <c r="C829" s="406" t="s">
        <v>2</v>
      </c>
      <c r="D829" s="406">
        <v>2.69</v>
      </c>
      <c r="E829" s="404" t="s">
        <v>65</v>
      </c>
      <c r="G829"/>
    </row>
    <row r="830" spans="1:7" ht="13.5" thickBot="1" x14ac:dyDescent="0.25">
      <c r="A830" s="407">
        <v>38591</v>
      </c>
      <c r="B830" s="407" t="s">
        <v>9258</v>
      </c>
      <c r="C830" s="407" t="s">
        <v>2</v>
      </c>
      <c r="D830" s="407">
        <v>2.91</v>
      </c>
      <c r="E830" s="404" t="s">
        <v>65</v>
      </c>
      <c r="G830"/>
    </row>
    <row r="831" spans="1:7" ht="13.5" thickBot="1" x14ac:dyDescent="0.25">
      <c r="A831" s="406">
        <v>34568</v>
      </c>
      <c r="B831" s="406" t="s">
        <v>9259</v>
      </c>
      <c r="C831" s="406" t="s">
        <v>2</v>
      </c>
      <c r="D831" s="406">
        <v>3.52</v>
      </c>
      <c r="E831" s="404" t="s">
        <v>65</v>
      </c>
      <c r="G831"/>
    </row>
    <row r="832" spans="1:7" ht="13.5" thickBot="1" x14ac:dyDescent="0.25">
      <c r="A832" s="407">
        <v>34569</v>
      </c>
      <c r="B832" s="407" t="s">
        <v>9260</v>
      </c>
      <c r="C832" s="407" t="s">
        <v>2</v>
      </c>
      <c r="D832" s="407">
        <v>3.6</v>
      </c>
      <c r="E832" s="404" t="s">
        <v>65</v>
      </c>
      <c r="G832"/>
    </row>
    <row r="833" spans="1:7" ht="57" customHeight="1" thickBot="1" x14ac:dyDescent="0.25">
      <c r="A833" s="406">
        <v>34570</v>
      </c>
      <c r="B833" s="406" t="s">
        <v>9261</v>
      </c>
      <c r="C833" s="406" t="s">
        <v>2</v>
      </c>
      <c r="D833" s="406">
        <v>3.85</v>
      </c>
      <c r="E833" s="404" t="s">
        <v>65</v>
      </c>
      <c r="G833"/>
    </row>
    <row r="834" spans="1:7" ht="57" customHeight="1" thickBot="1" x14ac:dyDescent="0.25">
      <c r="A834" s="407">
        <v>25070</v>
      </c>
      <c r="B834" s="407" t="s">
        <v>4918</v>
      </c>
      <c r="C834" s="407" t="s">
        <v>2</v>
      </c>
      <c r="D834" s="407">
        <v>2.94</v>
      </c>
      <c r="E834" s="404" t="s">
        <v>65</v>
      </c>
      <c r="G834"/>
    </row>
    <row r="835" spans="1:7" ht="204" customHeight="1" thickBot="1" x14ac:dyDescent="0.25">
      <c r="A835" s="406">
        <v>34571</v>
      </c>
      <c r="B835" s="406" t="s">
        <v>12971</v>
      </c>
      <c r="C835" s="406" t="s">
        <v>2</v>
      </c>
      <c r="D835" s="406">
        <v>3</v>
      </c>
      <c r="E835" s="404" t="s">
        <v>65</v>
      </c>
      <c r="G835"/>
    </row>
    <row r="836" spans="1:7" ht="57" customHeight="1" thickBot="1" x14ac:dyDescent="0.25">
      <c r="A836" s="407">
        <v>34573</v>
      </c>
      <c r="B836" s="407" t="s">
        <v>9262</v>
      </c>
      <c r="C836" s="407" t="s">
        <v>2</v>
      </c>
      <c r="D836" s="407">
        <v>3.17</v>
      </c>
      <c r="E836" s="404" t="s">
        <v>65</v>
      </c>
      <c r="G836"/>
    </row>
    <row r="837" spans="1:7" ht="13.5" thickBot="1" x14ac:dyDescent="0.25">
      <c r="A837" s="406">
        <v>37107</v>
      </c>
      <c r="B837" s="406" t="s">
        <v>9263</v>
      </c>
      <c r="C837" s="406" t="s">
        <v>2</v>
      </c>
      <c r="D837" s="406">
        <v>4.67</v>
      </c>
      <c r="E837" s="404" t="s">
        <v>65</v>
      </c>
      <c r="G837"/>
    </row>
    <row r="838" spans="1:7" ht="89.25" customHeight="1" thickBot="1" x14ac:dyDescent="0.25">
      <c r="A838" s="407">
        <v>34576</v>
      </c>
      <c r="B838" s="407" t="s">
        <v>9264</v>
      </c>
      <c r="C838" s="407" t="s">
        <v>2</v>
      </c>
      <c r="D838" s="407">
        <v>4.38</v>
      </c>
      <c r="E838" s="404" t="s">
        <v>65</v>
      </c>
      <c r="G838"/>
    </row>
    <row r="839" spans="1:7" ht="13.5" thickBot="1" x14ac:dyDescent="0.25">
      <c r="A839" s="406">
        <v>34577</v>
      </c>
      <c r="B839" s="406" t="s">
        <v>9265</v>
      </c>
      <c r="C839" s="406" t="s">
        <v>2</v>
      </c>
      <c r="D839" s="406">
        <v>4.67</v>
      </c>
      <c r="E839" s="404" t="s">
        <v>65</v>
      </c>
      <c r="G839"/>
    </row>
    <row r="840" spans="1:7" ht="13.5" thickBot="1" x14ac:dyDescent="0.25">
      <c r="A840" s="407">
        <v>34578</v>
      </c>
      <c r="B840" s="407" t="s">
        <v>9266</v>
      </c>
      <c r="C840" s="407" t="s">
        <v>2</v>
      </c>
      <c r="D840" s="407">
        <v>5.18</v>
      </c>
      <c r="E840" s="404" t="s">
        <v>65</v>
      </c>
      <c r="G840"/>
    </row>
    <row r="841" spans="1:7" ht="13.5" thickBot="1" x14ac:dyDescent="0.25">
      <c r="A841" s="406">
        <v>34579</v>
      </c>
      <c r="B841" s="406" t="s">
        <v>9267</v>
      </c>
      <c r="C841" s="406" t="s">
        <v>2</v>
      </c>
      <c r="D841" s="406">
        <v>6.64</v>
      </c>
      <c r="E841" s="404" t="s">
        <v>65</v>
      </c>
      <c r="G841"/>
    </row>
    <row r="842" spans="1:7" ht="57" customHeight="1" thickBot="1" x14ac:dyDescent="0.25">
      <c r="A842" s="407">
        <v>25067</v>
      </c>
      <c r="B842" s="407" t="s">
        <v>4919</v>
      </c>
      <c r="C842" s="407" t="s">
        <v>2</v>
      </c>
      <c r="D842" s="407">
        <v>3.83</v>
      </c>
      <c r="E842" s="404" t="s">
        <v>65</v>
      </c>
      <c r="G842"/>
    </row>
    <row r="843" spans="1:7" ht="45.75" customHeight="1" thickBot="1" x14ac:dyDescent="0.25">
      <c r="A843" s="406">
        <v>34580</v>
      </c>
      <c r="B843" s="406" t="s">
        <v>9268</v>
      </c>
      <c r="C843" s="406" t="s">
        <v>2</v>
      </c>
      <c r="D843" s="406">
        <v>4.17</v>
      </c>
      <c r="E843" s="404" t="s">
        <v>65</v>
      </c>
      <c r="G843"/>
    </row>
    <row r="844" spans="1:7" ht="13.5" thickBot="1" x14ac:dyDescent="0.25">
      <c r="A844" s="407">
        <v>25071</v>
      </c>
      <c r="B844" s="407" t="s">
        <v>4920</v>
      </c>
      <c r="C844" s="407" t="s">
        <v>2</v>
      </c>
      <c r="D844" s="407">
        <v>2.0099999999999998</v>
      </c>
      <c r="E844" s="404" t="s">
        <v>65</v>
      </c>
      <c r="G844"/>
    </row>
    <row r="845" spans="1:7" ht="13.5" thickBot="1" x14ac:dyDescent="0.25">
      <c r="A845" s="406">
        <v>34555</v>
      </c>
      <c r="B845" s="406" t="s">
        <v>9269</v>
      </c>
      <c r="C845" s="406" t="s">
        <v>2</v>
      </c>
      <c r="D845" s="406">
        <v>3.14</v>
      </c>
      <c r="E845" s="404" t="s">
        <v>65</v>
      </c>
      <c r="G845"/>
    </row>
    <row r="846" spans="1:7" ht="13.5" thickBot="1" x14ac:dyDescent="0.25">
      <c r="A846" s="407">
        <v>34583</v>
      </c>
      <c r="B846" s="407" t="s">
        <v>13325</v>
      </c>
      <c r="C846" s="407" t="s">
        <v>184</v>
      </c>
      <c r="D846" s="407">
        <v>51.7</v>
      </c>
      <c r="E846" s="404" t="s">
        <v>65</v>
      </c>
      <c r="G846"/>
    </row>
    <row r="847" spans="1:7" ht="13.5" thickBot="1" x14ac:dyDescent="0.25">
      <c r="A847" s="406">
        <v>34584</v>
      </c>
      <c r="B847" s="406" t="s">
        <v>13326</v>
      </c>
      <c r="C847" s="406" t="s">
        <v>184</v>
      </c>
      <c r="D847" s="406">
        <v>28.94</v>
      </c>
      <c r="E847" s="404" t="s">
        <v>65</v>
      </c>
      <c r="G847"/>
    </row>
    <row r="848" spans="1:7" ht="63.75" customHeight="1" thickBot="1" x14ac:dyDescent="0.25">
      <c r="A848" s="407">
        <v>709</v>
      </c>
      <c r="B848" s="407" t="s">
        <v>9270</v>
      </c>
      <c r="C848" s="407" t="s">
        <v>184</v>
      </c>
      <c r="D848" s="407">
        <v>360.39</v>
      </c>
      <c r="E848" s="404" t="s">
        <v>65</v>
      </c>
      <c r="G848"/>
    </row>
    <row r="849" spans="1:7" ht="63.75" customHeight="1" thickBot="1" x14ac:dyDescent="0.25">
      <c r="A849" s="406">
        <v>715</v>
      </c>
      <c r="B849" s="406" t="s">
        <v>9271</v>
      </c>
      <c r="C849" s="406" t="s">
        <v>2</v>
      </c>
      <c r="D849" s="406">
        <v>10.45</v>
      </c>
      <c r="E849" s="404" t="s">
        <v>65</v>
      </c>
      <c r="G849"/>
    </row>
    <row r="850" spans="1:7" ht="13.5" thickBot="1" x14ac:dyDescent="0.25">
      <c r="A850" s="407">
        <v>718</v>
      </c>
      <c r="B850" s="407" t="s">
        <v>9272</v>
      </c>
      <c r="C850" s="407" t="s">
        <v>2</v>
      </c>
      <c r="D850" s="407">
        <v>15.57</v>
      </c>
      <c r="E850" s="404" t="s">
        <v>65</v>
      </c>
      <c r="G850"/>
    </row>
    <row r="851" spans="1:7" ht="13.5" thickBot="1" x14ac:dyDescent="0.25">
      <c r="A851" s="406">
        <v>10610</v>
      </c>
      <c r="B851" s="406" t="s">
        <v>4456</v>
      </c>
      <c r="C851" s="406" t="s">
        <v>2</v>
      </c>
      <c r="D851" s="406">
        <v>1.36</v>
      </c>
      <c r="E851" s="404" t="s">
        <v>65</v>
      </c>
      <c r="G851"/>
    </row>
    <row r="852" spans="1:7" ht="13.5" thickBot="1" x14ac:dyDescent="0.25">
      <c r="A852" s="407">
        <v>34585</v>
      </c>
      <c r="B852" s="407" t="s">
        <v>9273</v>
      </c>
      <c r="C852" s="407" t="s">
        <v>2</v>
      </c>
      <c r="D852" s="407">
        <v>1.38</v>
      </c>
      <c r="E852" s="404" t="s">
        <v>65</v>
      </c>
      <c r="G852"/>
    </row>
    <row r="853" spans="1:7" ht="13.5" thickBot="1" x14ac:dyDescent="0.25">
      <c r="A853" s="406">
        <v>34586</v>
      </c>
      <c r="B853" s="406" t="s">
        <v>9274</v>
      </c>
      <c r="C853" s="406" t="s">
        <v>2</v>
      </c>
      <c r="D853" s="406">
        <v>1.4</v>
      </c>
      <c r="E853" s="404" t="s">
        <v>65</v>
      </c>
      <c r="G853"/>
    </row>
    <row r="854" spans="1:7" ht="13.5" thickBot="1" x14ac:dyDescent="0.25">
      <c r="A854" s="407">
        <v>38603</v>
      </c>
      <c r="B854" s="407" t="s">
        <v>9275</v>
      </c>
      <c r="C854" s="407" t="s">
        <v>2</v>
      </c>
      <c r="D854" s="407">
        <v>1.62</v>
      </c>
      <c r="E854" s="404" t="s">
        <v>65</v>
      </c>
      <c r="G854"/>
    </row>
    <row r="855" spans="1:7" ht="76.5" customHeight="1" thickBot="1" x14ac:dyDescent="0.25">
      <c r="A855" s="406">
        <v>34587</v>
      </c>
      <c r="B855" s="406" t="s">
        <v>9276</v>
      </c>
      <c r="C855" s="406" t="s">
        <v>2</v>
      </c>
      <c r="D855" s="406">
        <v>1.71</v>
      </c>
      <c r="E855" s="404" t="s">
        <v>65</v>
      </c>
      <c r="G855"/>
    </row>
    <row r="856" spans="1:7" ht="57" customHeight="1" thickBot="1" x14ac:dyDescent="0.25">
      <c r="A856" s="407">
        <v>34588</v>
      </c>
      <c r="B856" s="407" t="s">
        <v>9277</v>
      </c>
      <c r="C856" s="407" t="s">
        <v>2</v>
      </c>
      <c r="D856" s="407">
        <v>1.8</v>
      </c>
      <c r="E856" s="404" t="s">
        <v>65</v>
      </c>
      <c r="G856"/>
    </row>
    <row r="857" spans="1:7" ht="13.5" thickBot="1" x14ac:dyDescent="0.25">
      <c r="A857" s="406">
        <v>34590</v>
      </c>
      <c r="B857" s="406" t="s">
        <v>12972</v>
      </c>
      <c r="C857" s="406" t="s">
        <v>2</v>
      </c>
      <c r="D857" s="406">
        <v>1.94</v>
      </c>
      <c r="E857" s="404" t="s">
        <v>65</v>
      </c>
      <c r="G857"/>
    </row>
    <row r="858" spans="1:7" ht="13.5" thickBot="1" x14ac:dyDescent="0.25">
      <c r="A858" s="407">
        <v>34591</v>
      </c>
      <c r="B858" s="407" t="s">
        <v>9278</v>
      </c>
      <c r="C858" s="407" t="s">
        <v>2</v>
      </c>
      <c r="D858" s="407">
        <v>2.42</v>
      </c>
      <c r="E858" s="404" t="s">
        <v>65</v>
      </c>
      <c r="G858"/>
    </row>
    <row r="859" spans="1:7" ht="13.5" thickBot="1" x14ac:dyDescent="0.25">
      <c r="A859" s="406">
        <v>674</v>
      </c>
      <c r="B859" s="406" t="s">
        <v>4921</v>
      </c>
      <c r="C859" s="406" t="s">
        <v>184</v>
      </c>
      <c r="D859" s="406">
        <v>45.68</v>
      </c>
      <c r="E859" s="404" t="s">
        <v>65</v>
      </c>
      <c r="G859"/>
    </row>
    <row r="860" spans="1:7" ht="13.5" thickBot="1" x14ac:dyDescent="0.25">
      <c r="A860" s="407">
        <v>34600</v>
      </c>
      <c r="B860" s="407" t="s">
        <v>9279</v>
      </c>
      <c r="C860" s="407" t="s">
        <v>184</v>
      </c>
      <c r="D860" s="407">
        <v>74.23</v>
      </c>
      <c r="E860" s="404" t="s">
        <v>65</v>
      </c>
      <c r="G860"/>
    </row>
    <row r="861" spans="1:7" ht="23.25" customHeight="1" thickBot="1" x14ac:dyDescent="0.25">
      <c r="A861" s="406">
        <v>652</v>
      </c>
      <c r="B861" s="406" t="s">
        <v>7982</v>
      </c>
      <c r="C861" s="406" t="s">
        <v>184</v>
      </c>
      <c r="D861" s="406">
        <v>94.54</v>
      </c>
      <c r="E861" s="404" t="s">
        <v>65</v>
      </c>
      <c r="G861"/>
    </row>
    <row r="862" spans="1:7" ht="13.5" thickBot="1" x14ac:dyDescent="0.25">
      <c r="A862" s="407">
        <v>34592</v>
      </c>
      <c r="B862" s="407" t="s">
        <v>9280</v>
      </c>
      <c r="C862" s="407" t="s">
        <v>2</v>
      </c>
      <c r="D862" s="407">
        <v>2.14</v>
      </c>
      <c r="E862" s="404" t="s">
        <v>65</v>
      </c>
      <c r="G862"/>
    </row>
    <row r="863" spans="1:7" ht="13.5" thickBot="1" x14ac:dyDescent="0.25">
      <c r="A863" s="406">
        <v>651</v>
      </c>
      <c r="B863" s="406" t="s">
        <v>9281</v>
      </c>
      <c r="C863" s="406" t="s">
        <v>2</v>
      </c>
      <c r="D863" s="406">
        <v>2.44</v>
      </c>
      <c r="E863" s="404" t="s">
        <v>65</v>
      </c>
      <c r="G863"/>
    </row>
    <row r="864" spans="1:7" ht="13.5" thickBot="1" x14ac:dyDescent="0.25">
      <c r="A864" s="407">
        <v>37103</v>
      </c>
      <c r="B864" s="407" t="s">
        <v>9282</v>
      </c>
      <c r="C864" s="407" t="s">
        <v>2</v>
      </c>
      <c r="D864" s="407">
        <v>2.68</v>
      </c>
      <c r="E864" s="404" t="s">
        <v>65</v>
      </c>
      <c r="G864"/>
    </row>
    <row r="865" spans="1:7" ht="13.5" thickBot="1" x14ac:dyDescent="0.25">
      <c r="A865" s="406">
        <v>654</v>
      </c>
      <c r="B865" s="406" t="s">
        <v>9283</v>
      </c>
      <c r="C865" s="406" t="s">
        <v>2</v>
      </c>
      <c r="D865" s="406">
        <v>3.15</v>
      </c>
      <c r="E865" s="404" t="s">
        <v>65</v>
      </c>
      <c r="G865"/>
    </row>
    <row r="866" spans="1:7" ht="13.5" thickBot="1" x14ac:dyDescent="0.25">
      <c r="A866" s="407">
        <v>650</v>
      </c>
      <c r="B866" s="407" t="s">
        <v>9284</v>
      </c>
      <c r="C866" s="407" t="s">
        <v>2</v>
      </c>
      <c r="D866" s="407">
        <v>2.08</v>
      </c>
      <c r="E866" s="404" t="s">
        <v>65</v>
      </c>
      <c r="G866"/>
    </row>
    <row r="867" spans="1:7" ht="76.5" customHeight="1" thickBot="1" x14ac:dyDescent="0.25">
      <c r="A867" s="406">
        <v>34599</v>
      </c>
      <c r="B867" s="406" t="s">
        <v>9285</v>
      </c>
      <c r="C867" s="406" t="s">
        <v>2</v>
      </c>
      <c r="D867" s="406">
        <v>2.25</v>
      </c>
      <c r="E867" s="404" t="s">
        <v>65</v>
      </c>
      <c r="G867"/>
    </row>
    <row r="868" spans="1:7" ht="13.5" thickBot="1" x14ac:dyDescent="0.25">
      <c r="A868" s="407">
        <v>716</v>
      </c>
      <c r="B868" s="407" t="s">
        <v>9286</v>
      </c>
      <c r="C868" s="407" t="s">
        <v>2</v>
      </c>
      <c r="D868" s="407">
        <v>10.56</v>
      </c>
      <c r="E868" s="404" t="s">
        <v>65</v>
      </c>
      <c r="G868"/>
    </row>
    <row r="869" spans="1:7" ht="13.5" thickBot="1" x14ac:dyDescent="0.25">
      <c r="A869" s="406">
        <v>11981</v>
      </c>
      <c r="B869" s="406" t="s">
        <v>9287</v>
      </c>
      <c r="C869" s="406" t="s">
        <v>2</v>
      </c>
      <c r="D869" s="406">
        <v>10.67</v>
      </c>
      <c r="E869" s="404" t="s">
        <v>65</v>
      </c>
      <c r="G869"/>
    </row>
    <row r="870" spans="1:7" ht="23.25" thickBot="1" x14ac:dyDescent="0.25">
      <c r="A870" s="407">
        <v>695</v>
      </c>
      <c r="B870" s="407" t="s">
        <v>13327</v>
      </c>
      <c r="C870" s="407" t="s">
        <v>184</v>
      </c>
      <c r="D870" s="407">
        <v>42.92</v>
      </c>
      <c r="E870" s="404" t="s">
        <v>65</v>
      </c>
      <c r="G870"/>
    </row>
    <row r="871" spans="1:7" ht="34.5" thickBot="1" x14ac:dyDescent="0.25">
      <c r="A871" s="406">
        <v>36156</v>
      </c>
      <c r="B871" s="406" t="s">
        <v>13328</v>
      </c>
      <c r="C871" s="406" t="s">
        <v>184</v>
      </c>
      <c r="D871" s="406">
        <v>55.65</v>
      </c>
      <c r="E871" s="404" t="s">
        <v>65</v>
      </c>
      <c r="G871"/>
    </row>
    <row r="872" spans="1:7" ht="34.5" thickBot="1" x14ac:dyDescent="0.25">
      <c r="A872" s="407">
        <v>36155</v>
      </c>
      <c r="B872" s="407" t="s">
        <v>13329</v>
      </c>
      <c r="C872" s="407" t="s">
        <v>184</v>
      </c>
      <c r="D872" s="407">
        <v>44.52</v>
      </c>
      <c r="E872" s="404" t="s">
        <v>65</v>
      </c>
      <c r="G872"/>
    </row>
    <row r="873" spans="1:7" ht="34.5" thickBot="1" x14ac:dyDescent="0.25">
      <c r="A873" s="406">
        <v>36154</v>
      </c>
      <c r="B873" s="406" t="s">
        <v>13330</v>
      </c>
      <c r="C873" s="406" t="s">
        <v>184</v>
      </c>
      <c r="D873" s="406">
        <v>64.83</v>
      </c>
      <c r="E873" s="404" t="s">
        <v>65</v>
      </c>
      <c r="G873"/>
    </row>
    <row r="874" spans="1:7" ht="34.5" thickBot="1" x14ac:dyDescent="0.25">
      <c r="A874" s="407">
        <v>36196</v>
      </c>
      <c r="B874" s="407" t="s">
        <v>13331</v>
      </c>
      <c r="C874" s="407" t="s">
        <v>184</v>
      </c>
      <c r="D874" s="407">
        <v>52.86</v>
      </c>
      <c r="E874" s="404" t="s">
        <v>65</v>
      </c>
      <c r="G874"/>
    </row>
    <row r="875" spans="1:7" ht="12.75" customHeight="1" thickBot="1" x14ac:dyDescent="0.25">
      <c r="A875" s="406">
        <v>679</v>
      </c>
      <c r="B875" s="406" t="s">
        <v>13332</v>
      </c>
      <c r="C875" s="406" t="s">
        <v>184</v>
      </c>
      <c r="D875" s="406">
        <v>69</v>
      </c>
      <c r="E875" s="404" t="s">
        <v>65</v>
      </c>
      <c r="G875"/>
    </row>
    <row r="876" spans="1:7" ht="23.25" thickBot="1" x14ac:dyDescent="0.25">
      <c r="A876" s="407">
        <v>711</v>
      </c>
      <c r="B876" s="407" t="s">
        <v>13333</v>
      </c>
      <c r="C876" s="407" t="s">
        <v>184</v>
      </c>
      <c r="D876" s="407">
        <v>46.46</v>
      </c>
      <c r="E876" s="404" t="s">
        <v>65</v>
      </c>
      <c r="G876"/>
    </row>
    <row r="877" spans="1:7" ht="23.25" thickBot="1" x14ac:dyDescent="0.25">
      <c r="A877" s="406">
        <v>36191</v>
      </c>
      <c r="B877" s="406" t="s">
        <v>13334</v>
      </c>
      <c r="C877" s="406" t="s">
        <v>2</v>
      </c>
      <c r="D877" s="406">
        <v>3.24</v>
      </c>
      <c r="E877" s="404" t="s">
        <v>65</v>
      </c>
      <c r="G877"/>
    </row>
    <row r="878" spans="1:7" ht="23.25" thickBot="1" x14ac:dyDescent="0.25">
      <c r="A878" s="407">
        <v>36169</v>
      </c>
      <c r="B878" s="407" t="s">
        <v>13335</v>
      </c>
      <c r="C878" s="407" t="s">
        <v>184</v>
      </c>
      <c r="D878" s="407">
        <v>53.91</v>
      </c>
      <c r="E878" s="404" t="s">
        <v>65</v>
      </c>
      <c r="G878"/>
    </row>
    <row r="879" spans="1:7" ht="23.25" thickBot="1" x14ac:dyDescent="0.25">
      <c r="A879" s="406">
        <v>36172</v>
      </c>
      <c r="B879" s="406" t="s">
        <v>13336</v>
      </c>
      <c r="C879" s="406" t="s">
        <v>184</v>
      </c>
      <c r="D879" s="406">
        <v>44.52</v>
      </c>
      <c r="E879" s="404" t="s">
        <v>65</v>
      </c>
      <c r="G879"/>
    </row>
    <row r="880" spans="1:7" ht="23.25" thickBot="1" x14ac:dyDescent="0.25">
      <c r="A880" s="407">
        <v>36174</v>
      </c>
      <c r="B880" s="407" t="s">
        <v>13337</v>
      </c>
      <c r="C880" s="407" t="s">
        <v>184</v>
      </c>
      <c r="D880" s="407">
        <v>66.78</v>
      </c>
      <c r="E880" s="404" t="s">
        <v>65</v>
      </c>
      <c r="G880"/>
    </row>
    <row r="881" spans="1:7" ht="23.25" thickBot="1" x14ac:dyDescent="0.25">
      <c r="A881" s="406">
        <v>36170</v>
      </c>
      <c r="B881" s="406" t="s">
        <v>13338</v>
      </c>
      <c r="C881" s="406" t="s">
        <v>184</v>
      </c>
      <c r="D881" s="406">
        <v>54.26</v>
      </c>
      <c r="E881" s="404" t="s">
        <v>65</v>
      </c>
      <c r="G881"/>
    </row>
    <row r="882" spans="1:7" ht="13.5" thickBot="1" x14ac:dyDescent="0.25">
      <c r="A882" s="407">
        <v>12614</v>
      </c>
      <c r="B882" s="407" t="s">
        <v>9288</v>
      </c>
      <c r="C882" s="407" t="s">
        <v>2</v>
      </c>
      <c r="D882" s="407">
        <v>18.04</v>
      </c>
      <c r="E882" s="404" t="s">
        <v>65</v>
      </c>
      <c r="G882"/>
    </row>
    <row r="883" spans="1:7" ht="13.5" thickBot="1" x14ac:dyDescent="0.25">
      <c r="A883" s="406">
        <v>6140</v>
      </c>
      <c r="B883" s="406" t="s">
        <v>9289</v>
      </c>
      <c r="C883" s="406" t="s">
        <v>2</v>
      </c>
      <c r="D883" s="406">
        <v>2.06</v>
      </c>
      <c r="E883" s="404" t="s">
        <v>65</v>
      </c>
      <c r="G883"/>
    </row>
    <row r="884" spans="1:7" ht="23.25" thickBot="1" x14ac:dyDescent="0.25">
      <c r="A884" s="407">
        <v>735</v>
      </c>
      <c r="B884" s="407" t="s">
        <v>9290</v>
      </c>
      <c r="C884" s="407" t="s">
        <v>2</v>
      </c>
      <c r="D884" s="407">
        <v>926.03</v>
      </c>
      <c r="E884" s="404" t="s">
        <v>65</v>
      </c>
      <c r="G884"/>
    </row>
    <row r="885" spans="1:7" ht="23.25" thickBot="1" x14ac:dyDescent="0.25">
      <c r="A885" s="406">
        <v>736</v>
      </c>
      <c r="B885" s="406" t="s">
        <v>9291</v>
      </c>
      <c r="C885" s="406" t="s">
        <v>2</v>
      </c>
      <c r="D885" s="406">
        <v>778.63</v>
      </c>
      <c r="E885" s="404" t="s">
        <v>65</v>
      </c>
      <c r="G885"/>
    </row>
    <row r="886" spans="1:7" ht="23.25" thickBot="1" x14ac:dyDescent="0.25">
      <c r="A886" s="407">
        <v>729</v>
      </c>
      <c r="B886" s="407" t="s">
        <v>9292</v>
      </c>
      <c r="C886" s="407" t="s">
        <v>2</v>
      </c>
      <c r="D886" s="407">
        <v>317.3</v>
      </c>
      <c r="E886" s="404" t="s">
        <v>65</v>
      </c>
      <c r="G886"/>
    </row>
    <row r="887" spans="1:7" ht="23.25" thickBot="1" x14ac:dyDescent="0.25">
      <c r="A887" s="406">
        <v>39925</v>
      </c>
      <c r="B887" s="406" t="s">
        <v>13339</v>
      </c>
      <c r="C887" s="406" t="s">
        <v>2</v>
      </c>
      <c r="D887" s="409">
        <v>4584.95</v>
      </c>
      <c r="E887" s="404" t="s">
        <v>65</v>
      </c>
      <c r="G887"/>
    </row>
    <row r="888" spans="1:7" ht="23.25" thickBot="1" x14ac:dyDescent="0.25">
      <c r="A888" s="407">
        <v>39962</v>
      </c>
      <c r="B888" s="407" t="s">
        <v>12973</v>
      </c>
      <c r="C888" s="407" t="s">
        <v>2</v>
      </c>
      <c r="D888" s="408">
        <v>4334.3100000000004</v>
      </c>
      <c r="E888" s="404" t="s">
        <v>65</v>
      </c>
      <c r="G888"/>
    </row>
    <row r="889" spans="1:7" ht="23.25" thickBot="1" x14ac:dyDescent="0.25">
      <c r="A889" s="406">
        <v>731</v>
      </c>
      <c r="B889" s="406" t="s">
        <v>9293</v>
      </c>
      <c r="C889" s="406" t="s">
        <v>2</v>
      </c>
      <c r="D889" s="406">
        <v>308.81</v>
      </c>
      <c r="E889" s="404" t="s">
        <v>65</v>
      </c>
      <c r="G889"/>
    </row>
    <row r="890" spans="1:7" ht="34.5" thickBot="1" x14ac:dyDescent="0.25">
      <c r="A890" s="407">
        <v>10575</v>
      </c>
      <c r="B890" s="407" t="s">
        <v>13340</v>
      </c>
      <c r="C890" s="407" t="s">
        <v>2</v>
      </c>
      <c r="D890" s="407">
        <v>481.92</v>
      </c>
      <c r="E890" s="404" t="s">
        <v>65</v>
      </c>
      <c r="G890"/>
    </row>
    <row r="891" spans="1:7" ht="23.25" thickBot="1" x14ac:dyDescent="0.25">
      <c r="A891" s="406">
        <v>733</v>
      </c>
      <c r="B891" s="406" t="s">
        <v>9294</v>
      </c>
      <c r="C891" s="406" t="s">
        <v>2</v>
      </c>
      <c r="D891" s="406">
        <v>527.64</v>
      </c>
      <c r="E891" s="404" t="s">
        <v>65</v>
      </c>
      <c r="G891"/>
    </row>
    <row r="892" spans="1:7" ht="23.25" thickBot="1" x14ac:dyDescent="0.25">
      <c r="A892" s="407">
        <v>732</v>
      </c>
      <c r="B892" s="407" t="s">
        <v>9295</v>
      </c>
      <c r="C892" s="407" t="s">
        <v>2</v>
      </c>
      <c r="D892" s="407">
        <v>520.54999999999995</v>
      </c>
      <c r="E892" s="404" t="s">
        <v>65</v>
      </c>
      <c r="G892"/>
    </row>
    <row r="893" spans="1:7" ht="13.5" customHeight="1" thickBot="1" x14ac:dyDescent="0.25">
      <c r="A893" s="406">
        <v>737</v>
      </c>
      <c r="B893" s="406" t="s">
        <v>9296</v>
      </c>
      <c r="C893" s="406" t="s">
        <v>2</v>
      </c>
      <c r="D893" s="409">
        <v>2919.1</v>
      </c>
      <c r="E893" s="404" t="s">
        <v>65</v>
      </c>
      <c r="G893"/>
    </row>
    <row r="894" spans="1:7" ht="13.5" customHeight="1" thickBot="1" x14ac:dyDescent="0.25">
      <c r="A894" s="407">
        <v>738</v>
      </c>
      <c r="B894" s="407" t="s">
        <v>9297</v>
      </c>
      <c r="C894" s="407" t="s">
        <v>2</v>
      </c>
      <c r="D894" s="408">
        <v>1353.57</v>
      </c>
      <c r="E894" s="404" t="s">
        <v>65</v>
      </c>
      <c r="G894"/>
    </row>
    <row r="895" spans="1:7" ht="23.25" thickBot="1" x14ac:dyDescent="0.25">
      <c r="A895" s="406">
        <v>740</v>
      </c>
      <c r="B895" s="406" t="s">
        <v>9298</v>
      </c>
      <c r="C895" s="406" t="s">
        <v>2</v>
      </c>
      <c r="D895" s="409">
        <v>2746.11</v>
      </c>
      <c r="E895" s="404" t="s">
        <v>65</v>
      </c>
      <c r="G895"/>
    </row>
    <row r="896" spans="1:7" ht="23.25" thickBot="1" x14ac:dyDescent="0.25">
      <c r="A896" s="407">
        <v>734</v>
      </c>
      <c r="B896" s="407" t="s">
        <v>9299</v>
      </c>
      <c r="C896" s="407" t="s">
        <v>2</v>
      </c>
      <c r="D896" s="407">
        <v>558.03</v>
      </c>
      <c r="E896" s="404" t="s">
        <v>65</v>
      </c>
      <c r="G896"/>
    </row>
    <row r="897" spans="1:7" ht="13.5" thickBot="1" x14ac:dyDescent="0.25">
      <c r="A897" s="406">
        <v>39008</v>
      </c>
      <c r="B897" s="406" t="s">
        <v>13341</v>
      </c>
      <c r="C897" s="406" t="s">
        <v>2</v>
      </c>
      <c r="D897" s="409">
        <v>32901.629999999997</v>
      </c>
      <c r="E897" s="404" t="s">
        <v>65</v>
      </c>
      <c r="G897"/>
    </row>
    <row r="898" spans="1:7" ht="13.5" thickBot="1" x14ac:dyDescent="0.25">
      <c r="A898" s="407">
        <v>39941</v>
      </c>
      <c r="B898" s="407" t="s">
        <v>9300</v>
      </c>
      <c r="C898" s="407" t="s">
        <v>2</v>
      </c>
      <c r="D898" s="408">
        <v>24902.720000000001</v>
      </c>
      <c r="E898" s="404" t="s">
        <v>65</v>
      </c>
      <c r="G898"/>
    </row>
    <row r="899" spans="1:7" ht="13.5" thickBot="1" x14ac:dyDescent="0.25">
      <c r="A899" s="406">
        <v>39009</v>
      </c>
      <c r="B899" s="406" t="s">
        <v>13342</v>
      </c>
      <c r="C899" s="406" t="s">
        <v>2</v>
      </c>
      <c r="D899" s="409">
        <v>35250.019999999997</v>
      </c>
      <c r="E899" s="404" t="s">
        <v>65</v>
      </c>
      <c r="G899"/>
    </row>
    <row r="900" spans="1:7" ht="13.5" thickBot="1" x14ac:dyDescent="0.25">
      <c r="A900" s="407">
        <v>39942</v>
      </c>
      <c r="B900" s="407" t="s">
        <v>9301</v>
      </c>
      <c r="C900" s="407" t="s">
        <v>2</v>
      </c>
      <c r="D900" s="408">
        <v>26573.98</v>
      </c>
      <c r="E900" s="404" t="s">
        <v>65</v>
      </c>
      <c r="G900"/>
    </row>
    <row r="901" spans="1:7" ht="23.25" thickBot="1" x14ac:dyDescent="0.25">
      <c r="A901" s="406">
        <v>25932</v>
      </c>
      <c r="B901" s="406" t="s">
        <v>3017</v>
      </c>
      <c r="C901" s="406" t="s">
        <v>2114</v>
      </c>
      <c r="D901" s="406">
        <v>197.5</v>
      </c>
      <c r="E901" s="404" t="s">
        <v>65</v>
      </c>
      <c r="G901"/>
    </row>
    <row r="902" spans="1:7" ht="23.25" thickBot="1" x14ac:dyDescent="0.25">
      <c r="A902" s="407">
        <v>39010</v>
      </c>
      <c r="B902" s="407" t="s">
        <v>13343</v>
      </c>
      <c r="C902" s="407" t="s">
        <v>2</v>
      </c>
      <c r="D902" s="408">
        <v>93720.2</v>
      </c>
      <c r="E902" s="404" t="s">
        <v>65</v>
      </c>
      <c r="G902"/>
    </row>
    <row r="903" spans="1:7" ht="13.5" thickBot="1" x14ac:dyDescent="0.25">
      <c r="A903" s="406">
        <v>745</v>
      </c>
      <c r="B903" s="406" t="s">
        <v>4719</v>
      </c>
      <c r="C903" s="406" t="s">
        <v>280</v>
      </c>
      <c r="D903" s="406">
        <v>2.81</v>
      </c>
      <c r="E903" s="404" t="s">
        <v>65</v>
      </c>
      <c r="G903"/>
    </row>
    <row r="904" spans="1:7" ht="13.5" thickBot="1" x14ac:dyDescent="0.25">
      <c r="A904" s="407">
        <v>10753</v>
      </c>
      <c r="B904" s="407" t="s">
        <v>9302</v>
      </c>
      <c r="C904" s="407" t="s">
        <v>280</v>
      </c>
      <c r="D904" s="407">
        <v>0.76</v>
      </c>
      <c r="E904" s="404" t="s">
        <v>65</v>
      </c>
      <c r="G904"/>
    </row>
    <row r="905" spans="1:7" ht="34.5" thickBot="1" x14ac:dyDescent="0.25">
      <c r="A905" s="406">
        <v>10587</v>
      </c>
      <c r="B905" s="406" t="s">
        <v>9303</v>
      </c>
      <c r="C905" s="406" t="s">
        <v>2</v>
      </c>
      <c r="D905" s="409">
        <v>1742.53</v>
      </c>
      <c r="E905" s="404" t="s">
        <v>65</v>
      </c>
      <c r="G905"/>
    </row>
    <row r="906" spans="1:7" ht="34.5" thickBot="1" x14ac:dyDescent="0.25">
      <c r="A906" s="407">
        <v>759</v>
      </c>
      <c r="B906" s="407" t="s">
        <v>13344</v>
      </c>
      <c r="C906" s="407" t="s">
        <v>2</v>
      </c>
      <c r="D906" s="408">
        <v>2505.42</v>
      </c>
      <c r="E906" s="404" t="s">
        <v>65</v>
      </c>
      <c r="G906"/>
    </row>
    <row r="907" spans="1:7" ht="34.5" thickBot="1" x14ac:dyDescent="0.25">
      <c r="A907" s="406">
        <v>761</v>
      </c>
      <c r="B907" s="406" t="s">
        <v>9304</v>
      </c>
      <c r="C907" s="406" t="s">
        <v>2</v>
      </c>
      <c r="D907" s="409">
        <v>4246.8999999999996</v>
      </c>
      <c r="E907" s="404" t="s">
        <v>65</v>
      </c>
      <c r="G907"/>
    </row>
    <row r="908" spans="1:7" ht="34.5" thickBot="1" x14ac:dyDescent="0.25">
      <c r="A908" s="407">
        <v>750</v>
      </c>
      <c r="B908" s="407" t="s">
        <v>9305</v>
      </c>
      <c r="C908" s="407" t="s">
        <v>2</v>
      </c>
      <c r="D908" s="408">
        <v>4032.09</v>
      </c>
      <c r="E908" s="404" t="s">
        <v>65</v>
      </c>
      <c r="G908"/>
    </row>
    <row r="909" spans="1:7" ht="34.5" thickBot="1" x14ac:dyDescent="0.25">
      <c r="A909" s="406">
        <v>755</v>
      </c>
      <c r="B909" s="406" t="s">
        <v>9306</v>
      </c>
      <c r="C909" s="406" t="s">
        <v>2</v>
      </c>
      <c r="D909" s="409">
        <v>16545.759999999998</v>
      </c>
      <c r="E909" s="404" t="s">
        <v>65</v>
      </c>
      <c r="G909"/>
    </row>
    <row r="910" spans="1:7" ht="34.5" thickBot="1" x14ac:dyDescent="0.25">
      <c r="A910" s="407">
        <v>749</v>
      </c>
      <c r="B910" s="407" t="s">
        <v>9307</v>
      </c>
      <c r="C910" s="407" t="s">
        <v>2</v>
      </c>
      <c r="D910" s="408">
        <v>6085.22</v>
      </c>
      <c r="E910" s="404" t="s">
        <v>65</v>
      </c>
      <c r="G910"/>
    </row>
    <row r="911" spans="1:7" ht="34.5" thickBot="1" x14ac:dyDescent="0.25">
      <c r="A911" s="406">
        <v>756</v>
      </c>
      <c r="B911" s="406" t="s">
        <v>12974</v>
      </c>
      <c r="C911" s="406" t="s">
        <v>2</v>
      </c>
      <c r="D911" s="409">
        <v>18045.36</v>
      </c>
      <c r="E911" s="404" t="s">
        <v>65</v>
      </c>
      <c r="G911"/>
    </row>
    <row r="912" spans="1:7" ht="13.5" customHeight="1" thickBot="1" x14ac:dyDescent="0.25">
      <c r="A912" s="407">
        <v>4086</v>
      </c>
      <c r="B912" s="407" t="s">
        <v>12975</v>
      </c>
      <c r="C912" s="407" t="s">
        <v>280</v>
      </c>
      <c r="D912" s="407">
        <v>2.48</v>
      </c>
      <c r="E912" s="404" t="s">
        <v>65</v>
      </c>
      <c r="G912"/>
    </row>
    <row r="913" spans="1:7" ht="13.5" customHeight="1" thickBot="1" x14ac:dyDescent="0.25">
      <c r="A913" s="406">
        <v>4085</v>
      </c>
      <c r="B913" s="406" t="s">
        <v>12976</v>
      </c>
      <c r="C913" s="406" t="s">
        <v>280</v>
      </c>
      <c r="D913" s="406">
        <v>1.9</v>
      </c>
      <c r="E913" s="404" t="s">
        <v>65</v>
      </c>
      <c r="G913"/>
    </row>
    <row r="914" spans="1:7" ht="23.25" thickBot="1" x14ac:dyDescent="0.25">
      <c r="A914" s="407">
        <v>743</v>
      </c>
      <c r="B914" s="407" t="s">
        <v>4720</v>
      </c>
      <c r="C914" s="407" t="s">
        <v>280</v>
      </c>
      <c r="D914" s="407">
        <v>1.35</v>
      </c>
      <c r="E914" s="404" t="s">
        <v>65</v>
      </c>
      <c r="G914"/>
    </row>
    <row r="915" spans="1:7" ht="23.25" thickBot="1" x14ac:dyDescent="0.25">
      <c r="A915" s="406">
        <v>4084</v>
      </c>
      <c r="B915" s="406" t="s">
        <v>4721</v>
      </c>
      <c r="C915" s="406" t="s">
        <v>280</v>
      </c>
      <c r="D915" s="406">
        <v>1.49</v>
      </c>
      <c r="E915" s="404" t="s">
        <v>65</v>
      </c>
      <c r="G915"/>
    </row>
    <row r="916" spans="1:7" ht="13.5" customHeight="1" thickBot="1" x14ac:dyDescent="0.25">
      <c r="A916" s="407">
        <v>757</v>
      </c>
      <c r="B916" s="407" t="s">
        <v>12977</v>
      </c>
      <c r="C916" s="407" t="s">
        <v>2</v>
      </c>
      <c r="D916" s="408">
        <v>8193.75</v>
      </c>
      <c r="E916" s="404" t="s">
        <v>65</v>
      </c>
      <c r="G916"/>
    </row>
    <row r="917" spans="1:7" ht="23.25" thickBot="1" x14ac:dyDescent="0.25">
      <c r="A917" s="406">
        <v>10588</v>
      </c>
      <c r="B917" s="406" t="s">
        <v>9308</v>
      </c>
      <c r="C917" s="406" t="s">
        <v>2</v>
      </c>
      <c r="D917" s="409">
        <v>1808.97</v>
      </c>
      <c r="E917" s="404" t="s">
        <v>65</v>
      </c>
      <c r="G917"/>
    </row>
    <row r="918" spans="1:7" ht="23.25" thickBot="1" x14ac:dyDescent="0.25">
      <c r="A918" s="407">
        <v>10592</v>
      </c>
      <c r="B918" s="407" t="s">
        <v>13345</v>
      </c>
      <c r="C918" s="407" t="s">
        <v>2</v>
      </c>
      <c r="D918" s="408">
        <v>2185</v>
      </c>
      <c r="E918" s="404" t="s">
        <v>65</v>
      </c>
      <c r="G918"/>
    </row>
    <row r="919" spans="1:7" ht="23.25" thickBot="1" x14ac:dyDescent="0.25">
      <c r="A919" s="406">
        <v>10589</v>
      </c>
      <c r="B919" s="406" t="s">
        <v>9309</v>
      </c>
      <c r="C919" s="406" t="s">
        <v>2</v>
      </c>
      <c r="D919" s="409">
        <v>2935.41</v>
      </c>
      <c r="E919" s="404" t="s">
        <v>65</v>
      </c>
      <c r="G919"/>
    </row>
    <row r="920" spans="1:7" ht="51" customHeight="1" thickBot="1" x14ac:dyDescent="0.25">
      <c r="A920" s="407">
        <v>760</v>
      </c>
      <c r="B920" s="407" t="s">
        <v>9310</v>
      </c>
      <c r="C920" s="407" t="s">
        <v>2</v>
      </c>
      <c r="D920" s="408">
        <v>16387.5</v>
      </c>
      <c r="E920" s="404" t="s">
        <v>65</v>
      </c>
      <c r="G920"/>
    </row>
    <row r="921" spans="1:7" ht="23.25" thickBot="1" x14ac:dyDescent="0.25">
      <c r="A921" s="406">
        <v>751</v>
      </c>
      <c r="B921" s="406" t="s">
        <v>9311</v>
      </c>
      <c r="C921" s="406" t="s">
        <v>2</v>
      </c>
      <c r="D921" s="409">
        <v>2581.0300000000002</v>
      </c>
      <c r="E921" s="404" t="s">
        <v>65</v>
      </c>
      <c r="G921"/>
    </row>
    <row r="922" spans="1:7" ht="23.25" thickBot="1" x14ac:dyDescent="0.25">
      <c r="A922" s="407">
        <v>754</v>
      </c>
      <c r="B922" s="407" t="s">
        <v>9312</v>
      </c>
      <c r="C922" s="407" t="s">
        <v>2</v>
      </c>
      <c r="D922" s="408">
        <v>4096.87</v>
      </c>
      <c r="E922" s="404" t="s">
        <v>65</v>
      </c>
      <c r="G922"/>
    </row>
    <row r="923" spans="1:7" ht="13.5" thickBot="1" x14ac:dyDescent="0.25">
      <c r="A923" s="406">
        <v>14013</v>
      </c>
      <c r="B923" s="406" t="s">
        <v>9313</v>
      </c>
      <c r="C923" s="406" t="s">
        <v>2</v>
      </c>
      <c r="D923" s="409">
        <v>78880.63</v>
      </c>
      <c r="E923" s="404" t="s">
        <v>65</v>
      </c>
      <c r="G923"/>
    </row>
    <row r="924" spans="1:7" ht="23.25" thickBot="1" x14ac:dyDescent="0.25">
      <c r="A924" s="407">
        <v>39917</v>
      </c>
      <c r="B924" s="407" t="s">
        <v>13346</v>
      </c>
      <c r="C924" s="407" t="s">
        <v>2</v>
      </c>
      <c r="D924" s="408">
        <v>50539.28</v>
      </c>
      <c r="E924" s="404" t="s">
        <v>65</v>
      </c>
      <c r="G924"/>
    </row>
    <row r="925" spans="1:7" ht="23.25" thickBot="1" x14ac:dyDescent="0.25">
      <c r="A925" s="406">
        <v>39943</v>
      </c>
      <c r="B925" s="406" t="s">
        <v>9314</v>
      </c>
      <c r="C925" s="406" t="s">
        <v>2</v>
      </c>
      <c r="D925" s="409">
        <v>26861.06</v>
      </c>
      <c r="E925" s="404" t="s">
        <v>65</v>
      </c>
      <c r="G925"/>
    </row>
    <row r="926" spans="1:7" ht="13.5" thickBot="1" x14ac:dyDescent="0.25">
      <c r="A926" s="407">
        <v>5081</v>
      </c>
      <c r="B926" s="407" t="s">
        <v>2116</v>
      </c>
      <c r="C926" s="407" t="s">
        <v>2115</v>
      </c>
      <c r="D926" s="407">
        <v>35.15</v>
      </c>
      <c r="E926" s="404" t="s">
        <v>65</v>
      </c>
      <c r="G926"/>
    </row>
    <row r="927" spans="1:7" ht="13.5" thickBot="1" x14ac:dyDescent="0.25">
      <c r="A927" s="406">
        <v>36145</v>
      </c>
      <c r="B927" s="406" t="s">
        <v>9315</v>
      </c>
      <c r="C927" s="406" t="s">
        <v>2115</v>
      </c>
      <c r="D927" s="406">
        <v>38.590000000000003</v>
      </c>
      <c r="E927" s="404" t="s">
        <v>65</v>
      </c>
      <c r="G927"/>
    </row>
    <row r="928" spans="1:7" ht="13.5" thickBot="1" x14ac:dyDescent="0.25">
      <c r="A928" s="407">
        <v>12893</v>
      </c>
      <c r="B928" s="407" t="s">
        <v>9316</v>
      </c>
      <c r="C928" s="407" t="s">
        <v>2115</v>
      </c>
      <c r="D928" s="407">
        <v>64.319999999999993</v>
      </c>
      <c r="E928" s="404" t="s">
        <v>65</v>
      </c>
      <c r="G928"/>
    </row>
    <row r="929" spans="1:7" ht="13.5" thickBot="1" x14ac:dyDescent="0.25">
      <c r="A929" s="406">
        <v>11685</v>
      </c>
      <c r="B929" s="406" t="s">
        <v>2117</v>
      </c>
      <c r="C929" s="406" t="s">
        <v>2</v>
      </c>
      <c r="D929" s="406">
        <v>21.12</v>
      </c>
      <c r="E929" s="404" t="s">
        <v>65</v>
      </c>
      <c r="G929"/>
    </row>
    <row r="930" spans="1:7" ht="13.5" thickBot="1" x14ac:dyDescent="0.25">
      <c r="A930" s="407">
        <v>11679</v>
      </c>
      <c r="B930" s="407" t="s">
        <v>9317</v>
      </c>
      <c r="C930" s="407" t="s">
        <v>2</v>
      </c>
      <c r="D930" s="407">
        <v>4.78</v>
      </c>
      <c r="E930" s="404" t="s">
        <v>65</v>
      </c>
      <c r="G930"/>
    </row>
    <row r="931" spans="1:7" ht="13.5" thickBot="1" x14ac:dyDescent="0.25">
      <c r="A931" s="406">
        <v>11680</v>
      </c>
      <c r="B931" s="406" t="s">
        <v>9318</v>
      </c>
      <c r="C931" s="406" t="s">
        <v>2</v>
      </c>
      <c r="D931" s="406">
        <v>3.94</v>
      </c>
      <c r="E931" s="404" t="s">
        <v>65</v>
      </c>
      <c r="G931"/>
    </row>
    <row r="932" spans="1:7" ht="13.5" thickBot="1" x14ac:dyDescent="0.25">
      <c r="A932" s="407">
        <v>2512</v>
      </c>
      <c r="B932" s="407" t="s">
        <v>2118</v>
      </c>
      <c r="C932" s="407" t="s">
        <v>2</v>
      </c>
      <c r="D932" s="407">
        <v>17.36</v>
      </c>
      <c r="E932" s="404" t="s">
        <v>65</v>
      </c>
      <c r="G932"/>
    </row>
    <row r="933" spans="1:7" ht="13.5" thickBot="1" x14ac:dyDescent="0.25">
      <c r="A933" s="406">
        <v>13385</v>
      </c>
      <c r="B933" s="406" t="s">
        <v>2119</v>
      </c>
      <c r="C933" s="406" t="s">
        <v>2</v>
      </c>
      <c r="D933" s="406">
        <v>96.16</v>
      </c>
      <c r="E933" s="404" t="s">
        <v>65</v>
      </c>
      <c r="G933"/>
    </row>
    <row r="934" spans="1:7" ht="23.25" thickBot="1" x14ac:dyDescent="0.25">
      <c r="A934" s="407">
        <v>4350</v>
      </c>
      <c r="B934" s="407" t="s">
        <v>9319</v>
      </c>
      <c r="C934" s="407" t="s">
        <v>2</v>
      </c>
      <c r="D934" s="407">
        <v>0.44</v>
      </c>
      <c r="E934" s="404" t="s">
        <v>65</v>
      </c>
      <c r="G934"/>
    </row>
    <row r="935" spans="1:7" ht="13.5" thickBot="1" x14ac:dyDescent="0.25">
      <c r="A935" s="406">
        <v>39886</v>
      </c>
      <c r="B935" s="406" t="s">
        <v>13347</v>
      </c>
      <c r="C935" s="406" t="s">
        <v>2</v>
      </c>
      <c r="D935" s="406">
        <v>2.41</v>
      </c>
      <c r="E935" s="404" t="s">
        <v>65</v>
      </c>
      <c r="G935"/>
    </row>
    <row r="936" spans="1:7" ht="13.5" thickBot="1" x14ac:dyDescent="0.25">
      <c r="A936" s="407">
        <v>39887</v>
      </c>
      <c r="B936" s="407" t="s">
        <v>13348</v>
      </c>
      <c r="C936" s="407" t="s">
        <v>2</v>
      </c>
      <c r="D936" s="407">
        <v>3.62</v>
      </c>
      <c r="E936" s="404" t="s">
        <v>65</v>
      </c>
      <c r="G936"/>
    </row>
    <row r="937" spans="1:7" ht="13.5" thickBot="1" x14ac:dyDescent="0.25">
      <c r="A937" s="406">
        <v>39888</v>
      </c>
      <c r="B937" s="406" t="s">
        <v>13349</v>
      </c>
      <c r="C937" s="406" t="s">
        <v>2</v>
      </c>
      <c r="D937" s="406">
        <v>8.2899999999999991</v>
      </c>
      <c r="E937" s="404" t="s">
        <v>65</v>
      </c>
      <c r="G937"/>
    </row>
    <row r="938" spans="1:7" ht="13.5" thickBot="1" x14ac:dyDescent="0.25">
      <c r="A938" s="407">
        <v>39890</v>
      </c>
      <c r="B938" s="407" t="s">
        <v>13350</v>
      </c>
      <c r="C938" s="407" t="s">
        <v>2</v>
      </c>
      <c r="D938" s="407">
        <v>14.15</v>
      </c>
      <c r="E938" s="404" t="s">
        <v>65</v>
      </c>
      <c r="G938"/>
    </row>
    <row r="939" spans="1:7" ht="13.5" thickBot="1" x14ac:dyDescent="0.25">
      <c r="A939" s="406">
        <v>39891</v>
      </c>
      <c r="B939" s="406" t="s">
        <v>13351</v>
      </c>
      <c r="C939" s="406" t="s">
        <v>2</v>
      </c>
      <c r="D939" s="406">
        <v>19.95</v>
      </c>
      <c r="E939" s="404" t="s">
        <v>65</v>
      </c>
      <c r="G939"/>
    </row>
    <row r="940" spans="1:7" ht="13.5" thickBot="1" x14ac:dyDescent="0.25">
      <c r="A940" s="407">
        <v>39892</v>
      </c>
      <c r="B940" s="407" t="s">
        <v>13352</v>
      </c>
      <c r="C940" s="407" t="s">
        <v>2</v>
      </c>
      <c r="D940" s="407">
        <v>62.2</v>
      </c>
      <c r="E940" s="404" t="s">
        <v>65</v>
      </c>
      <c r="G940"/>
    </row>
    <row r="941" spans="1:7" ht="13.5" thickBot="1" x14ac:dyDescent="0.25">
      <c r="A941" s="406">
        <v>790</v>
      </c>
      <c r="B941" s="406" t="s">
        <v>13353</v>
      </c>
      <c r="C941" s="406" t="s">
        <v>2</v>
      </c>
      <c r="D941" s="406">
        <v>12.11</v>
      </c>
      <c r="E941" s="404" t="s">
        <v>65</v>
      </c>
      <c r="G941"/>
    </row>
    <row r="942" spans="1:7" ht="13.5" thickBot="1" x14ac:dyDescent="0.25">
      <c r="A942" s="407">
        <v>791</v>
      </c>
      <c r="B942" s="407" t="s">
        <v>13354</v>
      </c>
      <c r="C942" s="407" t="s">
        <v>2</v>
      </c>
      <c r="D942" s="407">
        <v>12.02</v>
      </c>
      <c r="E942" s="404" t="s">
        <v>65</v>
      </c>
      <c r="G942"/>
    </row>
    <row r="943" spans="1:7" ht="13.5" thickBot="1" x14ac:dyDescent="0.25">
      <c r="A943" s="406">
        <v>767</v>
      </c>
      <c r="B943" s="406" t="s">
        <v>13355</v>
      </c>
      <c r="C943" s="406" t="s">
        <v>2</v>
      </c>
      <c r="D943" s="406">
        <v>11.88</v>
      </c>
      <c r="E943" s="404" t="s">
        <v>65</v>
      </c>
      <c r="G943"/>
    </row>
    <row r="944" spans="1:7" ht="13.5" thickBot="1" x14ac:dyDescent="0.25">
      <c r="A944" s="407">
        <v>789</v>
      </c>
      <c r="B944" s="407" t="s">
        <v>13356</v>
      </c>
      <c r="C944" s="407" t="s">
        <v>2</v>
      </c>
      <c r="D944" s="407">
        <v>8.35</v>
      </c>
      <c r="E944" s="404" t="s">
        <v>65</v>
      </c>
      <c r="G944"/>
    </row>
    <row r="945" spans="1:7" ht="13.5" thickBot="1" x14ac:dyDescent="0.25">
      <c r="A945" s="406">
        <v>769</v>
      </c>
      <c r="B945" s="406" t="s">
        <v>13357</v>
      </c>
      <c r="C945" s="406" t="s">
        <v>2</v>
      </c>
      <c r="D945" s="406">
        <v>8.35</v>
      </c>
      <c r="E945" s="404" t="s">
        <v>65</v>
      </c>
      <c r="G945"/>
    </row>
    <row r="946" spans="1:7" ht="13.5" thickBot="1" x14ac:dyDescent="0.25">
      <c r="A946" s="407">
        <v>766</v>
      </c>
      <c r="B946" s="407" t="s">
        <v>13358</v>
      </c>
      <c r="C946" s="407" t="s">
        <v>2</v>
      </c>
      <c r="D946" s="407">
        <v>11.69</v>
      </c>
      <c r="E946" s="404" t="s">
        <v>65</v>
      </c>
      <c r="G946"/>
    </row>
    <row r="947" spans="1:7" ht="13.5" thickBot="1" x14ac:dyDescent="0.25">
      <c r="A947" s="406">
        <v>770</v>
      </c>
      <c r="B947" s="406" t="s">
        <v>13359</v>
      </c>
      <c r="C947" s="406" t="s">
        <v>2</v>
      </c>
      <c r="D947" s="406">
        <v>2.5299999999999998</v>
      </c>
      <c r="E947" s="404" t="s">
        <v>65</v>
      </c>
      <c r="G947"/>
    </row>
    <row r="948" spans="1:7" ht="13.5" thickBot="1" x14ac:dyDescent="0.25">
      <c r="A948" s="407">
        <v>12394</v>
      </c>
      <c r="B948" s="407" t="s">
        <v>13360</v>
      </c>
      <c r="C948" s="407" t="s">
        <v>2</v>
      </c>
      <c r="D948" s="407">
        <v>2.48</v>
      </c>
      <c r="E948" s="404" t="s">
        <v>65</v>
      </c>
      <c r="G948"/>
    </row>
    <row r="949" spans="1:7" ht="13.5" thickBot="1" x14ac:dyDescent="0.25">
      <c r="A949" s="406">
        <v>768</v>
      </c>
      <c r="B949" s="406" t="s">
        <v>13361</v>
      </c>
      <c r="C949" s="406" t="s">
        <v>2</v>
      </c>
      <c r="D949" s="406">
        <v>8.26</v>
      </c>
      <c r="E949" s="404" t="s">
        <v>65</v>
      </c>
      <c r="G949"/>
    </row>
    <row r="950" spans="1:7" ht="13.5" thickBot="1" x14ac:dyDescent="0.25">
      <c r="A950" s="407">
        <v>764</v>
      </c>
      <c r="B950" s="407" t="s">
        <v>13362</v>
      </c>
      <c r="C950" s="407" t="s">
        <v>2</v>
      </c>
      <c r="D950" s="407">
        <v>5.4</v>
      </c>
      <c r="E950" s="404" t="s">
        <v>65</v>
      </c>
      <c r="G950"/>
    </row>
    <row r="951" spans="1:7" ht="13.5" thickBot="1" x14ac:dyDescent="0.25">
      <c r="A951" s="406">
        <v>765</v>
      </c>
      <c r="B951" s="406" t="s">
        <v>13363</v>
      </c>
      <c r="C951" s="406" t="s">
        <v>2</v>
      </c>
      <c r="D951" s="406">
        <v>5.3</v>
      </c>
      <c r="E951" s="404" t="s">
        <v>65</v>
      </c>
      <c r="G951"/>
    </row>
    <row r="952" spans="1:7" ht="13.5" thickBot="1" x14ac:dyDescent="0.25">
      <c r="A952" s="407">
        <v>787</v>
      </c>
      <c r="B952" s="407" t="s">
        <v>13364</v>
      </c>
      <c r="C952" s="407" t="s">
        <v>2</v>
      </c>
      <c r="D952" s="407">
        <v>20.190000000000001</v>
      </c>
      <c r="E952" s="404" t="s">
        <v>65</v>
      </c>
      <c r="G952"/>
    </row>
    <row r="953" spans="1:7" ht="13.5" thickBot="1" x14ac:dyDescent="0.25">
      <c r="A953" s="406">
        <v>774</v>
      </c>
      <c r="B953" s="406" t="s">
        <v>13365</v>
      </c>
      <c r="C953" s="406" t="s">
        <v>2</v>
      </c>
      <c r="D953" s="406">
        <v>20.52</v>
      </c>
      <c r="E953" s="404" t="s">
        <v>65</v>
      </c>
      <c r="G953"/>
    </row>
    <row r="954" spans="1:7" ht="13.5" thickBot="1" x14ac:dyDescent="0.25">
      <c r="A954" s="407">
        <v>773</v>
      </c>
      <c r="B954" s="407" t="s">
        <v>13366</v>
      </c>
      <c r="C954" s="407" t="s">
        <v>2</v>
      </c>
      <c r="D954" s="407">
        <v>20.52</v>
      </c>
      <c r="E954" s="404" t="s">
        <v>65</v>
      </c>
      <c r="G954"/>
    </row>
    <row r="955" spans="1:7" ht="13.5" thickBot="1" x14ac:dyDescent="0.25">
      <c r="A955" s="406">
        <v>775</v>
      </c>
      <c r="B955" s="406" t="s">
        <v>13367</v>
      </c>
      <c r="C955" s="406" t="s">
        <v>2</v>
      </c>
      <c r="D955" s="406">
        <v>20.84</v>
      </c>
      <c r="E955" s="404" t="s">
        <v>65</v>
      </c>
      <c r="G955"/>
    </row>
    <row r="956" spans="1:7" ht="13.5" thickBot="1" x14ac:dyDescent="0.25">
      <c r="A956" s="407">
        <v>788</v>
      </c>
      <c r="B956" s="407" t="s">
        <v>13368</v>
      </c>
      <c r="C956" s="407" t="s">
        <v>2</v>
      </c>
      <c r="D956" s="407">
        <v>14.22</v>
      </c>
      <c r="E956" s="404" t="s">
        <v>65</v>
      </c>
      <c r="G956"/>
    </row>
    <row r="957" spans="1:7" ht="23.25" thickBot="1" x14ac:dyDescent="0.25">
      <c r="A957" s="406">
        <v>772</v>
      </c>
      <c r="B957" s="406" t="s">
        <v>13369</v>
      </c>
      <c r="C957" s="406" t="s">
        <v>2</v>
      </c>
      <c r="D957" s="406">
        <v>13.89</v>
      </c>
      <c r="E957" s="404" t="s">
        <v>65</v>
      </c>
      <c r="G957"/>
    </row>
    <row r="958" spans="1:7" ht="13.5" thickBot="1" x14ac:dyDescent="0.25">
      <c r="A958" s="407">
        <v>771</v>
      </c>
      <c r="B958" s="407" t="s">
        <v>13370</v>
      </c>
      <c r="C958" s="407" t="s">
        <v>2</v>
      </c>
      <c r="D958" s="407">
        <v>14.08</v>
      </c>
      <c r="E958" s="404" t="s">
        <v>65</v>
      </c>
      <c r="G958"/>
    </row>
    <row r="959" spans="1:7" ht="13.5" thickBot="1" x14ac:dyDescent="0.25">
      <c r="A959" s="406">
        <v>779</v>
      </c>
      <c r="B959" s="406" t="s">
        <v>13371</v>
      </c>
      <c r="C959" s="406" t="s">
        <v>2</v>
      </c>
      <c r="D959" s="406">
        <v>3.7</v>
      </c>
      <c r="E959" s="404" t="s">
        <v>65</v>
      </c>
      <c r="G959"/>
    </row>
    <row r="960" spans="1:7" ht="13.5" thickBot="1" x14ac:dyDescent="0.25">
      <c r="A960" s="407">
        <v>776</v>
      </c>
      <c r="B960" s="407" t="s">
        <v>13372</v>
      </c>
      <c r="C960" s="407" t="s">
        <v>2</v>
      </c>
      <c r="D960" s="407">
        <v>23.61</v>
      </c>
      <c r="E960" s="404" t="s">
        <v>65</v>
      </c>
      <c r="G960"/>
    </row>
    <row r="961" spans="1:7" ht="13.5" thickBot="1" x14ac:dyDescent="0.25">
      <c r="A961" s="406">
        <v>777</v>
      </c>
      <c r="B961" s="406" t="s">
        <v>13373</v>
      </c>
      <c r="C961" s="406" t="s">
        <v>2</v>
      </c>
      <c r="D961" s="406">
        <v>24.41</v>
      </c>
      <c r="E961" s="404" t="s">
        <v>65</v>
      </c>
      <c r="G961"/>
    </row>
    <row r="962" spans="1:7" ht="13.5" thickBot="1" x14ac:dyDescent="0.25">
      <c r="A962" s="407">
        <v>780</v>
      </c>
      <c r="B962" s="407" t="s">
        <v>13374</v>
      </c>
      <c r="C962" s="407" t="s">
        <v>2</v>
      </c>
      <c r="D962" s="407">
        <v>24.69</v>
      </c>
      <c r="E962" s="404" t="s">
        <v>65</v>
      </c>
      <c r="G962"/>
    </row>
    <row r="963" spans="1:7" ht="13.5" thickBot="1" x14ac:dyDescent="0.25">
      <c r="A963" s="406">
        <v>778</v>
      </c>
      <c r="B963" s="406" t="s">
        <v>13375</v>
      </c>
      <c r="C963" s="406" t="s">
        <v>2</v>
      </c>
      <c r="D963" s="406">
        <v>24.41</v>
      </c>
      <c r="E963" s="404" t="s">
        <v>65</v>
      </c>
      <c r="G963"/>
    </row>
    <row r="964" spans="1:7" ht="13.5" thickBot="1" x14ac:dyDescent="0.25">
      <c r="A964" s="407">
        <v>781</v>
      </c>
      <c r="B964" s="407" t="s">
        <v>13376</v>
      </c>
      <c r="C964" s="407" t="s">
        <v>2</v>
      </c>
      <c r="D964" s="407">
        <v>61.93</v>
      </c>
      <c r="E964" s="404" t="s">
        <v>65</v>
      </c>
      <c r="G964"/>
    </row>
    <row r="965" spans="1:7" ht="51" customHeight="1" thickBot="1" x14ac:dyDescent="0.25">
      <c r="A965" s="406">
        <v>786</v>
      </c>
      <c r="B965" s="406" t="s">
        <v>13377</v>
      </c>
      <c r="C965" s="406" t="s">
        <v>2</v>
      </c>
      <c r="D965" s="406">
        <v>61.93</v>
      </c>
      <c r="E965" s="404" t="s">
        <v>65</v>
      </c>
      <c r="G965"/>
    </row>
    <row r="966" spans="1:7" ht="13.5" thickBot="1" x14ac:dyDescent="0.25">
      <c r="A966" s="407">
        <v>782</v>
      </c>
      <c r="B966" s="407" t="s">
        <v>13378</v>
      </c>
      <c r="C966" s="407" t="s">
        <v>2</v>
      </c>
      <c r="D966" s="407">
        <v>61.93</v>
      </c>
      <c r="E966" s="404" t="s">
        <v>65</v>
      </c>
      <c r="G966"/>
    </row>
    <row r="967" spans="1:7" ht="13.5" thickBot="1" x14ac:dyDescent="0.25">
      <c r="A967" s="406">
        <v>783</v>
      </c>
      <c r="B967" s="406" t="s">
        <v>13379</v>
      </c>
      <c r="C967" s="406" t="s">
        <v>2</v>
      </c>
      <c r="D967" s="406">
        <v>100.95</v>
      </c>
      <c r="E967" s="404" t="s">
        <v>65</v>
      </c>
      <c r="G967"/>
    </row>
    <row r="968" spans="1:7" ht="13.5" thickBot="1" x14ac:dyDescent="0.25">
      <c r="A968" s="407">
        <v>785</v>
      </c>
      <c r="B968" s="407" t="s">
        <v>13380</v>
      </c>
      <c r="C968" s="407" t="s">
        <v>2</v>
      </c>
      <c r="D968" s="407">
        <v>150.63</v>
      </c>
      <c r="E968" s="404" t="s">
        <v>65</v>
      </c>
      <c r="G968"/>
    </row>
    <row r="969" spans="1:7" ht="13.5" thickBot="1" x14ac:dyDescent="0.25">
      <c r="A969" s="406">
        <v>784</v>
      </c>
      <c r="B969" s="406" t="s">
        <v>13381</v>
      </c>
      <c r="C969" s="406" t="s">
        <v>2</v>
      </c>
      <c r="D969" s="406">
        <v>140.86000000000001</v>
      </c>
      <c r="E969" s="404" t="s">
        <v>65</v>
      </c>
      <c r="G969"/>
    </row>
    <row r="970" spans="1:7" ht="25.5" customHeight="1" thickBot="1" x14ac:dyDescent="0.25">
      <c r="A970" s="407">
        <v>831</v>
      </c>
      <c r="B970" s="407" t="s">
        <v>9320</v>
      </c>
      <c r="C970" s="407" t="s">
        <v>2</v>
      </c>
      <c r="D970" s="407">
        <v>42.04</v>
      </c>
      <c r="E970" s="404" t="s">
        <v>65</v>
      </c>
      <c r="G970"/>
    </row>
    <row r="971" spans="1:7" ht="13.5" thickBot="1" x14ac:dyDescent="0.25">
      <c r="A971" s="406">
        <v>828</v>
      </c>
      <c r="B971" s="406" t="s">
        <v>13382</v>
      </c>
      <c r="C971" s="406" t="s">
        <v>2</v>
      </c>
      <c r="D971" s="406">
        <v>0.3</v>
      </c>
      <c r="E971" s="404" t="s">
        <v>65</v>
      </c>
      <c r="G971"/>
    </row>
    <row r="972" spans="1:7" ht="13.5" thickBot="1" x14ac:dyDescent="0.25">
      <c r="A972" s="407">
        <v>829</v>
      </c>
      <c r="B972" s="407" t="s">
        <v>9321</v>
      </c>
      <c r="C972" s="407" t="s">
        <v>2</v>
      </c>
      <c r="D972" s="407">
        <v>0.59</v>
      </c>
      <c r="E972" s="404" t="s">
        <v>65</v>
      </c>
      <c r="G972"/>
    </row>
    <row r="973" spans="1:7" ht="13.5" thickBot="1" x14ac:dyDescent="0.25">
      <c r="A973" s="406">
        <v>812</v>
      </c>
      <c r="B973" s="406" t="s">
        <v>9322</v>
      </c>
      <c r="C973" s="406" t="s">
        <v>2</v>
      </c>
      <c r="D973" s="406">
        <v>1.25</v>
      </c>
      <c r="E973" s="404" t="s">
        <v>65</v>
      </c>
      <c r="G973"/>
    </row>
    <row r="974" spans="1:7" ht="13.5" thickBot="1" x14ac:dyDescent="0.25">
      <c r="A974" s="407">
        <v>819</v>
      </c>
      <c r="B974" s="407" t="s">
        <v>9323</v>
      </c>
      <c r="C974" s="407" t="s">
        <v>2</v>
      </c>
      <c r="D974" s="407">
        <v>2.21</v>
      </c>
      <c r="E974" s="404" t="s">
        <v>65</v>
      </c>
      <c r="G974"/>
    </row>
    <row r="975" spans="1:7" ht="13.5" thickBot="1" x14ac:dyDescent="0.25">
      <c r="A975" s="406">
        <v>818</v>
      </c>
      <c r="B975" s="406" t="s">
        <v>9324</v>
      </c>
      <c r="C975" s="406" t="s">
        <v>2</v>
      </c>
      <c r="D975" s="406">
        <v>4.1500000000000004</v>
      </c>
      <c r="E975" s="404" t="s">
        <v>65</v>
      </c>
      <c r="G975"/>
    </row>
    <row r="976" spans="1:7" ht="13.5" thickBot="1" x14ac:dyDescent="0.25">
      <c r="A976" s="407">
        <v>823</v>
      </c>
      <c r="B976" s="407" t="s">
        <v>9325</v>
      </c>
      <c r="C976" s="407" t="s">
        <v>2</v>
      </c>
      <c r="D976" s="407">
        <v>10.24</v>
      </c>
      <c r="E976" s="404" t="s">
        <v>65</v>
      </c>
      <c r="G976"/>
    </row>
    <row r="977" spans="1:7" ht="13.5" thickBot="1" x14ac:dyDescent="0.25">
      <c r="A977" s="406">
        <v>830</v>
      </c>
      <c r="B977" s="406" t="s">
        <v>13383</v>
      </c>
      <c r="C977" s="406" t="s">
        <v>2</v>
      </c>
      <c r="D977" s="406">
        <v>10.62</v>
      </c>
      <c r="E977" s="404" t="s">
        <v>65</v>
      </c>
      <c r="G977"/>
    </row>
    <row r="978" spans="1:7" ht="13.5" thickBot="1" x14ac:dyDescent="0.25">
      <c r="A978" s="407">
        <v>826</v>
      </c>
      <c r="B978" s="407" t="s">
        <v>13384</v>
      </c>
      <c r="C978" s="407" t="s">
        <v>2</v>
      </c>
      <c r="D978" s="407">
        <v>17.93</v>
      </c>
      <c r="E978" s="404" t="s">
        <v>65</v>
      </c>
      <c r="G978"/>
    </row>
    <row r="979" spans="1:7" ht="13.5" thickBot="1" x14ac:dyDescent="0.25">
      <c r="A979" s="406">
        <v>827</v>
      </c>
      <c r="B979" s="406" t="s">
        <v>13385</v>
      </c>
      <c r="C979" s="406" t="s">
        <v>2</v>
      </c>
      <c r="D979" s="406">
        <v>20.72</v>
      </c>
      <c r="E979" s="404" t="s">
        <v>65</v>
      </c>
      <c r="G979"/>
    </row>
    <row r="980" spans="1:7" ht="13.5" thickBot="1" x14ac:dyDescent="0.25">
      <c r="A980" s="407">
        <v>832</v>
      </c>
      <c r="B980" s="407" t="s">
        <v>9326</v>
      </c>
      <c r="C980" s="407" t="s">
        <v>2</v>
      </c>
      <c r="D980" s="407">
        <v>1.32</v>
      </c>
      <c r="E980" s="404" t="s">
        <v>65</v>
      </c>
      <c r="G980"/>
    </row>
    <row r="981" spans="1:7" ht="13.5" thickBot="1" x14ac:dyDescent="0.25">
      <c r="A981" s="406">
        <v>833</v>
      </c>
      <c r="B981" s="406" t="s">
        <v>9327</v>
      </c>
      <c r="C981" s="406" t="s">
        <v>2</v>
      </c>
      <c r="D981" s="406">
        <v>1.94</v>
      </c>
      <c r="E981" s="404" t="s">
        <v>65</v>
      </c>
      <c r="G981"/>
    </row>
    <row r="982" spans="1:7" ht="23.25" customHeight="1" thickBot="1" x14ac:dyDescent="0.25">
      <c r="A982" s="407">
        <v>834</v>
      </c>
      <c r="B982" s="407" t="s">
        <v>9328</v>
      </c>
      <c r="C982" s="407" t="s">
        <v>2</v>
      </c>
      <c r="D982" s="407">
        <v>2.14</v>
      </c>
      <c r="E982" s="404" t="s">
        <v>65</v>
      </c>
      <c r="G982"/>
    </row>
    <row r="983" spans="1:7" ht="13.5" thickBot="1" x14ac:dyDescent="0.25">
      <c r="A983" s="406">
        <v>825</v>
      </c>
      <c r="B983" s="406" t="s">
        <v>9329</v>
      </c>
      <c r="C983" s="406" t="s">
        <v>2</v>
      </c>
      <c r="D983" s="406">
        <v>2.29</v>
      </c>
      <c r="E983" s="404" t="s">
        <v>65</v>
      </c>
      <c r="G983"/>
    </row>
    <row r="984" spans="1:7" ht="13.5" thickBot="1" x14ac:dyDescent="0.25">
      <c r="A984" s="407">
        <v>813</v>
      </c>
      <c r="B984" s="407" t="s">
        <v>9330</v>
      </c>
      <c r="C984" s="407" t="s">
        <v>2</v>
      </c>
      <c r="D984" s="407">
        <v>2.8</v>
      </c>
      <c r="E984" s="404" t="s">
        <v>65</v>
      </c>
      <c r="G984"/>
    </row>
    <row r="985" spans="1:7" ht="13.5" thickBot="1" x14ac:dyDescent="0.25">
      <c r="A985" s="406">
        <v>820</v>
      </c>
      <c r="B985" s="406" t="s">
        <v>9331</v>
      </c>
      <c r="C985" s="406" t="s">
        <v>2</v>
      </c>
      <c r="D985" s="406">
        <v>3.07</v>
      </c>
      <c r="E985" s="404" t="s">
        <v>65</v>
      </c>
      <c r="G985"/>
    </row>
    <row r="986" spans="1:7" ht="13.5" thickBot="1" x14ac:dyDescent="0.25">
      <c r="A986" s="407">
        <v>816</v>
      </c>
      <c r="B986" s="407" t="s">
        <v>12978</v>
      </c>
      <c r="C986" s="407" t="s">
        <v>2</v>
      </c>
      <c r="D986" s="407">
        <v>5.25</v>
      </c>
      <c r="E986" s="404" t="s">
        <v>65</v>
      </c>
      <c r="G986"/>
    </row>
    <row r="987" spans="1:7" ht="13.5" thickBot="1" x14ac:dyDescent="0.25">
      <c r="A987" s="406">
        <v>814</v>
      </c>
      <c r="B987" s="406" t="s">
        <v>9332</v>
      </c>
      <c r="C987" s="406" t="s">
        <v>2</v>
      </c>
      <c r="D987" s="406">
        <v>6.55</v>
      </c>
      <c r="E987" s="404" t="s">
        <v>65</v>
      </c>
      <c r="G987"/>
    </row>
    <row r="988" spans="1:7" ht="13.5" thickBot="1" x14ac:dyDescent="0.25">
      <c r="A988" s="407">
        <v>815</v>
      </c>
      <c r="B988" s="407" t="s">
        <v>9333</v>
      </c>
      <c r="C988" s="407" t="s">
        <v>2</v>
      </c>
      <c r="D988" s="407">
        <v>6.72</v>
      </c>
      <c r="E988" s="404" t="s">
        <v>65</v>
      </c>
      <c r="G988"/>
    </row>
    <row r="989" spans="1:7" ht="13.5" thickBot="1" x14ac:dyDescent="0.25">
      <c r="A989" s="406">
        <v>822</v>
      </c>
      <c r="B989" s="406" t="s">
        <v>9334</v>
      </c>
      <c r="C989" s="406" t="s">
        <v>2</v>
      </c>
      <c r="D989" s="406">
        <v>7.77</v>
      </c>
      <c r="E989" s="404" t="s">
        <v>65</v>
      </c>
      <c r="G989"/>
    </row>
    <row r="990" spans="1:7" ht="13.5" thickBot="1" x14ac:dyDescent="0.25">
      <c r="A990" s="407">
        <v>821</v>
      </c>
      <c r="B990" s="407" t="s">
        <v>9335</v>
      </c>
      <c r="C990" s="407" t="s">
        <v>2</v>
      </c>
      <c r="D990" s="407">
        <v>9.3000000000000007</v>
      </c>
      <c r="E990" s="404" t="s">
        <v>65</v>
      </c>
      <c r="G990"/>
    </row>
    <row r="991" spans="1:7" ht="13.5" thickBot="1" x14ac:dyDescent="0.25">
      <c r="A991" s="406">
        <v>817</v>
      </c>
      <c r="B991" s="406" t="s">
        <v>9336</v>
      </c>
      <c r="C991" s="406" t="s">
        <v>2</v>
      </c>
      <c r="D991" s="406">
        <v>12.71</v>
      </c>
      <c r="E991" s="404" t="s">
        <v>65</v>
      </c>
      <c r="G991"/>
    </row>
    <row r="992" spans="1:7" ht="13.5" thickBot="1" x14ac:dyDescent="0.25">
      <c r="A992" s="407">
        <v>20086</v>
      </c>
      <c r="B992" s="407" t="s">
        <v>9337</v>
      </c>
      <c r="C992" s="407" t="s">
        <v>2</v>
      </c>
      <c r="D992" s="407">
        <v>1.75</v>
      </c>
      <c r="E992" s="404" t="s">
        <v>65</v>
      </c>
      <c r="G992"/>
    </row>
    <row r="993" spans="1:7" ht="13.5" thickBot="1" x14ac:dyDescent="0.25">
      <c r="A993" s="406">
        <v>39191</v>
      </c>
      <c r="B993" s="406" t="s">
        <v>13386</v>
      </c>
      <c r="C993" s="406" t="s">
        <v>2</v>
      </c>
      <c r="D993" s="406">
        <v>11.94</v>
      </c>
      <c r="E993" s="404" t="s">
        <v>65</v>
      </c>
      <c r="G993"/>
    </row>
    <row r="994" spans="1:7" ht="23.25" thickBot="1" x14ac:dyDescent="0.25">
      <c r="A994" s="407">
        <v>39190</v>
      </c>
      <c r="B994" s="407" t="s">
        <v>13387</v>
      </c>
      <c r="C994" s="407" t="s">
        <v>2</v>
      </c>
      <c r="D994" s="407">
        <v>12.48</v>
      </c>
      <c r="E994" s="404" t="s">
        <v>65</v>
      </c>
      <c r="G994"/>
    </row>
    <row r="995" spans="1:7" ht="13.5" thickBot="1" x14ac:dyDescent="0.25">
      <c r="A995" s="406">
        <v>39189</v>
      </c>
      <c r="B995" s="406" t="s">
        <v>13388</v>
      </c>
      <c r="C995" s="406" t="s">
        <v>2</v>
      </c>
      <c r="D995" s="406">
        <v>13.2</v>
      </c>
      <c r="E995" s="404" t="s">
        <v>65</v>
      </c>
      <c r="G995"/>
    </row>
    <row r="996" spans="1:7" ht="13.5" thickBot="1" x14ac:dyDescent="0.25">
      <c r="A996" s="407">
        <v>39186</v>
      </c>
      <c r="B996" s="407" t="s">
        <v>13389</v>
      </c>
      <c r="C996" s="407" t="s">
        <v>2</v>
      </c>
      <c r="D996" s="407">
        <v>11.81</v>
      </c>
      <c r="E996" s="404" t="s">
        <v>65</v>
      </c>
      <c r="G996"/>
    </row>
    <row r="997" spans="1:7" ht="13.5" thickBot="1" x14ac:dyDescent="0.25">
      <c r="A997" s="406">
        <v>39188</v>
      </c>
      <c r="B997" s="406" t="s">
        <v>13390</v>
      </c>
      <c r="C997" s="406" t="s">
        <v>2</v>
      </c>
      <c r="D997" s="406">
        <v>9.7200000000000006</v>
      </c>
      <c r="E997" s="404" t="s">
        <v>65</v>
      </c>
      <c r="G997"/>
    </row>
    <row r="998" spans="1:7" ht="13.5" thickBot="1" x14ac:dyDescent="0.25">
      <c r="A998" s="407">
        <v>39187</v>
      </c>
      <c r="B998" s="407" t="s">
        <v>13391</v>
      </c>
      <c r="C998" s="407" t="s">
        <v>2</v>
      </c>
      <c r="D998" s="407">
        <v>10.19</v>
      </c>
      <c r="E998" s="404" t="s">
        <v>65</v>
      </c>
      <c r="G998"/>
    </row>
    <row r="999" spans="1:7" ht="13.5" thickBot="1" x14ac:dyDescent="0.25">
      <c r="A999" s="406">
        <v>39184</v>
      </c>
      <c r="B999" s="406" t="s">
        <v>13392</v>
      </c>
      <c r="C999" s="406" t="s">
        <v>2</v>
      </c>
      <c r="D999" s="406">
        <v>3.83</v>
      </c>
      <c r="E999" s="404" t="s">
        <v>65</v>
      </c>
      <c r="G999"/>
    </row>
    <row r="1000" spans="1:7" ht="13.5" thickBot="1" x14ac:dyDescent="0.25">
      <c r="A1000" s="407">
        <v>39185</v>
      </c>
      <c r="B1000" s="407" t="s">
        <v>13393</v>
      </c>
      <c r="C1000" s="407" t="s">
        <v>2</v>
      </c>
      <c r="D1000" s="407">
        <v>3.49</v>
      </c>
      <c r="E1000" s="404" t="s">
        <v>65</v>
      </c>
      <c r="G1000"/>
    </row>
    <row r="1001" spans="1:7" ht="13.5" thickBot="1" x14ac:dyDescent="0.25">
      <c r="A1001" s="406">
        <v>39198</v>
      </c>
      <c r="B1001" s="406" t="s">
        <v>13394</v>
      </c>
      <c r="C1001" s="406" t="s">
        <v>2</v>
      </c>
      <c r="D1001" s="406">
        <v>39.19</v>
      </c>
      <c r="E1001" s="404" t="s">
        <v>65</v>
      </c>
      <c r="G1001"/>
    </row>
    <row r="1002" spans="1:7" ht="13.5" thickBot="1" x14ac:dyDescent="0.25">
      <c r="A1002" s="407">
        <v>39197</v>
      </c>
      <c r="B1002" s="407" t="s">
        <v>13395</v>
      </c>
      <c r="C1002" s="407" t="s">
        <v>2</v>
      </c>
      <c r="D1002" s="407">
        <v>40.94</v>
      </c>
      <c r="E1002" s="404" t="s">
        <v>65</v>
      </c>
      <c r="G1002"/>
    </row>
    <row r="1003" spans="1:7" ht="13.5" thickBot="1" x14ac:dyDescent="0.25">
      <c r="A1003" s="406">
        <v>39196</v>
      </c>
      <c r="B1003" s="406" t="s">
        <v>13396</v>
      </c>
      <c r="C1003" s="406" t="s">
        <v>2</v>
      </c>
      <c r="D1003" s="406">
        <v>42.22</v>
      </c>
      <c r="E1003" s="404" t="s">
        <v>65</v>
      </c>
      <c r="G1003"/>
    </row>
    <row r="1004" spans="1:7" ht="13.5" thickBot="1" x14ac:dyDescent="0.25">
      <c r="A1004" s="407">
        <v>39199</v>
      </c>
      <c r="B1004" s="407" t="s">
        <v>13397</v>
      </c>
      <c r="C1004" s="407" t="s">
        <v>2</v>
      </c>
      <c r="D1004" s="407">
        <v>37.71</v>
      </c>
      <c r="E1004" s="404" t="s">
        <v>65</v>
      </c>
      <c r="G1004"/>
    </row>
    <row r="1005" spans="1:7" ht="12.75" customHeight="1" thickBot="1" x14ac:dyDescent="0.25">
      <c r="A1005" s="406">
        <v>39195</v>
      </c>
      <c r="B1005" s="406" t="s">
        <v>13398</v>
      </c>
      <c r="C1005" s="406" t="s">
        <v>2</v>
      </c>
      <c r="D1005" s="406">
        <v>21.77</v>
      </c>
      <c r="E1005" s="404" t="s">
        <v>65</v>
      </c>
      <c r="G1005"/>
    </row>
    <row r="1006" spans="1:7" ht="13.5" thickBot="1" x14ac:dyDescent="0.25">
      <c r="A1006" s="407">
        <v>39194</v>
      </c>
      <c r="B1006" s="407" t="s">
        <v>13399</v>
      </c>
      <c r="C1006" s="407" t="s">
        <v>2</v>
      </c>
      <c r="D1006" s="407">
        <v>23.29</v>
      </c>
      <c r="E1006" s="404" t="s">
        <v>65</v>
      </c>
      <c r="G1006"/>
    </row>
    <row r="1007" spans="1:7" ht="13.5" thickBot="1" x14ac:dyDescent="0.25">
      <c r="A1007" s="406">
        <v>39193</v>
      </c>
      <c r="B1007" s="406" t="s">
        <v>13400</v>
      </c>
      <c r="C1007" s="406" t="s">
        <v>2</v>
      </c>
      <c r="D1007" s="406">
        <v>25.53</v>
      </c>
      <c r="E1007" s="404" t="s">
        <v>65</v>
      </c>
      <c r="G1007"/>
    </row>
    <row r="1008" spans="1:7" ht="13.5" thickBot="1" x14ac:dyDescent="0.25">
      <c r="A1008" s="407">
        <v>39192</v>
      </c>
      <c r="B1008" s="407" t="s">
        <v>13401</v>
      </c>
      <c r="C1008" s="407" t="s">
        <v>2</v>
      </c>
      <c r="D1008" s="407">
        <v>26.56</v>
      </c>
      <c r="E1008" s="404" t="s">
        <v>65</v>
      </c>
      <c r="G1008"/>
    </row>
    <row r="1009" spans="1:7" ht="13.5" thickBot="1" x14ac:dyDescent="0.25">
      <c r="A1009" s="406">
        <v>39920</v>
      </c>
      <c r="B1009" s="406" t="s">
        <v>13402</v>
      </c>
      <c r="C1009" s="406" t="s">
        <v>2</v>
      </c>
      <c r="D1009" s="406">
        <v>3.21</v>
      </c>
      <c r="E1009" s="404" t="s">
        <v>65</v>
      </c>
      <c r="G1009"/>
    </row>
    <row r="1010" spans="1:7" ht="13.5" thickBot="1" x14ac:dyDescent="0.25">
      <c r="A1010" s="407">
        <v>39201</v>
      </c>
      <c r="B1010" s="407" t="s">
        <v>13403</v>
      </c>
      <c r="C1010" s="407" t="s">
        <v>2</v>
      </c>
      <c r="D1010" s="407">
        <v>46.85</v>
      </c>
      <c r="E1010" s="404" t="s">
        <v>65</v>
      </c>
      <c r="G1010"/>
    </row>
    <row r="1011" spans="1:7" ht="13.5" thickBot="1" x14ac:dyDescent="0.25">
      <c r="A1011" s="406">
        <v>39200</v>
      </c>
      <c r="B1011" s="406" t="s">
        <v>13404</v>
      </c>
      <c r="C1011" s="406" t="s">
        <v>2</v>
      </c>
      <c r="D1011" s="406">
        <v>47.23</v>
      </c>
      <c r="E1011" s="404" t="s">
        <v>65</v>
      </c>
      <c r="G1011"/>
    </row>
    <row r="1012" spans="1:7" ht="13.5" thickBot="1" x14ac:dyDescent="0.25">
      <c r="A1012" s="407">
        <v>39203</v>
      </c>
      <c r="B1012" s="407" t="s">
        <v>13405</v>
      </c>
      <c r="C1012" s="407" t="s">
        <v>2</v>
      </c>
      <c r="D1012" s="407">
        <v>38.14</v>
      </c>
      <c r="E1012" s="404" t="s">
        <v>65</v>
      </c>
      <c r="G1012"/>
    </row>
    <row r="1013" spans="1:7" ht="13.5" thickBot="1" x14ac:dyDescent="0.25">
      <c r="A1013" s="406">
        <v>39202</v>
      </c>
      <c r="B1013" s="406" t="s">
        <v>13406</v>
      </c>
      <c r="C1013" s="406" t="s">
        <v>2</v>
      </c>
      <c r="D1013" s="406">
        <v>44.8</v>
      </c>
      <c r="E1013" s="404" t="s">
        <v>65</v>
      </c>
      <c r="G1013"/>
    </row>
    <row r="1014" spans="1:7" ht="13.5" thickBot="1" x14ac:dyDescent="0.25">
      <c r="A1014" s="407">
        <v>39205</v>
      </c>
      <c r="B1014" s="407" t="s">
        <v>13407</v>
      </c>
      <c r="C1014" s="407" t="s">
        <v>2</v>
      </c>
      <c r="D1014" s="407">
        <v>74.739999999999995</v>
      </c>
      <c r="E1014" s="404" t="s">
        <v>65</v>
      </c>
      <c r="G1014"/>
    </row>
    <row r="1015" spans="1:7" ht="13.5" thickBot="1" x14ac:dyDescent="0.25">
      <c r="A1015" s="406">
        <v>39204</v>
      </c>
      <c r="B1015" s="406" t="s">
        <v>13408</v>
      </c>
      <c r="C1015" s="406" t="s">
        <v>2</v>
      </c>
      <c r="D1015" s="406">
        <v>76.55</v>
      </c>
      <c r="E1015" s="404" t="s">
        <v>65</v>
      </c>
      <c r="G1015"/>
    </row>
    <row r="1016" spans="1:7" ht="13.5" thickBot="1" x14ac:dyDescent="0.25">
      <c r="A1016" s="407">
        <v>39206</v>
      </c>
      <c r="B1016" s="407" t="s">
        <v>13409</v>
      </c>
      <c r="C1016" s="407" t="s">
        <v>2</v>
      </c>
      <c r="D1016" s="407">
        <v>72.62</v>
      </c>
      <c r="E1016" s="404" t="s">
        <v>65</v>
      </c>
      <c r="G1016"/>
    </row>
    <row r="1017" spans="1:7" ht="13.5" thickBot="1" x14ac:dyDescent="0.25">
      <c r="A1017" s="406">
        <v>792</v>
      </c>
      <c r="B1017" s="406" t="s">
        <v>9338</v>
      </c>
      <c r="C1017" s="406" t="s">
        <v>2</v>
      </c>
      <c r="D1017" s="406">
        <v>1.54</v>
      </c>
      <c r="E1017" s="404" t="s">
        <v>65</v>
      </c>
      <c r="G1017"/>
    </row>
    <row r="1018" spans="1:7" ht="13.5" thickBot="1" x14ac:dyDescent="0.25">
      <c r="A1018" s="407">
        <v>39178</v>
      </c>
      <c r="B1018" s="407" t="s">
        <v>13410</v>
      </c>
      <c r="C1018" s="407" t="s">
        <v>2</v>
      </c>
      <c r="D1018" s="407">
        <v>1.29</v>
      </c>
      <c r="E1018" s="404" t="s">
        <v>65</v>
      </c>
      <c r="G1018"/>
    </row>
    <row r="1019" spans="1:7" ht="13.5" thickBot="1" x14ac:dyDescent="0.25">
      <c r="A1019" s="406">
        <v>39177</v>
      </c>
      <c r="B1019" s="406" t="s">
        <v>13411</v>
      </c>
      <c r="C1019" s="406" t="s">
        <v>2</v>
      </c>
      <c r="D1019" s="406">
        <v>1.17</v>
      </c>
      <c r="E1019" s="404" t="s">
        <v>65</v>
      </c>
      <c r="G1019"/>
    </row>
    <row r="1020" spans="1:7" ht="51" customHeight="1" thickBot="1" x14ac:dyDescent="0.25">
      <c r="A1020" s="407">
        <v>39174</v>
      </c>
      <c r="B1020" s="407" t="s">
        <v>13412</v>
      </c>
      <c r="C1020" s="407" t="s">
        <v>2</v>
      </c>
      <c r="D1020" s="407">
        <v>0.57999999999999996</v>
      </c>
      <c r="E1020" s="404" t="s">
        <v>65</v>
      </c>
      <c r="G1020"/>
    </row>
    <row r="1021" spans="1:7" ht="13.5" thickBot="1" x14ac:dyDescent="0.25">
      <c r="A1021" s="406">
        <v>39176</v>
      </c>
      <c r="B1021" s="406" t="s">
        <v>13413</v>
      </c>
      <c r="C1021" s="406" t="s">
        <v>2</v>
      </c>
      <c r="D1021" s="406">
        <v>0.76</v>
      </c>
      <c r="E1021" s="404" t="s">
        <v>65</v>
      </c>
      <c r="G1021"/>
    </row>
    <row r="1022" spans="1:7" ht="13.5" thickBot="1" x14ac:dyDescent="0.25">
      <c r="A1022" s="407">
        <v>39180</v>
      </c>
      <c r="B1022" s="407" t="s">
        <v>13414</v>
      </c>
      <c r="C1022" s="407" t="s">
        <v>2</v>
      </c>
      <c r="D1022" s="407">
        <v>3.51</v>
      </c>
      <c r="E1022" s="404" t="s">
        <v>65</v>
      </c>
      <c r="G1022"/>
    </row>
    <row r="1023" spans="1:7" ht="13.5" thickBot="1" x14ac:dyDescent="0.25">
      <c r="A1023" s="406">
        <v>39179</v>
      </c>
      <c r="B1023" s="406" t="s">
        <v>13415</v>
      </c>
      <c r="C1023" s="406" t="s">
        <v>2</v>
      </c>
      <c r="D1023" s="406">
        <v>3.1</v>
      </c>
      <c r="E1023" s="404" t="s">
        <v>65</v>
      </c>
      <c r="G1023"/>
    </row>
    <row r="1024" spans="1:7" ht="13.5" thickBot="1" x14ac:dyDescent="0.25">
      <c r="A1024" s="407">
        <v>39175</v>
      </c>
      <c r="B1024" s="407" t="s">
        <v>13416</v>
      </c>
      <c r="C1024" s="407" t="s">
        <v>2</v>
      </c>
      <c r="D1024" s="407">
        <v>0.71</v>
      </c>
      <c r="E1024" s="404" t="s">
        <v>65</v>
      </c>
      <c r="G1024"/>
    </row>
    <row r="1025" spans="1:7" ht="13.5" thickBot="1" x14ac:dyDescent="0.25">
      <c r="A1025" s="406">
        <v>39217</v>
      </c>
      <c r="B1025" s="406" t="s">
        <v>13417</v>
      </c>
      <c r="C1025" s="406" t="s">
        <v>2</v>
      </c>
      <c r="D1025" s="406">
        <v>0.55000000000000004</v>
      </c>
      <c r="E1025" s="404" t="s">
        <v>65</v>
      </c>
      <c r="G1025"/>
    </row>
    <row r="1026" spans="1:7" ht="13.5" thickBot="1" x14ac:dyDescent="0.25">
      <c r="A1026" s="407">
        <v>39181</v>
      </c>
      <c r="B1026" s="407" t="s">
        <v>13418</v>
      </c>
      <c r="C1026" s="407" t="s">
        <v>2</v>
      </c>
      <c r="D1026" s="407">
        <v>4.7</v>
      </c>
      <c r="E1026" s="404" t="s">
        <v>65</v>
      </c>
      <c r="G1026"/>
    </row>
    <row r="1027" spans="1:7" ht="13.5" thickBot="1" x14ac:dyDescent="0.25">
      <c r="A1027" s="406">
        <v>39182</v>
      </c>
      <c r="B1027" s="406" t="s">
        <v>13419</v>
      </c>
      <c r="C1027" s="406" t="s">
        <v>2</v>
      </c>
      <c r="D1027" s="406">
        <v>6.61</v>
      </c>
      <c r="E1027" s="404" t="s">
        <v>65</v>
      </c>
      <c r="G1027"/>
    </row>
    <row r="1028" spans="1:7" ht="13.5" thickBot="1" x14ac:dyDescent="0.25">
      <c r="A1028" s="407">
        <v>4374</v>
      </c>
      <c r="B1028" s="407" t="s">
        <v>2120</v>
      </c>
      <c r="C1028" s="407" t="s">
        <v>2</v>
      </c>
      <c r="D1028" s="407">
        <v>0.25</v>
      </c>
      <c r="E1028" s="404" t="s">
        <v>65</v>
      </c>
      <c r="G1028"/>
    </row>
    <row r="1029" spans="1:7" ht="13.5" thickBot="1" x14ac:dyDescent="0.25">
      <c r="A1029" s="406">
        <v>7568</v>
      </c>
      <c r="B1029" s="406" t="s">
        <v>2121</v>
      </c>
      <c r="C1029" s="406" t="s">
        <v>2</v>
      </c>
      <c r="D1029" s="406">
        <v>0.46</v>
      </c>
      <c r="E1029" s="404" t="s">
        <v>65</v>
      </c>
      <c r="G1029"/>
    </row>
    <row r="1030" spans="1:7" ht="13.5" thickBot="1" x14ac:dyDescent="0.25">
      <c r="A1030" s="407">
        <v>7584</v>
      </c>
      <c r="B1030" s="407" t="s">
        <v>4722</v>
      </c>
      <c r="C1030" s="407" t="s">
        <v>2</v>
      </c>
      <c r="D1030" s="407">
        <v>0.7</v>
      </c>
      <c r="E1030" s="404" t="s">
        <v>65</v>
      </c>
      <c r="G1030"/>
    </row>
    <row r="1031" spans="1:7" ht="34.5" customHeight="1" thickBot="1" x14ac:dyDescent="0.25">
      <c r="A1031" s="406">
        <v>11945</v>
      </c>
      <c r="B1031" s="406" t="s">
        <v>2122</v>
      </c>
      <c r="C1031" s="406" t="s">
        <v>2</v>
      </c>
      <c r="D1031" s="406">
        <v>0.04</v>
      </c>
      <c r="E1031" s="404" t="s">
        <v>65</v>
      </c>
      <c r="G1031"/>
    </row>
    <row r="1032" spans="1:7" ht="34.5" customHeight="1" thickBot="1" x14ac:dyDescent="0.25">
      <c r="A1032" s="407">
        <v>11946</v>
      </c>
      <c r="B1032" s="407" t="s">
        <v>2123</v>
      </c>
      <c r="C1032" s="407" t="s">
        <v>2</v>
      </c>
      <c r="D1032" s="407">
        <v>7.0000000000000007E-2</v>
      </c>
      <c r="E1032" s="404" t="s">
        <v>65</v>
      </c>
      <c r="G1032"/>
    </row>
    <row r="1033" spans="1:7" ht="34.5" customHeight="1" thickBot="1" x14ac:dyDescent="0.25">
      <c r="A1033" s="406">
        <v>11950</v>
      </c>
      <c r="B1033" s="406" t="s">
        <v>4922</v>
      </c>
      <c r="C1033" s="406" t="s">
        <v>2</v>
      </c>
      <c r="D1033" s="406">
        <v>0.21</v>
      </c>
      <c r="E1033" s="404" t="s">
        <v>65</v>
      </c>
      <c r="G1033"/>
    </row>
    <row r="1034" spans="1:7" ht="34.5" customHeight="1" thickBot="1" x14ac:dyDescent="0.25">
      <c r="A1034" s="407">
        <v>4376</v>
      </c>
      <c r="B1034" s="407" t="s">
        <v>4457</v>
      </c>
      <c r="C1034" s="407" t="s">
        <v>2</v>
      </c>
      <c r="D1034" s="407">
        <v>0.14000000000000001</v>
      </c>
      <c r="E1034" s="404" t="s">
        <v>65</v>
      </c>
      <c r="G1034"/>
    </row>
    <row r="1035" spans="1:7" ht="34.5" customHeight="1" thickBot="1" x14ac:dyDescent="0.25">
      <c r="A1035" s="406">
        <v>7583</v>
      </c>
      <c r="B1035" s="406" t="s">
        <v>2124</v>
      </c>
      <c r="C1035" s="406" t="s">
        <v>2</v>
      </c>
      <c r="D1035" s="406">
        <v>0.23</v>
      </c>
      <c r="E1035" s="404" t="s">
        <v>65</v>
      </c>
      <c r="G1035"/>
    </row>
    <row r="1036" spans="1:7" ht="34.5" customHeight="1" thickBot="1" x14ac:dyDescent="0.25">
      <c r="A1036" s="407">
        <v>797</v>
      </c>
      <c r="B1036" s="407" t="s">
        <v>9339</v>
      </c>
      <c r="C1036" s="407" t="s">
        <v>2</v>
      </c>
      <c r="D1036" s="407">
        <v>3.59</v>
      </c>
      <c r="E1036" s="404" t="s">
        <v>65</v>
      </c>
      <c r="G1036"/>
    </row>
    <row r="1037" spans="1:7" ht="13.5" thickBot="1" x14ac:dyDescent="0.25">
      <c r="A1037" s="406">
        <v>798</v>
      </c>
      <c r="B1037" s="406" t="s">
        <v>9340</v>
      </c>
      <c r="C1037" s="406" t="s">
        <v>2</v>
      </c>
      <c r="D1037" s="406">
        <v>0.52</v>
      </c>
      <c r="E1037" s="404" t="s">
        <v>65</v>
      </c>
      <c r="G1037"/>
    </row>
    <row r="1038" spans="1:7" ht="13.5" thickBot="1" x14ac:dyDescent="0.25">
      <c r="A1038" s="407">
        <v>796</v>
      </c>
      <c r="B1038" s="407" t="s">
        <v>9341</v>
      </c>
      <c r="C1038" s="407" t="s">
        <v>2</v>
      </c>
      <c r="D1038" s="407">
        <v>3.53</v>
      </c>
      <c r="E1038" s="404" t="s">
        <v>65</v>
      </c>
      <c r="G1038"/>
    </row>
    <row r="1039" spans="1:7" ht="13.5" thickBot="1" x14ac:dyDescent="0.25">
      <c r="A1039" s="406">
        <v>799</v>
      </c>
      <c r="B1039" s="406" t="s">
        <v>9342</v>
      </c>
      <c r="C1039" s="406" t="s">
        <v>2</v>
      </c>
      <c r="D1039" s="406">
        <v>1.62</v>
      </c>
      <c r="E1039" s="404" t="s">
        <v>65</v>
      </c>
      <c r="G1039"/>
    </row>
    <row r="1040" spans="1:7" ht="13.5" thickBot="1" x14ac:dyDescent="0.25">
      <c r="A1040" s="407">
        <v>804</v>
      </c>
      <c r="B1040" s="407" t="s">
        <v>9343</v>
      </c>
      <c r="C1040" s="407" t="s">
        <v>2</v>
      </c>
      <c r="D1040" s="407">
        <v>5.44</v>
      </c>
      <c r="E1040" s="404" t="s">
        <v>65</v>
      </c>
      <c r="G1040"/>
    </row>
    <row r="1041" spans="1:7" ht="13.5" thickBot="1" x14ac:dyDescent="0.25">
      <c r="A1041" s="406">
        <v>793</v>
      </c>
      <c r="B1041" s="406" t="s">
        <v>9344</v>
      </c>
      <c r="C1041" s="406" t="s">
        <v>2</v>
      </c>
      <c r="D1041" s="406">
        <v>2.69</v>
      </c>
      <c r="E1041" s="404" t="s">
        <v>65</v>
      </c>
      <c r="G1041"/>
    </row>
    <row r="1042" spans="1:7" ht="13.5" thickBot="1" x14ac:dyDescent="0.25">
      <c r="A1042" s="407">
        <v>801</v>
      </c>
      <c r="B1042" s="407" t="s">
        <v>9345</v>
      </c>
      <c r="C1042" s="407" t="s">
        <v>2</v>
      </c>
      <c r="D1042" s="407">
        <v>1.82</v>
      </c>
      <c r="E1042" s="404" t="s">
        <v>65</v>
      </c>
      <c r="G1042"/>
    </row>
    <row r="1043" spans="1:7" ht="13.5" thickBot="1" x14ac:dyDescent="0.25">
      <c r="A1043" s="406">
        <v>794</v>
      </c>
      <c r="B1043" s="406" t="s">
        <v>9346</v>
      </c>
      <c r="C1043" s="406" t="s">
        <v>2</v>
      </c>
      <c r="D1043" s="406">
        <v>1.9</v>
      </c>
      <c r="E1043" s="404" t="s">
        <v>65</v>
      </c>
      <c r="G1043"/>
    </row>
    <row r="1044" spans="1:7" ht="13.5" thickBot="1" x14ac:dyDescent="0.25">
      <c r="A1044" s="407">
        <v>802</v>
      </c>
      <c r="B1044" s="407" t="s">
        <v>13420</v>
      </c>
      <c r="C1044" s="407" t="s">
        <v>2</v>
      </c>
      <c r="D1044" s="407">
        <v>5.74</v>
      </c>
      <c r="E1044" s="404" t="s">
        <v>65</v>
      </c>
      <c r="G1044"/>
    </row>
    <row r="1045" spans="1:7" ht="13.5" thickBot="1" x14ac:dyDescent="0.25">
      <c r="A1045" s="406">
        <v>803</v>
      </c>
      <c r="B1045" s="406" t="s">
        <v>9347</v>
      </c>
      <c r="C1045" s="406" t="s">
        <v>2</v>
      </c>
      <c r="D1045" s="406">
        <v>5.98</v>
      </c>
      <c r="E1045" s="404" t="s">
        <v>65</v>
      </c>
      <c r="G1045"/>
    </row>
    <row r="1046" spans="1:7" ht="13.5" thickBot="1" x14ac:dyDescent="0.25">
      <c r="A1046" s="407">
        <v>4375</v>
      </c>
      <c r="B1046" s="407" t="s">
        <v>4723</v>
      </c>
      <c r="C1046" s="407" t="s">
        <v>2</v>
      </c>
      <c r="D1046" s="407">
        <v>7.0000000000000007E-2</v>
      </c>
      <c r="E1046" s="404" t="s">
        <v>65</v>
      </c>
      <c r="G1046"/>
    </row>
    <row r="1047" spans="1:7" ht="13.5" thickBot="1" x14ac:dyDescent="0.25">
      <c r="A1047" s="406">
        <v>12616</v>
      </c>
      <c r="B1047" s="406" t="s">
        <v>9348</v>
      </c>
      <c r="C1047" s="406" t="s">
        <v>2</v>
      </c>
      <c r="D1047" s="406">
        <v>5.35</v>
      </c>
      <c r="E1047" s="404" t="s">
        <v>65</v>
      </c>
      <c r="G1047"/>
    </row>
    <row r="1048" spans="1:7" ht="13.5" thickBot="1" x14ac:dyDescent="0.25">
      <c r="A1048" s="407">
        <v>12617</v>
      </c>
      <c r="B1048" s="407" t="s">
        <v>9349</v>
      </c>
      <c r="C1048" s="407" t="s">
        <v>2</v>
      </c>
      <c r="D1048" s="407">
        <v>5.35</v>
      </c>
      <c r="E1048" s="404" t="s">
        <v>65</v>
      </c>
      <c r="G1048"/>
    </row>
    <row r="1049" spans="1:7" ht="23.25" thickBot="1" x14ac:dyDescent="0.25">
      <c r="A1049" s="406">
        <v>1049</v>
      </c>
      <c r="B1049" s="406" t="s">
        <v>13421</v>
      </c>
      <c r="C1049" s="406" t="s">
        <v>2</v>
      </c>
      <c r="D1049" s="406">
        <v>5.53</v>
      </c>
      <c r="E1049" s="404" t="s">
        <v>65</v>
      </c>
      <c r="G1049"/>
    </row>
    <row r="1050" spans="1:7" ht="23.25" thickBot="1" x14ac:dyDescent="0.25">
      <c r="A1050" s="407">
        <v>1099</v>
      </c>
      <c r="B1050" s="407" t="s">
        <v>13422</v>
      </c>
      <c r="C1050" s="407" t="s">
        <v>2</v>
      </c>
      <c r="D1050" s="407">
        <v>4.2300000000000004</v>
      </c>
      <c r="E1050" s="404" t="s">
        <v>65</v>
      </c>
      <c r="G1050"/>
    </row>
    <row r="1051" spans="1:7" ht="23.25" thickBot="1" x14ac:dyDescent="0.25">
      <c r="A1051" s="406">
        <v>39678</v>
      </c>
      <c r="B1051" s="406" t="s">
        <v>13423</v>
      </c>
      <c r="C1051" s="406" t="s">
        <v>2</v>
      </c>
      <c r="D1051" s="406">
        <v>1.7</v>
      </c>
      <c r="E1051" s="404" t="s">
        <v>65</v>
      </c>
      <c r="G1051"/>
    </row>
    <row r="1052" spans="1:7" ht="23.25" thickBot="1" x14ac:dyDescent="0.25">
      <c r="A1052" s="407">
        <v>1050</v>
      </c>
      <c r="B1052" s="407" t="s">
        <v>13424</v>
      </c>
      <c r="C1052" s="407" t="s">
        <v>2</v>
      </c>
      <c r="D1052" s="407">
        <v>2.89</v>
      </c>
      <c r="E1052" s="404" t="s">
        <v>65</v>
      </c>
      <c r="G1052"/>
    </row>
    <row r="1053" spans="1:7" ht="23.25" thickBot="1" x14ac:dyDescent="0.25">
      <c r="A1053" s="406">
        <v>1101</v>
      </c>
      <c r="B1053" s="406" t="s">
        <v>13425</v>
      </c>
      <c r="C1053" s="406" t="s">
        <v>2</v>
      </c>
      <c r="D1053" s="406">
        <v>18.260000000000002</v>
      </c>
      <c r="E1053" s="404" t="s">
        <v>65</v>
      </c>
      <c r="G1053"/>
    </row>
    <row r="1054" spans="1:7" ht="23.25" thickBot="1" x14ac:dyDescent="0.25">
      <c r="A1054" s="407">
        <v>1100</v>
      </c>
      <c r="B1054" s="407" t="s">
        <v>13426</v>
      </c>
      <c r="C1054" s="407" t="s">
        <v>2</v>
      </c>
      <c r="D1054" s="407">
        <v>9.42</v>
      </c>
      <c r="E1054" s="404" t="s">
        <v>65</v>
      </c>
      <c r="G1054"/>
    </row>
    <row r="1055" spans="1:7" ht="38.25" customHeight="1" thickBot="1" x14ac:dyDescent="0.25">
      <c r="A1055" s="406">
        <v>39679</v>
      </c>
      <c r="B1055" s="406" t="s">
        <v>13427</v>
      </c>
      <c r="C1055" s="406" t="s">
        <v>2</v>
      </c>
      <c r="D1055" s="406">
        <v>36.4</v>
      </c>
      <c r="E1055" s="404" t="s">
        <v>65</v>
      </c>
      <c r="G1055"/>
    </row>
    <row r="1056" spans="1:7" ht="23.25" thickBot="1" x14ac:dyDescent="0.25">
      <c r="A1056" s="407">
        <v>1098</v>
      </c>
      <c r="B1056" s="407" t="s">
        <v>13428</v>
      </c>
      <c r="C1056" s="407" t="s">
        <v>2</v>
      </c>
      <c r="D1056" s="407">
        <v>2.2599999999999998</v>
      </c>
      <c r="E1056" s="404" t="s">
        <v>65</v>
      </c>
      <c r="G1056"/>
    </row>
    <row r="1057" spans="1:7" ht="23.25" thickBot="1" x14ac:dyDescent="0.25">
      <c r="A1057" s="406">
        <v>1102</v>
      </c>
      <c r="B1057" s="406" t="s">
        <v>13429</v>
      </c>
      <c r="C1057" s="406" t="s">
        <v>2</v>
      </c>
      <c r="D1057" s="406">
        <v>27.23</v>
      </c>
      <c r="E1057" s="404" t="s">
        <v>65</v>
      </c>
      <c r="G1057"/>
    </row>
    <row r="1058" spans="1:7" ht="23.25" thickBot="1" x14ac:dyDescent="0.25">
      <c r="A1058" s="407">
        <v>1051</v>
      </c>
      <c r="B1058" s="407" t="s">
        <v>13430</v>
      </c>
      <c r="C1058" s="407" t="s">
        <v>2</v>
      </c>
      <c r="D1058" s="407">
        <v>39.58</v>
      </c>
      <c r="E1058" s="404" t="s">
        <v>65</v>
      </c>
      <c r="G1058"/>
    </row>
    <row r="1059" spans="1:7" ht="13.5" thickBot="1" x14ac:dyDescent="0.25">
      <c r="A1059" s="406">
        <v>37399</v>
      </c>
      <c r="B1059" s="406" t="s">
        <v>9350</v>
      </c>
      <c r="C1059" s="406" t="s">
        <v>2</v>
      </c>
      <c r="D1059" s="406">
        <v>12.22</v>
      </c>
      <c r="E1059" s="404" t="s">
        <v>65</v>
      </c>
      <c r="G1059"/>
    </row>
    <row r="1060" spans="1:7" ht="13.5" thickBot="1" x14ac:dyDescent="0.25">
      <c r="A1060" s="407">
        <v>25004</v>
      </c>
      <c r="B1060" s="407" t="s">
        <v>9351</v>
      </c>
      <c r="C1060" s="407" t="s">
        <v>616</v>
      </c>
      <c r="D1060" s="407">
        <v>15.3</v>
      </c>
      <c r="E1060" s="404" t="s">
        <v>65</v>
      </c>
      <c r="G1060"/>
    </row>
    <row r="1061" spans="1:7" ht="13.5" thickBot="1" x14ac:dyDescent="0.25">
      <c r="A1061" s="406">
        <v>25002</v>
      </c>
      <c r="B1061" s="406" t="s">
        <v>9352</v>
      </c>
      <c r="C1061" s="406" t="s">
        <v>616</v>
      </c>
      <c r="D1061" s="406">
        <v>15.43</v>
      </c>
      <c r="E1061" s="404" t="s">
        <v>65</v>
      </c>
      <c r="G1061"/>
    </row>
    <row r="1062" spans="1:7" ht="13.5" thickBot="1" x14ac:dyDescent="0.25">
      <c r="A1062" s="407">
        <v>37409</v>
      </c>
      <c r="B1062" s="407" t="s">
        <v>9353</v>
      </c>
      <c r="C1062" s="407" t="s">
        <v>616</v>
      </c>
      <c r="D1062" s="407">
        <v>15.18</v>
      </c>
      <c r="E1062" s="404" t="s">
        <v>65</v>
      </c>
      <c r="G1062"/>
    </row>
    <row r="1063" spans="1:7" ht="13.5" thickBot="1" x14ac:dyDescent="0.25">
      <c r="A1063" s="406">
        <v>841</v>
      </c>
      <c r="B1063" s="406" t="s">
        <v>13431</v>
      </c>
      <c r="C1063" s="406" t="s">
        <v>616</v>
      </c>
      <c r="D1063" s="406">
        <v>15.68</v>
      </c>
      <c r="E1063" s="404" t="s">
        <v>65</v>
      </c>
      <c r="G1063"/>
    </row>
    <row r="1064" spans="1:7" ht="23.25" customHeight="1" thickBot="1" x14ac:dyDescent="0.25">
      <c r="A1064" s="407">
        <v>25005</v>
      </c>
      <c r="B1064" s="407" t="s">
        <v>9354</v>
      </c>
      <c r="C1064" s="407" t="s">
        <v>616</v>
      </c>
      <c r="D1064" s="407">
        <v>17.190000000000001</v>
      </c>
      <c r="E1064" s="404" t="s">
        <v>65</v>
      </c>
      <c r="G1064"/>
    </row>
    <row r="1065" spans="1:7" ht="23.25" customHeight="1" thickBot="1" x14ac:dyDescent="0.25">
      <c r="A1065" s="406">
        <v>25003</v>
      </c>
      <c r="B1065" s="406" t="s">
        <v>9355</v>
      </c>
      <c r="C1065" s="406" t="s">
        <v>616</v>
      </c>
      <c r="D1065" s="406">
        <v>18.36</v>
      </c>
      <c r="E1065" s="404" t="s">
        <v>65</v>
      </c>
      <c r="G1065"/>
    </row>
    <row r="1066" spans="1:7" ht="23.25" customHeight="1" thickBot="1" x14ac:dyDescent="0.25">
      <c r="A1066" s="407">
        <v>37410</v>
      </c>
      <c r="B1066" s="407" t="s">
        <v>9356</v>
      </c>
      <c r="C1066" s="407" t="s">
        <v>616</v>
      </c>
      <c r="D1066" s="407">
        <v>17.190000000000001</v>
      </c>
      <c r="E1066" s="404" t="s">
        <v>65</v>
      </c>
      <c r="G1066"/>
    </row>
    <row r="1067" spans="1:7" ht="23.25" customHeight="1" thickBot="1" x14ac:dyDescent="0.25">
      <c r="A1067" s="406">
        <v>842</v>
      </c>
      <c r="B1067" s="406" t="s">
        <v>9357</v>
      </c>
      <c r="C1067" s="406" t="s">
        <v>616</v>
      </c>
      <c r="D1067" s="406">
        <v>19.34</v>
      </c>
      <c r="E1067" s="404" t="s">
        <v>65</v>
      </c>
      <c r="G1067"/>
    </row>
    <row r="1068" spans="1:7" ht="13.5" thickBot="1" x14ac:dyDescent="0.25">
      <c r="A1068" s="407">
        <v>959</v>
      </c>
      <c r="B1068" s="407" t="s">
        <v>2125</v>
      </c>
      <c r="C1068" s="407" t="s">
        <v>70</v>
      </c>
      <c r="D1068" s="407">
        <v>13.19</v>
      </c>
      <c r="E1068" s="404" t="s">
        <v>65</v>
      </c>
      <c r="G1068"/>
    </row>
    <row r="1069" spans="1:7" ht="13.5" thickBot="1" x14ac:dyDescent="0.25">
      <c r="A1069" s="406">
        <v>960</v>
      </c>
      <c r="B1069" s="406" t="s">
        <v>2126</v>
      </c>
      <c r="C1069" s="406" t="s">
        <v>70</v>
      </c>
      <c r="D1069" s="406">
        <v>19.57</v>
      </c>
      <c r="E1069" s="404" t="s">
        <v>65</v>
      </c>
      <c r="G1069"/>
    </row>
    <row r="1070" spans="1:7" ht="13.5" thickBot="1" x14ac:dyDescent="0.25">
      <c r="A1070" s="407">
        <v>961</v>
      </c>
      <c r="B1070" s="407" t="s">
        <v>2127</v>
      </c>
      <c r="C1070" s="407" t="s">
        <v>70</v>
      </c>
      <c r="D1070" s="407">
        <v>27.86</v>
      </c>
      <c r="E1070" s="404" t="s">
        <v>65</v>
      </c>
      <c r="G1070"/>
    </row>
    <row r="1071" spans="1:7" ht="13.5" thickBot="1" x14ac:dyDescent="0.25">
      <c r="A1071" s="406">
        <v>962</v>
      </c>
      <c r="B1071" s="406" t="s">
        <v>9358</v>
      </c>
      <c r="C1071" s="406" t="s">
        <v>70</v>
      </c>
      <c r="D1071" s="406">
        <v>40.18</v>
      </c>
      <c r="E1071" s="404" t="s">
        <v>65</v>
      </c>
      <c r="G1071"/>
    </row>
    <row r="1072" spans="1:7" ht="13.5" thickBot="1" x14ac:dyDescent="0.25">
      <c r="A1072" s="407">
        <v>957</v>
      </c>
      <c r="B1072" s="407" t="s">
        <v>2128</v>
      </c>
      <c r="C1072" s="407" t="s">
        <v>70</v>
      </c>
      <c r="D1072" s="407">
        <v>51.76</v>
      </c>
      <c r="E1072" s="404" t="s">
        <v>65</v>
      </c>
      <c r="G1072"/>
    </row>
    <row r="1073" spans="1:7" ht="13.5" thickBot="1" x14ac:dyDescent="0.25">
      <c r="A1073" s="406">
        <v>958</v>
      </c>
      <c r="B1073" s="406" t="s">
        <v>12979</v>
      </c>
      <c r="C1073" s="406" t="s">
        <v>70</v>
      </c>
      <c r="D1073" s="406">
        <v>64.739999999999995</v>
      </c>
      <c r="E1073" s="404" t="s">
        <v>65</v>
      </c>
      <c r="G1073"/>
    </row>
    <row r="1074" spans="1:7" ht="13.5" thickBot="1" x14ac:dyDescent="0.25">
      <c r="A1074" s="407">
        <v>979</v>
      </c>
      <c r="B1074" s="407" t="s">
        <v>2129</v>
      </c>
      <c r="C1074" s="407" t="s">
        <v>70</v>
      </c>
      <c r="D1074" s="407">
        <v>6.9</v>
      </c>
      <c r="E1074" s="404" t="s">
        <v>65</v>
      </c>
      <c r="G1074"/>
    </row>
    <row r="1075" spans="1:7" ht="13.5" thickBot="1" x14ac:dyDescent="0.25">
      <c r="A1075" s="406">
        <v>993</v>
      </c>
      <c r="B1075" s="406" t="s">
        <v>2130</v>
      </c>
      <c r="C1075" s="406" t="s">
        <v>70</v>
      </c>
      <c r="D1075" s="406">
        <v>1.31</v>
      </c>
      <c r="E1075" s="404" t="s">
        <v>65</v>
      </c>
      <c r="G1075"/>
    </row>
    <row r="1076" spans="1:7" ht="13.5" thickBot="1" x14ac:dyDescent="0.25">
      <c r="A1076" s="407">
        <v>1020</v>
      </c>
      <c r="B1076" s="407" t="s">
        <v>2131</v>
      </c>
      <c r="C1076" s="407" t="s">
        <v>70</v>
      </c>
      <c r="D1076" s="407">
        <v>5.39</v>
      </c>
      <c r="E1076" s="404" t="s">
        <v>65</v>
      </c>
      <c r="G1076"/>
    </row>
    <row r="1077" spans="1:7" ht="13.5" thickBot="1" x14ac:dyDescent="0.25">
      <c r="A1077" s="406">
        <v>1017</v>
      </c>
      <c r="B1077" s="406" t="s">
        <v>2132</v>
      </c>
      <c r="C1077" s="406" t="s">
        <v>70</v>
      </c>
      <c r="D1077" s="406">
        <v>50.37</v>
      </c>
      <c r="E1077" s="404" t="s">
        <v>65</v>
      </c>
      <c r="G1077"/>
    </row>
    <row r="1078" spans="1:7" ht="23.25" thickBot="1" x14ac:dyDescent="0.25">
      <c r="A1078" s="407">
        <v>999</v>
      </c>
      <c r="B1078" s="407" t="s">
        <v>13432</v>
      </c>
      <c r="C1078" s="407" t="s">
        <v>70</v>
      </c>
      <c r="D1078" s="407">
        <v>63.98</v>
      </c>
      <c r="E1078" s="404" t="s">
        <v>65</v>
      </c>
      <c r="G1078"/>
    </row>
    <row r="1079" spans="1:7" ht="13.5" thickBot="1" x14ac:dyDescent="0.25">
      <c r="A1079" s="406">
        <v>995</v>
      </c>
      <c r="B1079" s="406" t="s">
        <v>2133</v>
      </c>
      <c r="C1079" s="406" t="s">
        <v>70</v>
      </c>
      <c r="D1079" s="406">
        <v>8.09</v>
      </c>
      <c r="E1079" s="404" t="s">
        <v>65</v>
      </c>
      <c r="G1079"/>
    </row>
    <row r="1080" spans="1:7" ht="13.5" thickBot="1" x14ac:dyDescent="0.25">
      <c r="A1080" s="407">
        <v>1000</v>
      </c>
      <c r="B1080" s="407" t="s">
        <v>2134</v>
      </c>
      <c r="C1080" s="407" t="s">
        <v>70</v>
      </c>
      <c r="D1080" s="407">
        <v>78.400000000000006</v>
      </c>
      <c r="E1080" s="404" t="s">
        <v>65</v>
      </c>
      <c r="G1080"/>
    </row>
    <row r="1081" spans="1:7" ht="13.5" thickBot="1" x14ac:dyDescent="0.25">
      <c r="A1081" s="406">
        <v>1022</v>
      </c>
      <c r="B1081" s="406" t="s">
        <v>8338</v>
      </c>
      <c r="C1081" s="406" t="s">
        <v>70</v>
      </c>
      <c r="D1081" s="406">
        <v>1.69</v>
      </c>
      <c r="E1081" s="404" t="s">
        <v>65</v>
      </c>
      <c r="G1081"/>
    </row>
    <row r="1082" spans="1:7" ht="13.5" customHeight="1" thickBot="1" x14ac:dyDescent="0.25">
      <c r="A1082" s="407">
        <v>1015</v>
      </c>
      <c r="B1082" s="407" t="s">
        <v>7983</v>
      </c>
      <c r="C1082" s="407" t="s">
        <v>70</v>
      </c>
      <c r="D1082" s="407">
        <v>106.19</v>
      </c>
      <c r="E1082" s="404" t="s">
        <v>65</v>
      </c>
      <c r="G1082"/>
    </row>
    <row r="1083" spans="1:7" ht="13.5" customHeight="1" thickBot="1" x14ac:dyDescent="0.25">
      <c r="A1083" s="406">
        <v>996</v>
      </c>
      <c r="B1083" s="406" t="s">
        <v>2135</v>
      </c>
      <c r="C1083" s="406" t="s">
        <v>70</v>
      </c>
      <c r="D1083" s="406">
        <v>12.48</v>
      </c>
      <c r="E1083" s="404" t="s">
        <v>65</v>
      </c>
      <c r="G1083"/>
    </row>
    <row r="1084" spans="1:7" ht="13.5" thickBot="1" x14ac:dyDescent="0.25">
      <c r="A1084" s="407">
        <v>1001</v>
      </c>
      <c r="B1084" s="407" t="s">
        <v>2136</v>
      </c>
      <c r="C1084" s="407" t="s">
        <v>70</v>
      </c>
      <c r="D1084" s="407">
        <v>126.33</v>
      </c>
      <c r="E1084" s="404" t="s">
        <v>65</v>
      </c>
      <c r="G1084"/>
    </row>
    <row r="1085" spans="1:7" ht="13.5" thickBot="1" x14ac:dyDescent="0.25">
      <c r="A1085" s="406">
        <v>1019</v>
      </c>
      <c r="B1085" s="406" t="s">
        <v>2137</v>
      </c>
      <c r="C1085" s="406" t="s">
        <v>70</v>
      </c>
      <c r="D1085" s="406">
        <v>16.43</v>
      </c>
      <c r="E1085" s="404" t="s">
        <v>65</v>
      </c>
      <c r="G1085"/>
    </row>
    <row r="1086" spans="1:7" ht="13.5" thickBot="1" x14ac:dyDescent="0.25">
      <c r="A1086" s="407">
        <v>1021</v>
      </c>
      <c r="B1086" s="407" t="s">
        <v>2138</v>
      </c>
      <c r="C1086" s="407" t="s">
        <v>70</v>
      </c>
      <c r="D1086" s="407">
        <v>2.82</v>
      </c>
      <c r="E1086" s="404" t="s">
        <v>65</v>
      </c>
      <c r="G1086"/>
    </row>
    <row r="1087" spans="1:7" ht="13.5" thickBot="1" x14ac:dyDescent="0.25">
      <c r="A1087" s="406">
        <v>1018</v>
      </c>
      <c r="B1087" s="406" t="s">
        <v>9359</v>
      </c>
      <c r="C1087" s="406" t="s">
        <v>70</v>
      </c>
      <c r="D1087" s="406">
        <v>22.26</v>
      </c>
      <c r="E1087" s="404" t="s">
        <v>65</v>
      </c>
      <c r="G1087"/>
    </row>
    <row r="1088" spans="1:7" ht="13.5" thickBot="1" x14ac:dyDescent="0.25">
      <c r="A1088" s="407">
        <v>994</v>
      </c>
      <c r="B1088" s="407" t="s">
        <v>2139</v>
      </c>
      <c r="C1088" s="407" t="s">
        <v>70</v>
      </c>
      <c r="D1088" s="407">
        <v>3.51</v>
      </c>
      <c r="E1088" s="404" t="s">
        <v>65</v>
      </c>
      <c r="G1088"/>
    </row>
    <row r="1089" spans="1:7" ht="13.5" thickBot="1" x14ac:dyDescent="0.25">
      <c r="A1089" s="406">
        <v>977</v>
      </c>
      <c r="B1089" s="406" t="s">
        <v>2140</v>
      </c>
      <c r="C1089" s="406" t="s">
        <v>70</v>
      </c>
      <c r="D1089" s="406">
        <v>31.11</v>
      </c>
      <c r="E1089" s="404" t="s">
        <v>65</v>
      </c>
      <c r="G1089"/>
    </row>
    <row r="1090" spans="1:7" ht="13.5" thickBot="1" x14ac:dyDescent="0.25">
      <c r="A1090" s="407">
        <v>998</v>
      </c>
      <c r="B1090" s="407" t="s">
        <v>4724</v>
      </c>
      <c r="C1090" s="407" t="s">
        <v>70</v>
      </c>
      <c r="D1090" s="407">
        <v>43.59</v>
      </c>
      <c r="E1090" s="404" t="s">
        <v>65</v>
      </c>
      <c r="G1090"/>
    </row>
    <row r="1091" spans="1:7" ht="13.5" thickBot="1" x14ac:dyDescent="0.25">
      <c r="A1091" s="406">
        <v>876</v>
      </c>
      <c r="B1091" s="406" t="s">
        <v>2141</v>
      </c>
      <c r="C1091" s="406" t="s">
        <v>70</v>
      </c>
      <c r="D1091" s="406">
        <v>196.58</v>
      </c>
      <c r="E1091" s="404" t="s">
        <v>65</v>
      </c>
      <c r="G1091"/>
    </row>
    <row r="1092" spans="1:7" ht="13.5" thickBot="1" x14ac:dyDescent="0.25">
      <c r="A1092" s="407">
        <v>877</v>
      </c>
      <c r="B1092" s="407" t="s">
        <v>2142</v>
      </c>
      <c r="C1092" s="407" t="s">
        <v>70</v>
      </c>
      <c r="D1092" s="407">
        <v>219.1</v>
      </c>
      <c r="E1092" s="404" t="s">
        <v>65</v>
      </c>
      <c r="G1092"/>
    </row>
    <row r="1093" spans="1:7" ht="13.5" thickBot="1" x14ac:dyDescent="0.25">
      <c r="A1093" s="406">
        <v>882</v>
      </c>
      <c r="B1093" s="406" t="s">
        <v>2143</v>
      </c>
      <c r="C1093" s="406" t="s">
        <v>70</v>
      </c>
      <c r="D1093" s="406">
        <v>249.34</v>
      </c>
      <c r="E1093" s="404" t="s">
        <v>65</v>
      </c>
      <c r="G1093"/>
    </row>
    <row r="1094" spans="1:7" ht="13.5" thickBot="1" x14ac:dyDescent="0.25">
      <c r="A1094" s="407">
        <v>878</v>
      </c>
      <c r="B1094" s="407" t="s">
        <v>2144</v>
      </c>
      <c r="C1094" s="407" t="s">
        <v>70</v>
      </c>
      <c r="D1094" s="407">
        <v>297.32</v>
      </c>
      <c r="E1094" s="404" t="s">
        <v>65</v>
      </c>
      <c r="G1094"/>
    </row>
    <row r="1095" spans="1:7" ht="13.5" thickBot="1" x14ac:dyDescent="0.25">
      <c r="A1095" s="406">
        <v>879</v>
      </c>
      <c r="B1095" s="406" t="s">
        <v>4458</v>
      </c>
      <c r="C1095" s="406" t="s">
        <v>70</v>
      </c>
      <c r="D1095" s="406">
        <v>345.56</v>
      </c>
      <c r="E1095" s="404" t="s">
        <v>65</v>
      </c>
      <c r="G1095"/>
    </row>
    <row r="1096" spans="1:7" ht="13.5" thickBot="1" x14ac:dyDescent="0.25">
      <c r="A1096" s="407">
        <v>880</v>
      </c>
      <c r="B1096" s="407" t="s">
        <v>4923</v>
      </c>
      <c r="C1096" s="407" t="s">
        <v>70</v>
      </c>
      <c r="D1096" s="407">
        <v>408.54</v>
      </c>
      <c r="E1096" s="404" t="s">
        <v>65</v>
      </c>
      <c r="G1096"/>
    </row>
    <row r="1097" spans="1:7" ht="13.5" thickBot="1" x14ac:dyDescent="0.25">
      <c r="A1097" s="406">
        <v>873</v>
      </c>
      <c r="B1097" s="406" t="s">
        <v>2145</v>
      </c>
      <c r="C1097" s="406" t="s">
        <v>70</v>
      </c>
      <c r="D1097" s="406">
        <v>125.45</v>
      </c>
      <c r="E1097" s="404" t="s">
        <v>65</v>
      </c>
      <c r="G1097"/>
    </row>
    <row r="1098" spans="1:7" ht="34.5" customHeight="1" thickBot="1" x14ac:dyDescent="0.25">
      <c r="A1098" s="407">
        <v>881</v>
      </c>
      <c r="B1098" s="407" t="s">
        <v>2146</v>
      </c>
      <c r="C1098" s="407" t="s">
        <v>70</v>
      </c>
      <c r="D1098" s="407">
        <v>487.26</v>
      </c>
      <c r="E1098" s="404" t="s">
        <v>65</v>
      </c>
      <c r="G1098"/>
    </row>
    <row r="1099" spans="1:7" ht="13.5" thickBot="1" x14ac:dyDescent="0.25">
      <c r="A1099" s="406">
        <v>874</v>
      </c>
      <c r="B1099" s="406" t="s">
        <v>13433</v>
      </c>
      <c r="C1099" s="406" t="s">
        <v>70</v>
      </c>
      <c r="D1099" s="406">
        <v>149.66</v>
      </c>
      <c r="E1099" s="404" t="s">
        <v>65</v>
      </c>
      <c r="G1099"/>
    </row>
    <row r="1100" spans="1:7" ht="13.5" thickBot="1" x14ac:dyDescent="0.25">
      <c r="A1100" s="407">
        <v>875</v>
      </c>
      <c r="B1100" s="407" t="s">
        <v>2147</v>
      </c>
      <c r="C1100" s="407" t="s">
        <v>70</v>
      </c>
      <c r="D1100" s="407">
        <v>173.94</v>
      </c>
      <c r="E1100" s="404" t="s">
        <v>65</v>
      </c>
      <c r="G1100"/>
    </row>
    <row r="1101" spans="1:7" ht="13.5" thickBot="1" x14ac:dyDescent="0.25">
      <c r="A1101" s="406">
        <v>1011</v>
      </c>
      <c r="B1101" s="406" t="s">
        <v>2148</v>
      </c>
      <c r="C1101" s="406" t="s">
        <v>70</v>
      </c>
      <c r="D1101" s="406">
        <v>0.56000000000000005</v>
      </c>
      <c r="E1101" s="404" t="s">
        <v>65</v>
      </c>
      <c r="G1101"/>
    </row>
    <row r="1102" spans="1:7" ht="13.5" thickBot="1" x14ac:dyDescent="0.25">
      <c r="A1102" s="407">
        <v>1013</v>
      </c>
      <c r="B1102" s="407" t="s">
        <v>2149</v>
      </c>
      <c r="C1102" s="407" t="s">
        <v>70</v>
      </c>
      <c r="D1102" s="407">
        <v>0.94</v>
      </c>
      <c r="E1102" s="404" t="s">
        <v>65</v>
      </c>
      <c r="G1102"/>
    </row>
    <row r="1103" spans="1:7" ht="13.5" thickBot="1" x14ac:dyDescent="0.25">
      <c r="A1103" s="406">
        <v>983</v>
      </c>
      <c r="B1103" s="406" t="s">
        <v>12980</v>
      </c>
      <c r="C1103" s="406" t="s">
        <v>70</v>
      </c>
      <c r="D1103" s="406">
        <v>0.94</v>
      </c>
      <c r="E1103" s="404" t="s">
        <v>65</v>
      </c>
      <c r="G1103"/>
    </row>
    <row r="1104" spans="1:7" ht="23.25" customHeight="1" thickBot="1" x14ac:dyDescent="0.25">
      <c r="A1104" s="407">
        <v>980</v>
      </c>
      <c r="B1104" s="407" t="s">
        <v>2150</v>
      </c>
      <c r="C1104" s="407" t="s">
        <v>70</v>
      </c>
      <c r="D1104" s="407">
        <v>5.95</v>
      </c>
      <c r="E1104" s="404" t="s">
        <v>65</v>
      </c>
      <c r="G1104"/>
    </row>
    <row r="1105" spans="1:7" ht="13.5" thickBot="1" x14ac:dyDescent="0.25">
      <c r="A1105" s="406">
        <v>985</v>
      </c>
      <c r="B1105" s="406" t="s">
        <v>2151</v>
      </c>
      <c r="C1105" s="406" t="s">
        <v>70</v>
      </c>
      <c r="D1105" s="406">
        <v>4.83</v>
      </c>
      <c r="E1105" s="404" t="s">
        <v>65</v>
      </c>
      <c r="G1105"/>
    </row>
    <row r="1106" spans="1:7" ht="13.5" thickBot="1" x14ac:dyDescent="0.25">
      <c r="A1106" s="407">
        <v>1006</v>
      </c>
      <c r="B1106" s="407" t="s">
        <v>2152</v>
      </c>
      <c r="C1106" s="407" t="s">
        <v>70</v>
      </c>
      <c r="D1106" s="407">
        <v>47.61</v>
      </c>
      <c r="E1106" s="404" t="s">
        <v>65</v>
      </c>
      <c r="G1106"/>
    </row>
    <row r="1107" spans="1:7" ht="13.5" customHeight="1" thickBot="1" x14ac:dyDescent="0.25">
      <c r="A1107" s="406">
        <v>990</v>
      </c>
      <c r="B1107" s="406" t="s">
        <v>2153</v>
      </c>
      <c r="C1107" s="406" t="s">
        <v>70</v>
      </c>
      <c r="D1107" s="406">
        <v>57.52</v>
      </c>
      <c r="E1107" s="404" t="s">
        <v>65</v>
      </c>
      <c r="G1107"/>
    </row>
    <row r="1108" spans="1:7" ht="13.5" thickBot="1" x14ac:dyDescent="0.25">
      <c r="A1108" s="407">
        <v>1004</v>
      </c>
      <c r="B1108" s="407" t="s">
        <v>2154</v>
      </c>
      <c r="C1108" s="407" t="s">
        <v>70</v>
      </c>
      <c r="D1108" s="407">
        <v>10.029999999999999</v>
      </c>
      <c r="E1108" s="404" t="s">
        <v>65</v>
      </c>
      <c r="G1108"/>
    </row>
    <row r="1109" spans="1:7" ht="13.5" thickBot="1" x14ac:dyDescent="0.25">
      <c r="A1109" s="406">
        <v>1005</v>
      </c>
      <c r="B1109" s="406" t="s">
        <v>2155</v>
      </c>
      <c r="C1109" s="406" t="s">
        <v>70</v>
      </c>
      <c r="D1109" s="406">
        <v>71.94</v>
      </c>
      <c r="E1109" s="404" t="s">
        <v>65</v>
      </c>
      <c r="G1109"/>
    </row>
    <row r="1110" spans="1:7" ht="23.25" thickBot="1" x14ac:dyDescent="0.25">
      <c r="A1110" s="407">
        <v>1014</v>
      </c>
      <c r="B1110" s="407" t="s">
        <v>13434</v>
      </c>
      <c r="C1110" s="407" t="s">
        <v>70</v>
      </c>
      <c r="D1110" s="407">
        <v>1.56</v>
      </c>
      <c r="E1110" s="404" t="s">
        <v>65</v>
      </c>
      <c r="G1110"/>
    </row>
    <row r="1111" spans="1:7" ht="13.5" thickBot="1" x14ac:dyDescent="0.25">
      <c r="A1111" s="406">
        <v>984</v>
      </c>
      <c r="B1111" s="406" t="s">
        <v>2156</v>
      </c>
      <c r="C1111" s="406" t="s">
        <v>70</v>
      </c>
      <c r="D1111" s="406">
        <v>1.31</v>
      </c>
      <c r="E1111" s="404" t="s">
        <v>65</v>
      </c>
      <c r="G1111"/>
    </row>
    <row r="1112" spans="1:7" ht="13.5" thickBot="1" x14ac:dyDescent="0.25">
      <c r="A1112" s="407">
        <v>991</v>
      </c>
      <c r="B1112" s="407" t="s">
        <v>2157</v>
      </c>
      <c r="C1112" s="407" t="s">
        <v>70</v>
      </c>
      <c r="D1112" s="407">
        <v>93.65</v>
      </c>
      <c r="E1112" s="404" t="s">
        <v>65</v>
      </c>
      <c r="G1112"/>
    </row>
    <row r="1113" spans="1:7" ht="13.5" thickBot="1" x14ac:dyDescent="0.25">
      <c r="A1113" s="406">
        <v>986</v>
      </c>
      <c r="B1113" s="406" t="s">
        <v>2158</v>
      </c>
      <c r="C1113" s="406" t="s">
        <v>70</v>
      </c>
      <c r="D1113" s="406">
        <v>10.78</v>
      </c>
      <c r="E1113" s="404" t="s">
        <v>65</v>
      </c>
      <c r="G1113"/>
    </row>
    <row r="1114" spans="1:7" ht="13.5" thickBot="1" x14ac:dyDescent="0.25">
      <c r="A1114" s="407">
        <v>11798</v>
      </c>
      <c r="B1114" s="407" t="s">
        <v>2159</v>
      </c>
      <c r="C1114" s="407" t="s">
        <v>70</v>
      </c>
      <c r="D1114" s="407">
        <v>23.2</v>
      </c>
      <c r="E1114" s="404" t="s">
        <v>65</v>
      </c>
      <c r="G1114"/>
    </row>
    <row r="1115" spans="1:7" ht="13.5" thickBot="1" x14ac:dyDescent="0.25">
      <c r="A1115" s="406">
        <v>11801</v>
      </c>
      <c r="B1115" s="406" t="s">
        <v>2160</v>
      </c>
      <c r="C1115" s="406" t="s">
        <v>70</v>
      </c>
      <c r="D1115" s="406">
        <v>31.3</v>
      </c>
      <c r="E1115" s="404" t="s">
        <v>65</v>
      </c>
      <c r="G1115"/>
    </row>
    <row r="1116" spans="1:7" ht="13.5" thickBot="1" x14ac:dyDescent="0.25">
      <c r="A1116" s="407">
        <v>11804</v>
      </c>
      <c r="B1116" s="407" t="s">
        <v>2161</v>
      </c>
      <c r="C1116" s="407" t="s">
        <v>70</v>
      </c>
      <c r="D1116" s="407">
        <v>46.54</v>
      </c>
      <c r="E1116" s="404" t="s">
        <v>65</v>
      </c>
      <c r="G1116"/>
    </row>
    <row r="1117" spans="1:7" ht="51" customHeight="1" thickBot="1" x14ac:dyDescent="0.25">
      <c r="A1117" s="406">
        <v>1024</v>
      </c>
      <c r="B1117" s="406" t="s">
        <v>2162</v>
      </c>
      <c r="C1117" s="406" t="s">
        <v>70</v>
      </c>
      <c r="D1117" s="406">
        <v>113.85</v>
      </c>
      <c r="E1117" s="404" t="s">
        <v>65</v>
      </c>
      <c r="G1117"/>
    </row>
    <row r="1118" spans="1:7" ht="13.5" thickBot="1" x14ac:dyDescent="0.25">
      <c r="A1118" s="407">
        <v>987</v>
      </c>
      <c r="B1118" s="407" t="s">
        <v>2163</v>
      </c>
      <c r="C1118" s="407" t="s">
        <v>70</v>
      </c>
      <c r="D1118" s="407">
        <v>14.3</v>
      </c>
      <c r="E1118" s="404" t="s">
        <v>65</v>
      </c>
      <c r="G1118"/>
    </row>
    <row r="1119" spans="1:7" ht="13.5" thickBot="1" x14ac:dyDescent="0.25">
      <c r="A1119" s="406">
        <v>981</v>
      </c>
      <c r="B1119" s="406" t="s">
        <v>2164</v>
      </c>
      <c r="C1119" s="406" t="s">
        <v>70</v>
      </c>
      <c r="D1119" s="406">
        <v>2.25</v>
      </c>
      <c r="E1119" s="404" t="s">
        <v>65</v>
      </c>
      <c r="G1119"/>
    </row>
    <row r="1120" spans="1:7" ht="13.5" thickBot="1" x14ac:dyDescent="0.25">
      <c r="A1120" s="407">
        <v>1003</v>
      </c>
      <c r="B1120" s="407" t="s">
        <v>2165</v>
      </c>
      <c r="C1120" s="407" t="s">
        <v>70</v>
      </c>
      <c r="D1120" s="407">
        <v>1.88</v>
      </c>
      <c r="E1120" s="404" t="s">
        <v>65</v>
      </c>
      <c r="G1120"/>
    </row>
    <row r="1121" spans="1:7" ht="13.5" thickBot="1" x14ac:dyDescent="0.25">
      <c r="A1121" s="406">
        <v>992</v>
      </c>
      <c r="B1121" s="406" t="s">
        <v>2166</v>
      </c>
      <c r="C1121" s="406" t="s">
        <v>70</v>
      </c>
      <c r="D1121" s="406">
        <v>147.97</v>
      </c>
      <c r="E1121" s="404" t="s">
        <v>65</v>
      </c>
      <c r="G1121"/>
    </row>
    <row r="1122" spans="1:7" ht="13.5" thickBot="1" x14ac:dyDescent="0.25">
      <c r="A1122" s="407">
        <v>1007</v>
      </c>
      <c r="B1122" s="407" t="s">
        <v>2167</v>
      </c>
      <c r="C1122" s="407" t="s">
        <v>70</v>
      </c>
      <c r="D1122" s="407">
        <v>19.32</v>
      </c>
      <c r="E1122" s="404" t="s">
        <v>65</v>
      </c>
      <c r="G1122"/>
    </row>
    <row r="1123" spans="1:7" ht="13.5" thickBot="1" x14ac:dyDescent="0.25">
      <c r="A1123" s="406">
        <v>982</v>
      </c>
      <c r="B1123" s="406" t="s">
        <v>2168</v>
      </c>
      <c r="C1123" s="406" t="s">
        <v>70</v>
      </c>
      <c r="D1123" s="406">
        <v>3.38</v>
      </c>
      <c r="E1123" s="404" t="s">
        <v>65</v>
      </c>
      <c r="G1123"/>
    </row>
    <row r="1124" spans="1:7" ht="13.5" thickBot="1" x14ac:dyDescent="0.25">
      <c r="A1124" s="407">
        <v>1008</v>
      </c>
      <c r="B1124" s="407" t="s">
        <v>9360</v>
      </c>
      <c r="C1124" s="407" t="s">
        <v>70</v>
      </c>
      <c r="D1124" s="407">
        <v>2.88</v>
      </c>
      <c r="E1124" s="404" t="s">
        <v>65</v>
      </c>
      <c r="G1124"/>
    </row>
    <row r="1125" spans="1:7" ht="13.5" thickBot="1" x14ac:dyDescent="0.25">
      <c r="A1125" s="406">
        <v>988</v>
      </c>
      <c r="B1125" s="406" t="s">
        <v>2169</v>
      </c>
      <c r="C1125" s="406" t="s">
        <v>70</v>
      </c>
      <c r="D1125" s="406">
        <v>28.35</v>
      </c>
      <c r="E1125" s="404" t="s">
        <v>65</v>
      </c>
      <c r="G1125"/>
    </row>
    <row r="1126" spans="1:7" ht="13.5" thickBot="1" x14ac:dyDescent="0.25">
      <c r="A1126" s="407">
        <v>989</v>
      </c>
      <c r="B1126" s="407" t="s">
        <v>2170</v>
      </c>
      <c r="C1126" s="407" t="s">
        <v>70</v>
      </c>
      <c r="D1126" s="407">
        <v>38.200000000000003</v>
      </c>
      <c r="E1126" s="404" t="s">
        <v>65</v>
      </c>
      <c r="G1126"/>
    </row>
    <row r="1127" spans="1:7" ht="13.5" thickBot="1" x14ac:dyDescent="0.25">
      <c r="A1127" s="406">
        <v>862</v>
      </c>
      <c r="B1127" s="406" t="s">
        <v>9361</v>
      </c>
      <c r="C1127" s="406" t="s">
        <v>70</v>
      </c>
      <c r="D1127" s="406">
        <v>4.28</v>
      </c>
      <c r="E1127" s="404" t="s">
        <v>65</v>
      </c>
      <c r="G1127"/>
    </row>
    <row r="1128" spans="1:7" ht="13.5" thickBot="1" x14ac:dyDescent="0.25">
      <c r="A1128" s="407">
        <v>866</v>
      </c>
      <c r="B1128" s="407" t="s">
        <v>9362</v>
      </c>
      <c r="C1128" s="407" t="s">
        <v>70</v>
      </c>
      <c r="D1128" s="407">
        <v>52.68</v>
      </c>
      <c r="E1128" s="404" t="s">
        <v>65</v>
      </c>
      <c r="G1128"/>
    </row>
    <row r="1129" spans="1:7" ht="13.5" thickBot="1" x14ac:dyDescent="0.25">
      <c r="A1129" s="406">
        <v>892</v>
      </c>
      <c r="B1129" s="406" t="s">
        <v>9363</v>
      </c>
      <c r="C1129" s="406" t="s">
        <v>70</v>
      </c>
      <c r="D1129" s="406">
        <v>66.989999999999995</v>
      </c>
      <c r="E1129" s="404" t="s">
        <v>65</v>
      </c>
      <c r="G1129"/>
    </row>
    <row r="1130" spans="1:7" ht="13.5" thickBot="1" x14ac:dyDescent="0.25">
      <c r="A1130" s="407">
        <v>857</v>
      </c>
      <c r="B1130" s="407" t="s">
        <v>9364</v>
      </c>
      <c r="C1130" s="407" t="s">
        <v>70</v>
      </c>
      <c r="D1130" s="407">
        <v>6.82</v>
      </c>
      <c r="E1130" s="404" t="s">
        <v>65</v>
      </c>
      <c r="G1130"/>
    </row>
    <row r="1131" spans="1:7" ht="13.5" thickBot="1" x14ac:dyDescent="0.25">
      <c r="A1131" s="406">
        <v>37404</v>
      </c>
      <c r="B1131" s="406" t="s">
        <v>9365</v>
      </c>
      <c r="C1131" s="406" t="s">
        <v>70</v>
      </c>
      <c r="D1131" s="406">
        <v>80.56</v>
      </c>
      <c r="E1131" s="404" t="s">
        <v>65</v>
      </c>
      <c r="G1131"/>
    </row>
    <row r="1132" spans="1:7" ht="13.5" thickBot="1" x14ac:dyDescent="0.25">
      <c r="A1132" s="407">
        <v>868</v>
      </c>
      <c r="B1132" s="407" t="s">
        <v>9366</v>
      </c>
      <c r="C1132" s="407" t="s">
        <v>70</v>
      </c>
      <c r="D1132" s="407">
        <v>10.53</v>
      </c>
      <c r="E1132" s="404" t="s">
        <v>65</v>
      </c>
      <c r="G1132"/>
    </row>
    <row r="1133" spans="1:7" ht="13.5" thickBot="1" x14ac:dyDescent="0.25">
      <c r="A1133" s="406">
        <v>870</v>
      </c>
      <c r="B1133" s="406" t="s">
        <v>9367</v>
      </c>
      <c r="C1133" s="406" t="s">
        <v>70</v>
      </c>
      <c r="D1133" s="406">
        <v>138.81</v>
      </c>
      <c r="E1133" s="404" t="s">
        <v>65</v>
      </c>
      <c r="G1133"/>
    </row>
    <row r="1134" spans="1:7" ht="13.5" thickBot="1" x14ac:dyDescent="0.25">
      <c r="A1134" s="407">
        <v>863</v>
      </c>
      <c r="B1134" s="407" t="s">
        <v>9368</v>
      </c>
      <c r="C1134" s="407" t="s">
        <v>70</v>
      </c>
      <c r="D1134" s="407">
        <v>14.55</v>
      </c>
      <c r="E1134" s="404" t="s">
        <v>65</v>
      </c>
      <c r="G1134"/>
    </row>
    <row r="1135" spans="1:7" ht="13.5" thickBot="1" x14ac:dyDescent="0.25">
      <c r="A1135" s="406">
        <v>867</v>
      </c>
      <c r="B1135" s="406" t="s">
        <v>9369</v>
      </c>
      <c r="C1135" s="406" t="s">
        <v>70</v>
      </c>
      <c r="D1135" s="406">
        <v>20.260000000000002</v>
      </c>
      <c r="E1135" s="404" t="s">
        <v>65</v>
      </c>
      <c r="G1135"/>
    </row>
    <row r="1136" spans="1:7" ht="13.5" thickBot="1" x14ac:dyDescent="0.25">
      <c r="A1136" s="407">
        <v>891</v>
      </c>
      <c r="B1136" s="407" t="s">
        <v>9370</v>
      </c>
      <c r="C1136" s="407" t="s">
        <v>70</v>
      </c>
      <c r="D1136" s="407">
        <v>233.13</v>
      </c>
      <c r="E1136" s="404" t="s">
        <v>65</v>
      </c>
      <c r="G1136"/>
    </row>
    <row r="1137" spans="1:7" ht="13.5" customHeight="1" thickBot="1" x14ac:dyDescent="0.25">
      <c r="A1137" s="406">
        <v>864</v>
      </c>
      <c r="B1137" s="406" t="s">
        <v>9371</v>
      </c>
      <c r="C1137" s="406" t="s">
        <v>70</v>
      </c>
      <c r="D1137" s="406">
        <v>28.55</v>
      </c>
      <c r="E1137" s="404" t="s">
        <v>65</v>
      </c>
      <c r="G1137"/>
    </row>
    <row r="1138" spans="1:7" ht="13.5" thickBot="1" x14ac:dyDescent="0.25">
      <c r="A1138" s="407">
        <v>865</v>
      </c>
      <c r="B1138" s="407" t="s">
        <v>13435</v>
      </c>
      <c r="C1138" s="407" t="s">
        <v>70</v>
      </c>
      <c r="D1138" s="407">
        <v>40.21</v>
      </c>
      <c r="E1138" s="404" t="s">
        <v>65</v>
      </c>
      <c r="G1138"/>
    </row>
    <row r="1139" spans="1:7" ht="13.5" thickBot="1" x14ac:dyDescent="0.25">
      <c r="A1139" s="406">
        <v>948</v>
      </c>
      <c r="B1139" s="406" t="s">
        <v>7984</v>
      </c>
      <c r="C1139" s="406" t="s">
        <v>70</v>
      </c>
      <c r="D1139" s="406">
        <v>16.829999999999998</v>
      </c>
      <c r="E1139" s="404" t="s">
        <v>65</v>
      </c>
      <c r="G1139"/>
    </row>
    <row r="1140" spans="1:7" ht="13.5" thickBot="1" x14ac:dyDescent="0.25">
      <c r="A1140" s="407">
        <v>947</v>
      </c>
      <c r="B1140" s="407" t="s">
        <v>7985</v>
      </c>
      <c r="C1140" s="407" t="s">
        <v>70</v>
      </c>
      <c r="D1140" s="407">
        <v>17.12</v>
      </c>
      <c r="E1140" s="404" t="s">
        <v>65</v>
      </c>
      <c r="G1140"/>
    </row>
    <row r="1141" spans="1:7" ht="13.5" thickBot="1" x14ac:dyDescent="0.25">
      <c r="A1141" s="406">
        <v>911</v>
      </c>
      <c r="B1141" s="406" t="s">
        <v>12981</v>
      </c>
      <c r="C1141" s="406" t="s">
        <v>70</v>
      </c>
      <c r="D1141" s="406">
        <v>24.89</v>
      </c>
      <c r="E1141" s="404" t="s">
        <v>65</v>
      </c>
      <c r="G1141"/>
    </row>
    <row r="1142" spans="1:7" ht="13.5" thickBot="1" x14ac:dyDescent="0.25">
      <c r="A1142" s="407">
        <v>925</v>
      </c>
      <c r="B1142" s="407" t="s">
        <v>7986</v>
      </c>
      <c r="C1142" s="407" t="s">
        <v>70</v>
      </c>
      <c r="D1142" s="407">
        <v>23.01</v>
      </c>
      <c r="E1142" s="404" t="s">
        <v>65</v>
      </c>
      <c r="G1142"/>
    </row>
    <row r="1143" spans="1:7" ht="13.5" thickBot="1" x14ac:dyDescent="0.25">
      <c r="A1143" s="406">
        <v>954</v>
      </c>
      <c r="B1143" s="406" t="s">
        <v>7987</v>
      </c>
      <c r="C1143" s="406" t="s">
        <v>70</v>
      </c>
      <c r="D1143" s="406">
        <v>25.42</v>
      </c>
      <c r="E1143" s="404" t="s">
        <v>65</v>
      </c>
      <c r="G1143"/>
    </row>
    <row r="1144" spans="1:7" ht="13.5" thickBot="1" x14ac:dyDescent="0.25">
      <c r="A1144" s="407">
        <v>901</v>
      </c>
      <c r="B1144" s="407" t="s">
        <v>7988</v>
      </c>
      <c r="C1144" s="407" t="s">
        <v>70</v>
      </c>
      <c r="D1144" s="407">
        <v>27.21</v>
      </c>
      <c r="E1144" s="404" t="s">
        <v>65</v>
      </c>
      <c r="G1144"/>
    </row>
    <row r="1145" spans="1:7" ht="13.5" thickBot="1" x14ac:dyDescent="0.25">
      <c r="A1145" s="406">
        <v>926</v>
      </c>
      <c r="B1145" s="406" t="s">
        <v>7989</v>
      </c>
      <c r="C1145" s="406" t="s">
        <v>70</v>
      </c>
      <c r="D1145" s="406">
        <v>28.75</v>
      </c>
      <c r="E1145" s="404" t="s">
        <v>65</v>
      </c>
      <c r="G1145"/>
    </row>
    <row r="1146" spans="1:7" ht="13.5" thickBot="1" x14ac:dyDescent="0.25">
      <c r="A1146" s="407">
        <v>912</v>
      </c>
      <c r="B1146" s="407" t="s">
        <v>7990</v>
      </c>
      <c r="C1146" s="407" t="s">
        <v>70</v>
      </c>
      <c r="D1146" s="407">
        <v>28.93</v>
      </c>
      <c r="E1146" s="404" t="s">
        <v>65</v>
      </c>
      <c r="G1146"/>
    </row>
    <row r="1147" spans="1:7" ht="13.5" thickBot="1" x14ac:dyDescent="0.25">
      <c r="A1147" s="406">
        <v>955</v>
      </c>
      <c r="B1147" s="406" t="s">
        <v>7991</v>
      </c>
      <c r="C1147" s="406" t="s">
        <v>70</v>
      </c>
      <c r="D1147" s="406">
        <v>34.53</v>
      </c>
      <c r="E1147" s="404" t="s">
        <v>65</v>
      </c>
      <c r="G1147"/>
    </row>
    <row r="1148" spans="1:7" ht="13.5" thickBot="1" x14ac:dyDescent="0.25">
      <c r="A1148" s="407">
        <v>946</v>
      </c>
      <c r="B1148" s="407" t="s">
        <v>7992</v>
      </c>
      <c r="C1148" s="407" t="s">
        <v>70</v>
      </c>
      <c r="D1148" s="407">
        <v>38.82</v>
      </c>
      <c r="E1148" s="404" t="s">
        <v>65</v>
      </c>
      <c r="G1148"/>
    </row>
    <row r="1149" spans="1:7" ht="13.5" thickBot="1" x14ac:dyDescent="0.25">
      <c r="A1149" s="406">
        <v>953</v>
      </c>
      <c r="B1149" s="406" t="s">
        <v>7993</v>
      </c>
      <c r="C1149" s="406" t="s">
        <v>70</v>
      </c>
      <c r="D1149" s="406">
        <v>35.33</v>
      </c>
      <c r="E1149" s="404" t="s">
        <v>65</v>
      </c>
      <c r="G1149"/>
    </row>
    <row r="1150" spans="1:7" ht="23.25" thickBot="1" x14ac:dyDescent="0.25">
      <c r="A1150" s="407">
        <v>902</v>
      </c>
      <c r="B1150" s="407" t="s">
        <v>13436</v>
      </c>
      <c r="C1150" s="407" t="s">
        <v>70</v>
      </c>
      <c r="D1150" s="407">
        <v>42.95</v>
      </c>
      <c r="E1150" s="404" t="s">
        <v>65</v>
      </c>
      <c r="G1150"/>
    </row>
    <row r="1151" spans="1:7" ht="13.5" thickBot="1" x14ac:dyDescent="0.25">
      <c r="A1151" s="406">
        <v>927</v>
      </c>
      <c r="B1151" s="406" t="s">
        <v>7994</v>
      </c>
      <c r="C1151" s="406" t="s">
        <v>70</v>
      </c>
      <c r="D1151" s="406">
        <v>41.63</v>
      </c>
      <c r="E1151" s="404" t="s">
        <v>65</v>
      </c>
      <c r="G1151"/>
    </row>
    <row r="1152" spans="1:7" ht="13.5" thickBot="1" x14ac:dyDescent="0.25">
      <c r="A1152" s="407">
        <v>913</v>
      </c>
      <c r="B1152" s="407" t="s">
        <v>7995</v>
      </c>
      <c r="C1152" s="407" t="s">
        <v>70</v>
      </c>
      <c r="D1152" s="407">
        <v>46.46</v>
      </c>
      <c r="E1152" s="404" t="s">
        <v>65</v>
      </c>
      <c r="G1152"/>
    </row>
    <row r="1153" spans="1:7" ht="13.5" thickBot="1" x14ac:dyDescent="0.25">
      <c r="A1153" s="406">
        <v>903</v>
      </c>
      <c r="B1153" s="406" t="s">
        <v>7996</v>
      </c>
      <c r="C1153" s="406" t="s">
        <v>70</v>
      </c>
      <c r="D1153" s="406">
        <v>52.58</v>
      </c>
      <c r="E1153" s="404" t="s">
        <v>65</v>
      </c>
      <c r="G1153"/>
    </row>
    <row r="1154" spans="1:7" ht="13.5" thickBot="1" x14ac:dyDescent="0.25">
      <c r="A1154" s="407">
        <v>945</v>
      </c>
      <c r="B1154" s="407" t="s">
        <v>7997</v>
      </c>
      <c r="C1154" s="407" t="s">
        <v>70</v>
      </c>
      <c r="D1154" s="407">
        <v>55.62</v>
      </c>
      <c r="E1154" s="404" t="s">
        <v>65</v>
      </c>
      <c r="G1154"/>
    </row>
    <row r="1155" spans="1:7" ht="13.5" thickBot="1" x14ac:dyDescent="0.25">
      <c r="A1155" s="406">
        <v>914</v>
      </c>
      <c r="B1155" s="406" t="s">
        <v>7998</v>
      </c>
      <c r="C1155" s="406" t="s">
        <v>70</v>
      </c>
      <c r="D1155" s="406">
        <v>56.98</v>
      </c>
      <c r="E1155" s="404" t="s">
        <v>65</v>
      </c>
      <c r="G1155"/>
    </row>
    <row r="1156" spans="1:7" ht="13.5" thickBot="1" x14ac:dyDescent="0.25">
      <c r="A1156" s="407">
        <v>34602</v>
      </c>
      <c r="B1156" s="407" t="s">
        <v>7999</v>
      </c>
      <c r="C1156" s="407" t="s">
        <v>70</v>
      </c>
      <c r="D1156" s="407">
        <v>1.58</v>
      </c>
      <c r="E1156" s="404" t="s">
        <v>65</v>
      </c>
      <c r="G1156"/>
    </row>
    <row r="1157" spans="1:7" ht="13.5" thickBot="1" x14ac:dyDescent="0.25">
      <c r="A1157" s="406">
        <v>34603</v>
      </c>
      <c r="B1157" s="406" t="s">
        <v>8000</v>
      </c>
      <c r="C1157" s="406" t="s">
        <v>70</v>
      </c>
      <c r="D1157" s="406">
        <v>7.62</v>
      </c>
      <c r="E1157" s="404" t="s">
        <v>65</v>
      </c>
      <c r="G1157"/>
    </row>
    <row r="1158" spans="1:7" ht="13.5" thickBot="1" x14ac:dyDescent="0.25">
      <c r="A1158" s="407">
        <v>34607</v>
      </c>
      <c r="B1158" s="407" t="s">
        <v>8001</v>
      </c>
      <c r="C1158" s="407" t="s">
        <v>70</v>
      </c>
      <c r="D1158" s="407">
        <v>3.4</v>
      </c>
      <c r="E1158" s="404" t="s">
        <v>65</v>
      </c>
      <c r="G1158"/>
    </row>
    <row r="1159" spans="1:7" ht="13.5" thickBot="1" x14ac:dyDescent="0.25">
      <c r="A1159" s="406">
        <v>34609</v>
      </c>
      <c r="B1159" s="406" t="s">
        <v>8002</v>
      </c>
      <c r="C1159" s="406" t="s">
        <v>70</v>
      </c>
      <c r="D1159" s="406">
        <v>5.0999999999999996</v>
      </c>
      <c r="E1159" s="404" t="s">
        <v>65</v>
      </c>
      <c r="G1159"/>
    </row>
    <row r="1160" spans="1:7" ht="13.5" thickBot="1" x14ac:dyDescent="0.25">
      <c r="A1160" s="407">
        <v>34618</v>
      </c>
      <c r="B1160" s="407" t="s">
        <v>8003</v>
      </c>
      <c r="C1160" s="407" t="s">
        <v>70</v>
      </c>
      <c r="D1160" s="407">
        <v>2.1</v>
      </c>
      <c r="E1160" s="404" t="s">
        <v>65</v>
      </c>
      <c r="G1160"/>
    </row>
    <row r="1161" spans="1:7" ht="13.5" thickBot="1" x14ac:dyDescent="0.25">
      <c r="A1161" s="406">
        <v>34620</v>
      </c>
      <c r="B1161" s="406" t="s">
        <v>8004</v>
      </c>
      <c r="C1161" s="406" t="s">
        <v>70</v>
      </c>
      <c r="D1161" s="406">
        <v>10.52</v>
      </c>
      <c r="E1161" s="404" t="s">
        <v>65</v>
      </c>
      <c r="G1161"/>
    </row>
    <row r="1162" spans="1:7" ht="13.5" thickBot="1" x14ac:dyDescent="0.25">
      <c r="A1162" s="407">
        <v>34621</v>
      </c>
      <c r="B1162" s="407" t="s">
        <v>8005</v>
      </c>
      <c r="C1162" s="407" t="s">
        <v>70</v>
      </c>
      <c r="D1162" s="407">
        <v>4.88</v>
      </c>
      <c r="E1162" s="404" t="s">
        <v>65</v>
      </c>
      <c r="G1162"/>
    </row>
    <row r="1163" spans="1:7" ht="13.5" thickBot="1" x14ac:dyDescent="0.25">
      <c r="A1163" s="406">
        <v>34622</v>
      </c>
      <c r="B1163" s="406" t="s">
        <v>8006</v>
      </c>
      <c r="C1163" s="406" t="s">
        <v>70</v>
      </c>
      <c r="D1163" s="406">
        <v>6.91</v>
      </c>
      <c r="E1163" s="404" t="s">
        <v>65</v>
      </c>
      <c r="G1163"/>
    </row>
    <row r="1164" spans="1:7" ht="13.5" thickBot="1" x14ac:dyDescent="0.25">
      <c r="A1164" s="407">
        <v>34624</v>
      </c>
      <c r="B1164" s="407" t="s">
        <v>8007</v>
      </c>
      <c r="C1164" s="407" t="s">
        <v>70</v>
      </c>
      <c r="D1164" s="407">
        <v>2.68</v>
      </c>
      <c r="E1164" s="404" t="s">
        <v>65</v>
      </c>
      <c r="G1164"/>
    </row>
    <row r="1165" spans="1:7" ht="13.5" thickBot="1" x14ac:dyDescent="0.25">
      <c r="A1165" s="406">
        <v>34626</v>
      </c>
      <c r="B1165" s="406" t="s">
        <v>8008</v>
      </c>
      <c r="C1165" s="406" t="s">
        <v>70</v>
      </c>
      <c r="D1165" s="406">
        <v>14.46</v>
      </c>
      <c r="E1165" s="404" t="s">
        <v>65</v>
      </c>
      <c r="G1165"/>
    </row>
    <row r="1166" spans="1:7" ht="13.5" thickBot="1" x14ac:dyDescent="0.25">
      <c r="A1166" s="407">
        <v>34627</v>
      </c>
      <c r="B1166" s="407" t="s">
        <v>8009</v>
      </c>
      <c r="C1166" s="407" t="s">
        <v>70</v>
      </c>
      <c r="D1166" s="407">
        <v>6.23</v>
      </c>
      <c r="E1166" s="404" t="s">
        <v>65</v>
      </c>
      <c r="G1166"/>
    </row>
    <row r="1167" spans="1:7" ht="13.5" thickBot="1" x14ac:dyDescent="0.25">
      <c r="A1167" s="406">
        <v>34629</v>
      </c>
      <c r="B1167" s="406" t="s">
        <v>8010</v>
      </c>
      <c r="C1167" s="406" t="s">
        <v>70</v>
      </c>
      <c r="D1167" s="406">
        <v>9.1199999999999992</v>
      </c>
      <c r="E1167" s="404" t="s">
        <v>65</v>
      </c>
      <c r="G1167"/>
    </row>
    <row r="1168" spans="1:7" ht="34.5" customHeight="1" thickBot="1" x14ac:dyDescent="0.25">
      <c r="A1168" s="407">
        <v>11901</v>
      </c>
      <c r="B1168" s="407" t="s">
        <v>9372</v>
      </c>
      <c r="C1168" s="407" t="s">
        <v>70</v>
      </c>
      <c r="D1168" s="407">
        <v>0.35</v>
      </c>
      <c r="E1168" s="404" t="s">
        <v>65</v>
      </c>
      <c r="G1168"/>
    </row>
    <row r="1169" spans="1:7" ht="13.5" thickBot="1" x14ac:dyDescent="0.25">
      <c r="A1169" s="406">
        <v>11902</v>
      </c>
      <c r="B1169" s="406" t="s">
        <v>9373</v>
      </c>
      <c r="C1169" s="406" t="s">
        <v>70</v>
      </c>
      <c r="D1169" s="406">
        <v>0.61</v>
      </c>
      <c r="E1169" s="404" t="s">
        <v>65</v>
      </c>
      <c r="G1169"/>
    </row>
    <row r="1170" spans="1:7" ht="13.5" thickBot="1" x14ac:dyDescent="0.25">
      <c r="A1170" s="407">
        <v>11903</v>
      </c>
      <c r="B1170" s="407" t="s">
        <v>9374</v>
      </c>
      <c r="C1170" s="407" t="s">
        <v>70</v>
      </c>
      <c r="D1170" s="407">
        <v>0.94</v>
      </c>
      <c r="E1170" s="404" t="s">
        <v>65</v>
      </c>
      <c r="G1170"/>
    </row>
    <row r="1171" spans="1:7" ht="13.5" thickBot="1" x14ac:dyDescent="0.25">
      <c r="A1171" s="406">
        <v>11904</v>
      </c>
      <c r="B1171" s="406" t="s">
        <v>9375</v>
      </c>
      <c r="C1171" s="406" t="s">
        <v>70</v>
      </c>
      <c r="D1171" s="406">
        <v>1.2</v>
      </c>
      <c r="E1171" s="404" t="s">
        <v>65</v>
      </c>
      <c r="G1171"/>
    </row>
    <row r="1172" spans="1:7" ht="13.5" thickBot="1" x14ac:dyDescent="0.25">
      <c r="A1172" s="407">
        <v>11905</v>
      </c>
      <c r="B1172" s="407" t="s">
        <v>9376</v>
      </c>
      <c r="C1172" s="407" t="s">
        <v>70</v>
      </c>
      <c r="D1172" s="407">
        <v>1.61</v>
      </c>
      <c r="E1172" s="404" t="s">
        <v>65</v>
      </c>
      <c r="G1172"/>
    </row>
    <row r="1173" spans="1:7" ht="13.5" thickBot="1" x14ac:dyDescent="0.25">
      <c r="A1173" s="406">
        <v>11906</v>
      </c>
      <c r="B1173" s="406" t="s">
        <v>9377</v>
      </c>
      <c r="C1173" s="406" t="s">
        <v>70</v>
      </c>
      <c r="D1173" s="406">
        <v>1.85</v>
      </c>
      <c r="E1173" s="404" t="s">
        <v>65</v>
      </c>
      <c r="G1173"/>
    </row>
    <row r="1174" spans="1:7" ht="13.5" thickBot="1" x14ac:dyDescent="0.25">
      <c r="A1174" s="407">
        <v>11919</v>
      </c>
      <c r="B1174" s="407" t="s">
        <v>9378</v>
      </c>
      <c r="C1174" s="407" t="s">
        <v>70</v>
      </c>
      <c r="D1174" s="407">
        <v>3.64</v>
      </c>
      <c r="E1174" s="404" t="s">
        <v>65</v>
      </c>
      <c r="G1174"/>
    </row>
    <row r="1175" spans="1:7" ht="13.5" thickBot="1" x14ac:dyDescent="0.25">
      <c r="A1175" s="406">
        <v>11920</v>
      </c>
      <c r="B1175" s="406" t="s">
        <v>9379</v>
      </c>
      <c r="C1175" s="406" t="s">
        <v>70</v>
      </c>
      <c r="D1175" s="406">
        <v>7.06</v>
      </c>
      <c r="E1175" s="404" t="s">
        <v>65</v>
      </c>
      <c r="G1175"/>
    </row>
    <row r="1176" spans="1:7" ht="34.5" customHeight="1" thickBot="1" x14ac:dyDescent="0.25">
      <c r="A1176" s="407">
        <v>11924</v>
      </c>
      <c r="B1176" s="407" t="s">
        <v>9380</v>
      </c>
      <c r="C1176" s="407" t="s">
        <v>70</v>
      </c>
      <c r="D1176" s="407">
        <v>68.680000000000007</v>
      </c>
      <c r="E1176" s="404" t="s">
        <v>65</v>
      </c>
      <c r="G1176"/>
    </row>
    <row r="1177" spans="1:7" ht="34.5" customHeight="1" thickBot="1" x14ac:dyDescent="0.25">
      <c r="A1177" s="406">
        <v>11921</v>
      </c>
      <c r="B1177" s="406" t="s">
        <v>9381</v>
      </c>
      <c r="C1177" s="406" t="s">
        <v>70</v>
      </c>
      <c r="D1177" s="406">
        <v>9.61</v>
      </c>
      <c r="E1177" s="404" t="s">
        <v>65</v>
      </c>
      <c r="G1177"/>
    </row>
    <row r="1178" spans="1:7" ht="13.5" thickBot="1" x14ac:dyDescent="0.25">
      <c r="A1178" s="407">
        <v>11922</v>
      </c>
      <c r="B1178" s="407" t="s">
        <v>9382</v>
      </c>
      <c r="C1178" s="407" t="s">
        <v>70</v>
      </c>
      <c r="D1178" s="407">
        <v>17.07</v>
      </c>
      <c r="E1178" s="404" t="s">
        <v>65</v>
      </c>
      <c r="G1178"/>
    </row>
    <row r="1179" spans="1:7" ht="13.5" thickBot="1" x14ac:dyDescent="0.25">
      <c r="A1179" s="406">
        <v>11923</v>
      </c>
      <c r="B1179" s="406" t="s">
        <v>13437</v>
      </c>
      <c r="C1179" s="406" t="s">
        <v>70</v>
      </c>
      <c r="D1179" s="406">
        <v>27.88</v>
      </c>
      <c r="E1179" s="404" t="s">
        <v>65</v>
      </c>
      <c r="G1179"/>
    </row>
    <row r="1180" spans="1:7" ht="13.5" thickBot="1" x14ac:dyDescent="0.25">
      <c r="A1180" s="407">
        <v>11916</v>
      </c>
      <c r="B1180" s="407" t="s">
        <v>9383</v>
      </c>
      <c r="C1180" s="407" t="s">
        <v>70</v>
      </c>
      <c r="D1180" s="407">
        <v>4.7300000000000004</v>
      </c>
      <c r="E1180" s="404" t="s">
        <v>65</v>
      </c>
      <c r="G1180"/>
    </row>
    <row r="1181" spans="1:7" ht="13.5" thickBot="1" x14ac:dyDescent="0.25">
      <c r="A1181" s="406">
        <v>11914</v>
      </c>
      <c r="B1181" s="406" t="s">
        <v>9384</v>
      </c>
      <c r="C1181" s="406" t="s">
        <v>70</v>
      </c>
      <c r="D1181" s="406">
        <v>34.35</v>
      </c>
      <c r="E1181" s="404" t="s">
        <v>65</v>
      </c>
      <c r="G1181"/>
    </row>
    <row r="1182" spans="1:7" ht="13.5" thickBot="1" x14ac:dyDescent="0.25">
      <c r="A1182" s="407">
        <v>11917</v>
      </c>
      <c r="B1182" s="407" t="s">
        <v>9385</v>
      </c>
      <c r="C1182" s="407" t="s">
        <v>70</v>
      </c>
      <c r="D1182" s="407">
        <v>8.23</v>
      </c>
      <c r="E1182" s="404" t="s">
        <v>65</v>
      </c>
      <c r="G1182"/>
    </row>
    <row r="1183" spans="1:7" ht="13.5" thickBot="1" x14ac:dyDescent="0.25">
      <c r="A1183" s="406">
        <v>11918</v>
      </c>
      <c r="B1183" s="406" t="s">
        <v>9386</v>
      </c>
      <c r="C1183" s="406" t="s">
        <v>70</v>
      </c>
      <c r="D1183" s="406">
        <v>11.17</v>
      </c>
      <c r="E1183" s="404" t="s">
        <v>65</v>
      </c>
      <c r="G1183"/>
    </row>
    <row r="1184" spans="1:7" ht="13.5" thickBot="1" x14ac:dyDescent="0.25">
      <c r="A1184" s="407">
        <v>37734</v>
      </c>
      <c r="B1184" s="407" t="s">
        <v>9387</v>
      </c>
      <c r="C1184" s="407" t="s">
        <v>2</v>
      </c>
      <c r="D1184" s="408">
        <v>33678.14</v>
      </c>
      <c r="E1184" s="404" t="s">
        <v>65</v>
      </c>
      <c r="G1184"/>
    </row>
    <row r="1185" spans="1:7" ht="13.5" customHeight="1" thickBot="1" x14ac:dyDescent="0.25">
      <c r="A1185" s="406">
        <v>37733</v>
      </c>
      <c r="B1185" s="406" t="s">
        <v>9388</v>
      </c>
      <c r="C1185" s="406" t="s">
        <v>2</v>
      </c>
      <c r="D1185" s="409">
        <v>25251.74</v>
      </c>
      <c r="E1185" s="404" t="s">
        <v>65</v>
      </c>
      <c r="G1185"/>
    </row>
    <row r="1186" spans="1:7" ht="13.5" thickBot="1" x14ac:dyDescent="0.25">
      <c r="A1186" s="407">
        <v>37735</v>
      </c>
      <c r="B1186" s="407" t="s">
        <v>9389</v>
      </c>
      <c r="C1186" s="407" t="s">
        <v>2</v>
      </c>
      <c r="D1186" s="408">
        <v>30428.35</v>
      </c>
      <c r="E1186" s="404" t="s">
        <v>65</v>
      </c>
      <c r="G1186"/>
    </row>
    <row r="1187" spans="1:7" ht="13.5" thickBot="1" x14ac:dyDescent="0.25">
      <c r="A1187" s="406">
        <v>2354</v>
      </c>
      <c r="B1187" s="406" t="s">
        <v>4725</v>
      </c>
      <c r="C1187" s="406" t="s">
        <v>280</v>
      </c>
      <c r="D1187" s="406">
        <v>24.57</v>
      </c>
      <c r="E1187" s="404" t="s">
        <v>65</v>
      </c>
      <c r="G1187"/>
    </row>
    <row r="1188" spans="1:7" ht="13.5" thickBot="1" x14ac:dyDescent="0.25">
      <c r="A1188" s="407">
        <v>5089</v>
      </c>
      <c r="B1188" s="407" t="s">
        <v>2171</v>
      </c>
      <c r="C1188" s="407" t="s">
        <v>2</v>
      </c>
      <c r="D1188" s="407">
        <v>27.64</v>
      </c>
      <c r="E1188" s="404" t="s">
        <v>65</v>
      </c>
      <c r="G1188"/>
    </row>
    <row r="1189" spans="1:7" ht="13.5" thickBot="1" x14ac:dyDescent="0.25">
      <c r="A1189" s="406">
        <v>5090</v>
      </c>
      <c r="B1189" s="406" t="s">
        <v>8339</v>
      </c>
      <c r="C1189" s="406" t="s">
        <v>2</v>
      </c>
      <c r="D1189" s="406">
        <v>13.35</v>
      </c>
      <c r="E1189" s="404" t="s">
        <v>65</v>
      </c>
      <c r="G1189"/>
    </row>
    <row r="1190" spans="1:7" ht="13.5" thickBot="1" x14ac:dyDescent="0.25">
      <c r="A1190" s="407">
        <v>5085</v>
      </c>
      <c r="B1190" s="407" t="s">
        <v>8011</v>
      </c>
      <c r="C1190" s="407" t="s">
        <v>2</v>
      </c>
      <c r="D1190" s="407">
        <v>20.100000000000001</v>
      </c>
      <c r="E1190" s="404" t="s">
        <v>65</v>
      </c>
      <c r="G1190"/>
    </row>
    <row r="1191" spans="1:7" ht="13.5" thickBot="1" x14ac:dyDescent="0.25">
      <c r="A1191" s="406">
        <v>38374</v>
      </c>
      <c r="B1191" s="406" t="s">
        <v>13438</v>
      </c>
      <c r="C1191" s="406" t="s">
        <v>2</v>
      </c>
      <c r="D1191" s="406">
        <v>967.41</v>
      </c>
      <c r="E1191" s="404" t="s">
        <v>65</v>
      </c>
      <c r="G1191"/>
    </row>
    <row r="1192" spans="1:7" ht="13.5" thickBot="1" x14ac:dyDescent="0.25">
      <c r="A1192" s="407">
        <v>11848</v>
      </c>
      <c r="B1192" s="407" t="s">
        <v>2172</v>
      </c>
      <c r="C1192" s="407" t="s">
        <v>2</v>
      </c>
      <c r="D1192" s="407">
        <v>6.05</v>
      </c>
      <c r="E1192" s="404" t="s">
        <v>65</v>
      </c>
      <c r="G1192"/>
    </row>
    <row r="1193" spans="1:7" ht="13.5" thickBot="1" x14ac:dyDescent="0.25">
      <c r="A1193" s="406">
        <v>4496</v>
      </c>
      <c r="B1193" s="406" t="s">
        <v>4459</v>
      </c>
      <c r="C1193" s="406" t="s">
        <v>70</v>
      </c>
      <c r="D1193" s="406">
        <v>0.92</v>
      </c>
      <c r="E1193" s="404" t="s">
        <v>65</v>
      </c>
      <c r="G1193"/>
    </row>
    <row r="1194" spans="1:7" ht="13.5" thickBot="1" x14ac:dyDescent="0.25">
      <c r="A1194" s="407">
        <v>11871</v>
      </c>
      <c r="B1194" s="407" t="s">
        <v>13439</v>
      </c>
      <c r="C1194" s="407" t="s">
        <v>2</v>
      </c>
      <c r="D1194" s="407">
        <v>236.78</v>
      </c>
      <c r="E1194" s="404" t="s">
        <v>65</v>
      </c>
      <c r="G1194"/>
    </row>
    <row r="1195" spans="1:7" ht="13.5" thickBot="1" x14ac:dyDescent="0.25">
      <c r="A1195" s="406">
        <v>34636</v>
      </c>
      <c r="B1195" s="406" t="s">
        <v>8012</v>
      </c>
      <c r="C1195" s="406" t="s">
        <v>2</v>
      </c>
      <c r="D1195" s="406">
        <v>299</v>
      </c>
      <c r="E1195" s="404" t="s">
        <v>65</v>
      </c>
      <c r="G1195"/>
    </row>
    <row r="1196" spans="1:7" ht="13.5" thickBot="1" x14ac:dyDescent="0.25">
      <c r="A1196" s="407">
        <v>34639</v>
      </c>
      <c r="B1196" s="407" t="s">
        <v>8013</v>
      </c>
      <c r="C1196" s="407" t="s">
        <v>2</v>
      </c>
      <c r="D1196" s="407">
        <v>607.26</v>
      </c>
      <c r="E1196" s="404" t="s">
        <v>65</v>
      </c>
      <c r="G1196"/>
    </row>
    <row r="1197" spans="1:7" ht="13.5" thickBot="1" x14ac:dyDescent="0.25">
      <c r="A1197" s="406">
        <v>34640</v>
      </c>
      <c r="B1197" s="406" t="s">
        <v>8014</v>
      </c>
      <c r="C1197" s="406" t="s">
        <v>2</v>
      </c>
      <c r="D1197" s="406">
        <v>682.11</v>
      </c>
      <c r="E1197" s="404" t="s">
        <v>65</v>
      </c>
      <c r="G1197"/>
    </row>
    <row r="1198" spans="1:7" ht="13.5" thickBot="1" x14ac:dyDescent="0.25">
      <c r="A1198" s="407">
        <v>34637</v>
      </c>
      <c r="B1198" s="407" t="s">
        <v>8015</v>
      </c>
      <c r="C1198" s="407" t="s">
        <v>2</v>
      </c>
      <c r="D1198" s="407">
        <v>171.67</v>
      </c>
      <c r="E1198" s="404" t="s">
        <v>65</v>
      </c>
      <c r="G1198"/>
    </row>
    <row r="1199" spans="1:7" ht="13.5" thickBot="1" x14ac:dyDescent="0.25">
      <c r="A1199" s="406">
        <v>34638</v>
      </c>
      <c r="B1199" s="406" t="s">
        <v>8016</v>
      </c>
      <c r="C1199" s="406" t="s">
        <v>2</v>
      </c>
      <c r="D1199" s="406">
        <v>294.39</v>
      </c>
      <c r="E1199" s="404" t="s">
        <v>65</v>
      </c>
      <c r="G1199"/>
    </row>
    <row r="1200" spans="1:7" ht="13.5" thickBot="1" x14ac:dyDescent="0.25">
      <c r="A1200" s="407">
        <v>11868</v>
      </c>
      <c r="B1200" s="407" t="s">
        <v>8017</v>
      </c>
      <c r="C1200" s="407" t="s">
        <v>2</v>
      </c>
      <c r="D1200" s="407">
        <v>325.42</v>
      </c>
      <c r="E1200" s="404" t="s">
        <v>65</v>
      </c>
      <c r="G1200"/>
    </row>
    <row r="1201" spans="1:7" ht="13.5" thickBot="1" x14ac:dyDescent="0.25">
      <c r="A1201" s="406">
        <v>37106</v>
      </c>
      <c r="B1201" s="406" t="s">
        <v>8018</v>
      </c>
      <c r="C1201" s="406" t="s">
        <v>2</v>
      </c>
      <c r="D1201" s="409">
        <v>3143.2</v>
      </c>
      <c r="E1201" s="404" t="s">
        <v>65</v>
      </c>
      <c r="G1201"/>
    </row>
    <row r="1202" spans="1:7" ht="25.5" customHeight="1" thickBot="1" x14ac:dyDescent="0.25">
      <c r="A1202" s="407">
        <v>11869</v>
      </c>
      <c r="B1202" s="407" t="s">
        <v>8019</v>
      </c>
      <c r="C1202" s="407" t="s">
        <v>2</v>
      </c>
      <c r="D1202" s="407">
        <v>527.99</v>
      </c>
      <c r="E1202" s="404" t="s">
        <v>65</v>
      </c>
      <c r="G1202"/>
    </row>
    <row r="1203" spans="1:7" ht="25.5" customHeight="1" thickBot="1" x14ac:dyDescent="0.25">
      <c r="A1203" s="406">
        <v>37104</v>
      </c>
      <c r="B1203" s="406" t="s">
        <v>8020</v>
      </c>
      <c r="C1203" s="406" t="s">
        <v>2</v>
      </c>
      <c r="D1203" s="406">
        <v>680.61</v>
      </c>
      <c r="E1203" s="404" t="s">
        <v>65</v>
      </c>
      <c r="G1203"/>
    </row>
    <row r="1204" spans="1:7" ht="13.5" thickBot="1" x14ac:dyDescent="0.25">
      <c r="A1204" s="407">
        <v>37105</v>
      </c>
      <c r="B1204" s="407" t="s">
        <v>8021</v>
      </c>
      <c r="C1204" s="407" t="s">
        <v>2</v>
      </c>
      <c r="D1204" s="408">
        <v>1515.83</v>
      </c>
      <c r="E1204" s="404" t="s">
        <v>65</v>
      </c>
      <c r="G1204"/>
    </row>
    <row r="1205" spans="1:7" ht="13.5" thickBot="1" x14ac:dyDescent="0.25">
      <c r="A1205" s="406">
        <v>11638</v>
      </c>
      <c r="B1205" s="406" t="s">
        <v>9390</v>
      </c>
      <c r="C1205" s="406" t="s">
        <v>2</v>
      </c>
      <c r="D1205" s="406">
        <v>285.70999999999998</v>
      </c>
      <c r="E1205" s="404" t="s">
        <v>65</v>
      </c>
      <c r="G1205"/>
    </row>
    <row r="1206" spans="1:7" ht="23.25" thickBot="1" x14ac:dyDescent="0.25">
      <c r="A1206" s="407">
        <v>1030</v>
      </c>
      <c r="B1206" s="407" t="s">
        <v>9391</v>
      </c>
      <c r="C1206" s="407" t="s">
        <v>2</v>
      </c>
      <c r="D1206" s="407">
        <v>23.66</v>
      </c>
      <c r="E1206" s="404" t="s">
        <v>65</v>
      </c>
      <c r="G1206"/>
    </row>
    <row r="1207" spans="1:7" ht="23.25" thickBot="1" x14ac:dyDescent="0.25">
      <c r="A1207" s="406">
        <v>11694</v>
      </c>
      <c r="B1207" s="406" t="s">
        <v>9392</v>
      </c>
      <c r="C1207" s="406" t="s">
        <v>2</v>
      </c>
      <c r="D1207" s="406">
        <v>523.01</v>
      </c>
      <c r="E1207" s="404" t="s">
        <v>65</v>
      </c>
      <c r="G1207"/>
    </row>
    <row r="1208" spans="1:7" ht="13.5" customHeight="1" thickBot="1" x14ac:dyDescent="0.25">
      <c r="A1208" s="407">
        <v>35277</v>
      </c>
      <c r="B1208" s="407" t="s">
        <v>9393</v>
      </c>
      <c r="C1208" s="407" t="s">
        <v>2</v>
      </c>
      <c r="D1208" s="407">
        <v>278.11</v>
      </c>
      <c r="E1208" s="404" t="s">
        <v>65</v>
      </c>
      <c r="G1208"/>
    </row>
    <row r="1209" spans="1:7" ht="34.5" thickBot="1" x14ac:dyDescent="0.25">
      <c r="A1209" s="406">
        <v>10521</v>
      </c>
      <c r="B1209" s="406" t="s">
        <v>9394</v>
      </c>
      <c r="C1209" s="406" t="s">
        <v>2</v>
      </c>
      <c r="D1209" s="406">
        <v>144.99</v>
      </c>
      <c r="E1209" s="404" t="s">
        <v>65</v>
      </c>
      <c r="G1209"/>
    </row>
    <row r="1210" spans="1:7" ht="34.5" thickBot="1" x14ac:dyDescent="0.25">
      <c r="A1210" s="407">
        <v>10885</v>
      </c>
      <c r="B1210" s="407" t="s">
        <v>9395</v>
      </c>
      <c r="C1210" s="407" t="s">
        <v>2</v>
      </c>
      <c r="D1210" s="407">
        <v>183.4</v>
      </c>
      <c r="E1210" s="404" t="s">
        <v>65</v>
      </c>
      <c r="G1210"/>
    </row>
    <row r="1211" spans="1:7" ht="34.5" thickBot="1" x14ac:dyDescent="0.25">
      <c r="A1211" s="406">
        <v>20962</v>
      </c>
      <c r="B1211" s="406" t="s">
        <v>9396</v>
      </c>
      <c r="C1211" s="406" t="s">
        <v>2</v>
      </c>
      <c r="D1211" s="406">
        <v>151.9</v>
      </c>
      <c r="E1211" s="404" t="s">
        <v>65</v>
      </c>
      <c r="G1211"/>
    </row>
    <row r="1212" spans="1:7" ht="34.5" thickBot="1" x14ac:dyDescent="0.25">
      <c r="A1212" s="407">
        <v>20963</v>
      </c>
      <c r="B1212" s="407" t="s">
        <v>9397</v>
      </c>
      <c r="C1212" s="407" t="s">
        <v>2</v>
      </c>
      <c r="D1212" s="407">
        <v>185.55</v>
      </c>
      <c r="E1212" s="404" t="s">
        <v>65</v>
      </c>
      <c r="G1212"/>
    </row>
    <row r="1213" spans="1:7" ht="23.25" thickBot="1" x14ac:dyDescent="0.25">
      <c r="A1213" s="406">
        <v>1062</v>
      </c>
      <c r="B1213" s="406" t="s">
        <v>4726</v>
      </c>
      <c r="C1213" s="406" t="s">
        <v>2</v>
      </c>
      <c r="D1213" s="406">
        <v>114.45</v>
      </c>
      <c r="E1213" s="404" t="s">
        <v>65</v>
      </c>
      <c r="G1213"/>
    </row>
    <row r="1214" spans="1:7" ht="13.5" thickBot="1" x14ac:dyDescent="0.25">
      <c r="A1214" s="407">
        <v>11246</v>
      </c>
      <c r="B1214" s="407" t="s">
        <v>2173</v>
      </c>
      <c r="C1214" s="407" t="s">
        <v>2</v>
      </c>
      <c r="D1214" s="407">
        <v>11.03</v>
      </c>
      <c r="E1214" s="404" t="s">
        <v>65</v>
      </c>
      <c r="G1214"/>
    </row>
    <row r="1215" spans="1:7" ht="13.5" thickBot="1" x14ac:dyDescent="0.25">
      <c r="A1215" s="406">
        <v>11250</v>
      </c>
      <c r="B1215" s="406" t="s">
        <v>4727</v>
      </c>
      <c r="C1215" s="406" t="s">
        <v>2</v>
      </c>
      <c r="D1215" s="406">
        <v>54.07</v>
      </c>
      <c r="E1215" s="404" t="s">
        <v>65</v>
      </c>
      <c r="G1215"/>
    </row>
    <row r="1216" spans="1:7" ht="13.5" thickBot="1" x14ac:dyDescent="0.25">
      <c r="A1216" s="407">
        <v>11251</v>
      </c>
      <c r="B1216" s="407" t="s">
        <v>2174</v>
      </c>
      <c r="C1216" s="407" t="s">
        <v>2</v>
      </c>
      <c r="D1216" s="407">
        <v>97.92</v>
      </c>
      <c r="E1216" s="404" t="s">
        <v>65</v>
      </c>
      <c r="G1216"/>
    </row>
    <row r="1217" spans="1:7" ht="13.5" thickBot="1" x14ac:dyDescent="0.25">
      <c r="A1217" s="406">
        <v>11253</v>
      </c>
      <c r="B1217" s="406" t="s">
        <v>12982</v>
      </c>
      <c r="C1217" s="406" t="s">
        <v>2</v>
      </c>
      <c r="D1217" s="406">
        <v>155.55000000000001</v>
      </c>
      <c r="E1217" s="404" t="s">
        <v>65</v>
      </c>
      <c r="G1217"/>
    </row>
    <row r="1218" spans="1:7" ht="13.5" thickBot="1" x14ac:dyDescent="0.25">
      <c r="A1218" s="407">
        <v>11255</v>
      </c>
      <c r="B1218" s="407" t="s">
        <v>2175</v>
      </c>
      <c r="C1218" s="407" t="s">
        <v>2</v>
      </c>
      <c r="D1218" s="407">
        <v>230.03</v>
      </c>
      <c r="E1218" s="404" t="s">
        <v>65</v>
      </c>
      <c r="G1218"/>
    </row>
    <row r="1219" spans="1:7" ht="13.5" thickBot="1" x14ac:dyDescent="0.25">
      <c r="A1219" s="406">
        <v>14055</v>
      </c>
      <c r="B1219" s="406" t="s">
        <v>2176</v>
      </c>
      <c r="C1219" s="406" t="s">
        <v>2</v>
      </c>
      <c r="D1219" s="406">
        <v>555.54999999999995</v>
      </c>
      <c r="E1219" s="404" t="s">
        <v>65</v>
      </c>
      <c r="G1219"/>
    </row>
    <row r="1220" spans="1:7" ht="13.5" thickBot="1" x14ac:dyDescent="0.25">
      <c r="A1220" s="407">
        <v>10569</v>
      </c>
      <c r="B1220" s="407" t="s">
        <v>13440</v>
      </c>
      <c r="C1220" s="407" t="s">
        <v>2</v>
      </c>
      <c r="D1220" s="407">
        <v>2.2200000000000002</v>
      </c>
      <c r="E1220" s="404" t="s">
        <v>65</v>
      </c>
      <c r="G1220"/>
    </row>
    <row r="1221" spans="1:7" ht="13.5" thickBot="1" x14ac:dyDescent="0.25">
      <c r="A1221" s="406">
        <v>11247</v>
      </c>
      <c r="B1221" s="406" t="s">
        <v>2177</v>
      </c>
      <c r="C1221" s="406" t="s">
        <v>2</v>
      </c>
      <c r="D1221" s="409">
        <v>1000</v>
      </c>
      <c r="E1221" s="404" t="s">
        <v>65</v>
      </c>
      <c r="G1221"/>
    </row>
    <row r="1222" spans="1:7" ht="13.5" thickBot="1" x14ac:dyDescent="0.25">
      <c r="A1222" s="407">
        <v>11248</v>
      </c>
      <c r="B1222" s="407" t="s">
        <v>2178</v>
      </c>
      <c r="C1222" s="407" t="s">
        <v>2</v>
      </c>
      <c r="D1222" s="408">
        <v>1363.88</v>
      </c>
      <c r="E1222" s="404" t="s">
        <v>65</v>
      </c>
      <c r="G1222"/>
    </row>
    <row r="1223" spans="1:7" ht="13.5" thickBot="1" x14ac:dyDescent="0.25">
      <c r="A1223" s="406">
        <v>11249</v>
      </c>
      <c r="B1223" s="406" t="s">
        <v>2179</v>
      </c>
      <c r="C1223" s="406" t="s">
        <v>2</v>
      </c>
      <c r="D1223" s="409">
        <v>1907.4</v>
      </c>
      <c r="E1223" s="404" t="s">
        <v>65</v>
      </c>
      <c r="G1223"/>
    </row>
    <row r="1224" spans="1:7" ht="13.5" thickBot="1" x14ac:dyDescent="0.25">
      <c r="A1224" s="407">
        <v>11254</v>
      </c>
      <c r="B1224" s="407" t="s">
        <v>2180</v>
      </c>
      <c r="C1224" s="407" t="s">
        <v>2</v>
      </c>
      <c r="D1224" s="407">
        <v>164.62</v>
      </c>
      <c r="E1224" s="404" t="s">
        <v>65</v>
      </c>
      <c r="G1224"/>
    </row>
    <row r="1225" spans="1:7" ht="13.5" thickBot="1" x14ac:dyDescent="0.25">
      <c r="A1225" s="406">
        <v>11256</v>
      </c>
      <c r="B1225" s="406" t="s">
        <v>2181</v>
      </c>
      <c r="C1225" s="406" t="s">
        <v>2</v>
      </c>
      <c r="D1225" s="406">
        <v>274.02999999999997</v>
      </c>
      <c r="E1225" s="404" t="s">
        <v>65</v>
      </c>
      <c r="G1225"/>
    </row>
    <row r="1226" spans="1:7" ht="13.5" thickBot="1" x14ac:dyDescent="0.25">
      <c r="A1226" s="407">
        <v>11252</v>
      </c>
      <c r="B1226" s="407" t="s">
        <v>2182</v>
      </c>
      <c r="C1226" s="407" t="s">
        <v>2</v>
      </c>
      <c r="D1226" s="407">
        <v>111.29</v>
      </c>
      <c r="E1226" s="404" t="s">
        <v>65</v>
      </c>
      <c r="G1226"/>
    </row>
    <row r="1227" spans="1:7" ht="13.5" thickBot="1" x14ac:dyDescent="0.25">
      <c r="A1227" s="406">
        <v>2555</v>
      </c>
      <c r="B1227" s="406" t="s">
        <v>2183</v>
      </c>
      <c r="C1227" s="406" t="s">
        <v>2</v>
      </c>
      <c r="D1227" s="406">
        <v>1.85</v>
      </c>
      <c r="E1227" s="404" t="s">
        <v>65</v>
      </c>
      <c r="G1227"/>
    </row>
    <row r="1228" spans="1:7" ht="13.5" thickBot="1" x14ac:dyDescent="0.25">
      <c r="A1228" s="407">
        <v>2556</v>
      </c>
      <c r="B1228" s="407" t="s">
        <v>2184</v>
      </c>
      <c r="C1228" s="407" t="s">
        <v>2</v>
      </c>
      <c r="D1228" s="407">
        <v>1.1100000000000001</v>
      </c>
      <c r="E1228" s="404" t="s">
        <v>65</v>
      </c>
      <c r="G1228"/>
    </row>
    <row r="1229" spans="1:7" ht="13.5" thickBot="1" x14ac:dyDescent="0.25">
      <c r="A1229" s="406">
        <v>2557</v>
      </c>
      <c r="B1229" s="406" t="s">
        <v>2185</v>
      </c>
      <c r="C1229" s="406" t="s">
        <v>2</v>
      </c>
      <c r="D1229" s="406">
        <v>1.85</v>
      </c>
      <c r="E1229" s="404" t="s">
        <v>65</v>
      </c>
      <c r="G1229"/>
    </row>
    <row r="1230" spans="1:7" ht="13.5" thickBot="1" x14ac:dyDescent="0.25">
      <c r="A1230" s="407">
        <v>1066</v>
      </c>
      <c r="B1230" s="407" t="s">
        <v>2186</v>
      </c>
      <c r="C1230" s="407" t="s">
        <v>2</v>
      </c>
      <c r="D1230" s="407">
        <v>747.5</v>
      </c>
      <c r="E1230" s="404" t="s">
        <v>65</v>
      </c>
      <c r="G1230"/>
    </row>
    <row r="1231" spans="1:7" ht="13.5" thickBot="1" x14ac:dyDescent="0.25">
      <c r="A1231" s="406">
        <v>1043</v>
      </c>
      <c r="B1231" s="406" t="s">
        <v>2187</v>
      </c>
      <c r="C1231" s="406" t="s">
        <v>2</v>
      </c>
      <c r="D1231" s="406">
        <v>79.25</v>
      </c>
      <c r="E1231" s="404" t="s">
        <v>65</v>
      </c>
      <c r="G1231"/>
    </row>
    <row r="1232" spans="1:7" ht="13.5" thickBot="1" x14ac:dyDescent="0.25">
      <c r="A1232" s="407">
        <v>1072</v>
      </c>
      <c r="B1232" s="407" t="s">
        <v>2188</v>
      </c>
      <c r="C1232" s="407" t="s">
        <v>2</v>
      </c>
      <c r="D1232" s="407">
        <v>64.510000000000005</v>
      </c>
      <c r="E1232" s="404" t="s">
        <v>65</v>
      </c>
      <c r="G1232"/>
    </row>
    <row r="1233" spans="1:7" ht="13.5" thickBot="1" x14ac:dyDescent="0.25">
      <c r="A1233" s="406">
        <v>1061</v>
      </c>
      <c r="B1233" s="406" t="s">
        <v>9398</v>
      </c>
      <c r="C1233" s="406" t="s">
        <v>2</v>
      </c>
      <c r="D1233" s="406">
        <v>176.52</v>
      </c>
      <c r="E1233" s="404" t="s">
        <v>65</v>
      </c>
      <c r="G1233"/>
    </row>
    <row r="1234" spans="1:7" ht="13.5" thickBot="1" x14ac:dyDescent="0.25">
      <c r="A1234" s="407">
        <v>1065</v>
      </c>
      <c r="B1234" s="407" t="s">
        <v>2189</v>
      </c>
      <c r="C1234" s="407" t="s">
        <v>2</v>
      </c>
      <c r="D1234" s="407">
        <v>196.65</v>
      </c>
      <c r="E1234" s="404" t="s">
        <v>65</v>
      </c>
      <c r="G1234"/>
    </row>
    <row r="1235" spans="1:7" ht="23.25" thickBot="1" x14ac:dyDescent="0.25">
      <c r="A1235" s="406">
        <v>3280</v>
      </c>
      <c r="B1235" s="406" t="s">
        <v>13441</v>
      </c>
      <c r="C1235" s="406" t="s">
        <v>2</v>
      </c>
      <c r="D1235" s="406">
        <v>119.35</v>
      </c>
      <c r="E1235" s="404" t="s">
        <v>65</v>
      </c>
      <c r="G1235"/>
    </row>
    <row r="1236" spans="1:7" ht="13.5" thickBot="1" x14ac:dyDescent="0.25">
      <c r="A1236" s="407">
        <v>11881</v>
      </c>
      <c r="B1236" s="407" t="s">
        <v>8022</v>
      </c>
      <c r="C1236" s="407" t="s">
        <v>2</v>
      </c>
      <c r="D1236" s="407">
        <v>55.42</v>
      </c>
      <c r="E1236" s="404" t="s">
        <v>65</v>
      </c>
      <c r="G1236"/>
    </row>
    <row r="1237" spans="1:7" ht="13.5" thickBot="1" x14ac:dyDescent="0.25">
      <c r="A1237" s="406">
        <v>34641</v>
      </c>
      <c r="B1237" s="406" t="s">
        <v>9399</v>
      </c>
      <c r="C1237" s="406" t="s">
        <v>2</v>
      </c>
      <c r="D1237" s="406">
        <v>44.7</v>
      </c>
      <c r="E1237" s="404" t="s">
        <v>65</v>
      </c>
      <c r="G1237"/>
    </row>
    <row r="1238" spans="1:7" ht="13.5" thickBot="1" x14ac:dyDescent="0.25">
      <c r="A1238" s="407">
        <v>34643</v>
      </c>
      <c r="B1238" s="407" t="s">
        <v>9400</v>
      </c>
      <c r="C1238" s="407" t="s">
        <v>2</v>
      </c>
      <c r="D1238" s="407">
        <v>9</v>
      </c>
      <c r="E1238" s="404" t="s">
        <v>65</v>
      </c>
      <c r="G1238"/>
    </row>
    <row r="1239" spans="1:7" ht="13.5" thickBot="1" x14ac:dyDescent="0.25">
      <c r="A1239" s="406">
        <v>3278</v>
      </c>
      <c r="B1239" s="406" t="s">
        <v>8023</v>
      </c>
      <c r="C1239" s="406" t="s">
        <v>2</v>
      </c>
      <c r="D1239" s="406">
        <v>62.58</v>
      </c>
      <c r="E1239" s="404" t="s">
        <v>65</v>
      </c>
      <c r="G1239"/>
    </row>
    <row r="1240" spans="1:7" ht="13.5" thickBot="1" x14ac:dyDescent="0.25">
      <c r="A1240" s="407">
        <v>3279</v>
      </c>
      <c r="B1240" s="407" t="s">
        <v>8024</v>
      </c>
      <c r="C1240" s="407" t="s">
        <v>2</v>
      </c>
      <c r="D1240" s="407">
        <v>103.26</v>
      </c>
      <c r="E1240" s="404" t="s">
        <v>65</v>
      </c>
      <c r="G1240"/>
    </row>
    <row r="1241" spans="1:7" ht="23.25" thickBot="1" x14ac:dyDescent="0.25">
      <c r="A1241" s="406">
        <v>13845</v>
      </c>
      <c r="B1241" s="406" t="s">
        <v>3018</v>
      </c>
      <c r="C1241" s="406" t="s">
        <v>2</v>
      </c>
      <c r="D1241" s="406">
        <v>79.81</v>
      </c>
      <c r="E1241" s="404" t="s">
        <v>65</v>
      </c>
      <c r="G1241"/>
    </row>
    <row r="1242" spans="1:7" ht="23.25" thickBot="1" x14ac:dyDescent="0.25">
      <c r="A1242" s="407">
        <v>13844</v>
      </c>
      <c r="B1242" s="407" t="s">
        <v>3019</v>
      </c>
      <c r="C1242" s="407" t="s">
        <v>2</v>
      </c>
      <c r="D1242" s="407">
        <v>84.81</v>
      </c>
      <c r="E1242" s="404" t="s">
        <v>65</v>
      </c>
      <c r="G1242"/>
    </row>
    <row r="1243" spans="1:7" ht="23.25" thickBot="1" x14ac:dyDescent="0.25">
      <c r="A1243" s="406">
        <v>13843</v>
      </c>
      <c r="B1243" s="406" t="s">
        <v>3020</v>
      </c>
      <c r="C1243" s="406" t="s">
        <v>2</v>
      </c>
      <c r="D1243" s="406">
        <v>111.11</v>
      </c>
      <c r="E1243" s="404" t="s">
        <v>65</v>
      </c>
      <c r="G1243"/>
    </row>
    <row r="1244" spans="1:7" ht="23.25" thickBot="1" x14ac:dyDescent="0.25">
      <c r="A1244" s="407">
        <v>13842</v>
      </c>
      <c r="B1244" s="407" t="s">
        <v>8025</v>
      </c>
      <c r="C1244" s="407" t="s">
        <v>2</v>
      </c>
      <c r="D1244" s="407">
        <v>130.37</v>
      </c>
      <c r="E1244" s="404" t="s">
        <v>65</v>
      </c>
      <c r="G1244"/>
    </row>
    <row r="1245" spans="1:7" ht="23.25" thickBot="1" x14ac:dyDescent="0.25">
      <c r="A1245" s="406">
        <v>12075</v>
      </c>
      <c r="B1245" s="406" t="s">
        <v>3021</v>
      </c>
      <c r="C1245" s="406" t="s">
        <v>2</v>
      </c>
      <c r="D1245" s="406">
        <v>436.4</v>
      </c>
      <c r="E1245" s="404" t="s">
        <v>65</v>
      </c>
      <c r="G1245"/>
    </row>
    <row r="1246" spans="1:7" ht="13.5" thickBot="1" x14ac:dyDescent="0.25">
      <c r="A1246" s="407">
        <v>13405</v>
      </c>
      <c r="B1246" s="407" t="s">
        <v>2190</v>
      </c>
      <c r="C1246" s="407" t="s">
        <v>2</v>
      </c>
      <c r="D1246" s="407">
        <v>144.44</v>
      </c>
      <c r="E1246" s="404" t="s">
        <v>65</v>
      </c>
      <c r="G1246"/>
    </row>
    <row r="1247" spans="1:7" ht="13.5" thickBot="1" x14ac:dyDescent="0.25">
      <c r="A1247" s="406">
        <v>13404</v>
      </c>
      <c r="B1247" s="406" t="s">
        <v>2191</v>
      </c>
      <c r="C1247" s="406" t="s">
        <v>2</v>
      </c>
      <c r="D1247" s="406">
        <v>144.44</v>
      </c>
      <c r="E1247" s="404" t="s">
        <v>65</v>
      </c>
      <c r="G1247"/>
    </row>
    <row r="1248" spans="1:7" ht="13.5" thickBot="1" x14ac:dyDescent="0.25">
      <c r="A1248" s="407">
        <v>11882</v>
      </c>
      <c r="B1248" s="407" t="s">
        <v>2192</v>
      </c>
      <c r="C1248" s="407" t="s">
        <v>2</v>
      </c>
      <c r="D1248" s="407">
        <v>62.58</v>
      </c>
      <c r="E1248" s="404" t="s">
        <v>65</v>
      </c>
      <c r="G1248"/>
    </row>
    <row r="1249" spans="1:7" ht="13.5" thickBot="1" x14ac:dyDescent="0.25">
      <c r="A1249" s="406">
        <v>11996</v>
      </c>
      <c r="B1249" s="406" t="s">
        <v>2193</v>
      </c>
      <c r="C1249" s="406" t="s">
        <v>2</v>
      </c>
      <c r="D1249" s="406">
        <v>2.5499999999999998</v>
      </c>
      <c r="E1249" s="404" t="s">
        <v>65</v>
      </c>
      <c r="G1249"/>
    </row>
    <row r="1250" spans="1:7" ht="13.5" thickBot="1" x14ac:dyDescent="0.25">
      <c r="A1250" s="407">
        <v>20254</v>
      </c>
      <c r="B1250" s="407" t="s">
        <v>2194</v>
      </c>
      <c r="C1250" s="407" t="s">
        <v>2</v>
      </c>
      <c r="D1250" s="407">
        <v>11.25</v>
      </c>
      <c r="E1250" s="404" t="s">
        <v>65</v>
      </c>
      <c r="G1250"/>
    </row>
    <row r="1251" spans="1:7" ht="13.5" thickBot="1" x14ac:dyDescent="0.25">
      <c r="A1251" s="406">
        <v>20255</v>
      </c>
      <c r="B1251" s="406" t="s">
        <v>2195</v>
      </c>
      <c r="C1251" s="406" t="s">
        <v>2</v>
      </c>
      <c r="D1251" s="406">
        <v>20.25</v>
      </c>
      <c r="E1251" s="404" t="s">
        <v>65</v>
      </c>
      <c r="G1251"/>
    </row>
    <row r="1252" spans="1:7" ht="13.5" thickBot="1" x14ac:dyDescent="0.25">
      <c r="A1252" s="407">
        <v>20253</v>
      </c>
      <c r="B1252" s="407" t="s">
        <v>2196</v>
      </c>
      <c r="C1252" s="407" t="s">
        <v>2</v>
      </c>
      <c r="D1252" s="407">
        <v>40</v>
      </c>
      <c r="E1252" s="404" t="s">
        <v>65</v>
      </c>
      <c r="G1252"/>
    </row>
    <row r="1253" spans="1:7" ht="13.5" thickBot="1" x14ac:dyDescent="0.25">
      <c r="A1253" s="406">
        <v>12001</v>
      </c>
      <c r="B1253" s="406" t="s">
        <v>2197</v>
      </c>
      <c r="C1253" s="406" t="s">
        <v>2</v>
      </c>
      <c r="D1253" s="406">
        <v>3.9</v>
      </c>
      <c r="E1253" s="404" t="s">
        <v>65</v>
      </c>
      <c r="G1253"/>
    </row>
    <row r="1254" spans="1:7" ht="13.5" thickBot="1" x14ac:dyDescent="0.25">
      <c r="A1254" s="407">
        <v>1871</v>
      </c>
      <c r="B1254" s="407" t="s">
        <v>2198</v>
      </c>
      <c r="C1254" s="407" t="s">
        <v>2</v>
      </c>
      <c r="D1254" s="407">
        <v>3.67</v>
      </c>
      <c r="E1254" s="404" t="s">
        <v>65</v>
      </c>
      <c r="G1254"/>
    </row>
    <row r="1255" spans="1:7" ht="13.5" thickBot="1" x14ac:dyDescent="0.25">
      <c r="A1255" s="406">
        <v>1872</v>
      </c>
      <c r="B1255" s="406" t="s">
        <v>2199</v>
      </c>
      <c r="C1255" s="406" t="s">
        <v>2</v>
      </c>
      <c r="D1255" s="406">
        <v>1.35</v>
      </c>
      <c r="E1255" s="404" t="s">
        <v>65</v>
      </c>
      <c r="G1255"/>
    </row>
    <row r="1256" spans="1:7" ht="13.5" thickBot="1" x14ac:dyDescent="0.25">
      <c r="A1256" s="407">
        <v>1873</v>
      </c>
      <c r="B1256" s="407" t="s">
        <v>2200</v>
      </c>
      <c r="C1256" s="407" t="s">
        <v>2</v>
      </c>
      <c r="D1256" s="407">
        <v>2.14</v>
      </c>
      <c r="E1256" s="404" t="s">
        <v>65</v>
      </c>
      <c r="G1256"/>
    </row>
    <row r="1257" spans="1:7" ht="13.5" thickBot="1" x14ac:dyDescent="0.25">
      <c r="A1257" s="406">
        <v>11713</v>
      </c>
      <c r="B1257" s="406" t="s">
        <v>9401</v>
      </c>
      <c r="C1257" s="406" t="s">
        <v>2</v>
      </c>
      <c r="D1257" s="406">
        <v>19.54</v>
      </c>
      <c r="E1257" s="404" t="s">
        <v>65</v>
      </c>
      <c r="G1257"/>
    </row>
    <row r="1258" spans="1:7" ht="13.5" thickBot="1" x14ac:dyDescent="0.25">
      <c r="A1258" s="407">
        <v>11716</v>
      </c>
      <c r="B1258" s="407" t="s">
        <v>12983</v>
      </c>
      <c r="C1258" s="407" t="s">
        <v>2</v>
      </c>
      <c r="D1258" s="407">
        <v>8.34</v>
      </c>
      <c r="E1258" s="404" t="s">
        <v>65</v>
      </c>
      <c r="G1258"/>
    </row>
    <row r="1259" spans="1:7" ht="13.5" thickBot="1" x14ac:dyDescent="0.25">
      <c r="A1259" s="406">
        <v>5103</v>
      </c>
      <c r="B1259" s="406" t="s">
        <v>9402</v>
      </c>
      <c r="C1259" s="406" t="s">
        <v>2</v>
      </c>
      <c r="D1259" s="406">
        <v>8.4600000000000009</v>
      </c>
      <c r="E1259" s="404" t="s">
        <v>65</v>
      </c>
      <c r="G1259"/>
    </row>
    <row r="1260" spans="1:7" ht="13.5" thickBot="1" x14ac:dyDescent="0.25">
      <c r="A1260" s="407">
        <v>11712</v>
      </c>
      <c r="B1260" s="407" t="s">
        <v>9403</v>
      </c>
      <c r="C1260" s="407" t="s">
        <v>2</v>
      </c>
      <c r="D1260" s="407">
        <v>19.7</v>
      </c>
      <c r="E1260" s="404" t="s">
        <v>65</v>
      </c>
      <c r="G1260"/>
    </row>
    <row r="1261" spans="1:7" ht="13.5" thickBot="1" x14ac:dyDescent="0.25">
      <c r="A1261" s="406">
        <v>11717</v>
      </c>
      <c r="B1261" s="406" t="s">
        <v>9404</v>
      </c>
      <c r="C1261" s="406" t="s">
        <v>2</v>
      </c>
      <c r="D1261" s="406">
        <v>21.4</v>
      </c>
      <c r="E1261" s="404" t="s">
        <v>65</v>
      </c>
      <c r="G1261"/>
    </row>
    <row r="1262" spans="1:7" ht="13.5" thickBot="1" x14ac:dyDescent="0.25">
      <c r="A1262" s="407">
        <v>11714</v>
      </c>
      <c r="B1262" s="407" t="s">
        <v>9405</v>
      </c>
      <c r="C1262" s="407" t="s">
        <v>2</v>
      </c>
      <c r="D1262" s="407">
        <v>26.63</v>
      </c>
      <c r="E1262" s="404" t="s">
        <v>65</v>
      </c>
      <c r="G1262"/>
    </row>
    <row r="1263" spans="1:7" ht="13.5" thickBot="1" x14ac:dyDescent="0.25">
      <c r="A1263" s="406">
        <v>11715</v>
      </c>
      <c r="B1263" s="406" t="s">
        <v>9406</v>
      </c>
      <c r="C1263" s="406" t="s">
        <v>2</v>
      </c>
      <c r="D1263" s="406">
        <v>30.64</v>
      </c>
      <c r="E1263" s="404" t="s">
        <v>65</v>
      </c>
      <c r="G1263"/>
    </row>
    <row r="1264" spans="1:7" ht="13.5" thickBot="1" x14ac:dyDescent="0.25">
      <c r="A1264" s="407">
        <v>11880</v>
      </c>
      <c r="B1264" s="407" t="s">
        <v>9407</v>
      </c>
      <c r="C1264" s="407" t="s">
        <v>2</v>
      </c>
      <c r="D1264" s="407">
        <v>55.08</v>
      </c>
      <c r="E1264" s="404" t="s">
        <v>65</v>
      </c>
      <c r="G1264"/>
    </row>
    <row r="1265" spans="1:7" ht="13.5" thickBot="1" x14ac:dyDescent="0.25">
      <c r="A1265" s="406">
        <v>1056</v>
      </c>
      <c r="B1265" s="406" t="s">
        <v>13442</v>
      </c>
      <c r="C1265" s="406" t="s">
        <v>2</v>
      </c>
      <c r="D1265" s="406">
        <v>144.09</v>
      </c>
      <c r="E1265" s="404" t="s">
        <v>65</v>
      </c>
      <c r="G1265"/>
    </row>
    <row r="1266" spans="1:7" ht="89.25" customHeight="1" thickBot="1" x14ac:dyDescent="0.25">
      <c r="A1266" s="407">
        <v>1068</v>
      </c>
      <c r="B1266" s="407" t="s">
        <v>2201</v>
      </c>
      <c r="C1266" s="407" t="s">
        <v>2</v>
      </c>
      <c r="D1266" s="407">
        <v>145.46</v>
      </c>
      <c r="E1266" s="404" t="s">
        <v>65</v>
      </c>
      <c r="G1266"/>
    </row>
    <row r="1267" spans="1:7" ht="13.5" thickBot="1" x14ac:dyDescent="0.25">
      <c r="A1267" s="406">
        <v>14116</v>
      </c>
      <c r="B1267" s="406" t="s">
        <v>2202</v>
      </c>
      <c r="C1267" s="406" t="s">
        <v>2</v>
      </c>
      <c r="D1267" s="406">
        <v>22.03</v>
      </c>
      <c r="E1267" s="404" t="s">
        <v>65</v>
      </c>
      <c r="G1267"/>
    </row>
    <row r="1268" spans="1:7" ht="13.5" thickBot="1" x14ac:dyDescent="0.25">
      <c r="A1268" s="407">
        <v>14061</v>
      </c>
      <c r="B1268" s="407" t="s">
        <v>4460</v>
      </c>
      <c r="C1268" s="407" t="s">
        <v>2</v>
      </c>
      <c r="D1268" s="407">
        <v>91.55</v>
      </c>
      <c r="E1268" s="404" t="s">
        <v>65</v>
      </c>
      <c r="G1268"/>
    </row>
    <row r="1269" spans="1:7" ht="13.5" thickBot="1" x14ac:dyDescent="0.25">
      <c r="A1269" s="406">
        <v>599</v>
      </c>
      <c r="B1269" s="406" t="s">
        <v>4924</v>
      </c>
      <c r="C1269" s="406" t="s">
        <v>184</v>
      </c>
      <c r="D1269" s="406">
        <v>266.83</v>
      </c>
      <c r="E1269" s="404" t="s">
        <v>65</v>
      </c>
      <c r="G1269"/>
    </row>
    <row r="1270" spans="1:7" ht="13.5" thickBot="1" x14ac:dyDescent="0.25">
      <c r="A1270" s="407">
        <v>34380</v>
      </c>
      <c r="B1270" s="407" t="s">
        <v>4925</v>
      </c>
      <c r="C1270" s="407" t="s">
        <v>2</v>
      </c>
      <c r="D1270" s="407">
        <v>143.83000000000001</v>
      </c>
      <c r="E1270" s="404" t="s">
        <v>65</v>
      </c>
      <c r="G1270"/>
    </row>
    <row r="1271" spans="1:7" ht="13.5" thickBot="1" x14ac:dyDescent="0.25">
      <c r="A1271" s="406">
        <v>1106</v>
      </c>
      <c r="B1271" s="406" t="s">
        <v>9408</v>
      </c>
      <c r="C1271" s="406" t="s">
        <v>616</v>
      </c>
      <c r="D1271" s="406">
        <v>0.46</v>
      </c>
      <c r="E1271" s="404" t="s">
        <v>65</v>
      </c>
      <c r="G1271"/>
    </row>
    <row r="1272" spans="1:7" ht="13.5" thickBot="1" x14ac:dyDescent="0.25">
      <c r="A1272" s="407">
        <v>11161</v>
      </c>
      <c r="B1272" s="407" t="s">
        <v>9409</v>
      </c>
      <c r="C1272" s="407" t="s">
        <v>616</v>
      </c>
      <c r="D1272" s="407">
        <v>0.76</v>
      </c>
      <c r="E1272" s="404" t="s">
        <v>65</v>
      </c>
      <c r="G1272"/>
    </row>
    <row r="1273" spans="1:7" ht="13.5" thickBot="1" x14ac:dyDescent="0.25">
      <c r="A1273" s="406">
        <v>1107</v>
      </c>
      <c r="B1273" s="406" t="s">
        <v>9410</v>
      </c>
      <c r="C1273" s="406" t="s">
        <v>616</v>
      </c>
      <c r="D1273" s="406">
        <v>0.52</v>
      </c>
      <c r="E1273" s="404" t="s">
        <v>65</v>
      </c>
      <c r="G1273"/>
    </row>
    <row r="1274" spans="1:7" ht="13.5" thickBot="1" x14ac:dyDescent="0.25">
      <c r="A1274" s="407">
        <v>4758</v>
      </c>
      <c r="B1274" s="407" t="s">
        <v>2203</v>
      </c>
      <c r="C1274" s="407" t="s">
        <v>280</v>
      </c>
      <c r="D1274" s="407">
        <v>15.27</v>
      </c>
      <c r="E1274" s="404" t="s">
        <v>65</v>
      </c>
      <c r="G1274"/>
    </row>
    <row r="1275" spans="1:7" ht="13.5" thickBot="1" x14ac:dyDescent="0.25">
      <c r="A1275" s="406">
        <v>25963</v>
      </c>
      <c r="B1275" s="406" t="s">
        <v>9411</v>
      </c>
      <c r="C1275" s="406" t="s">
        <v>616</v>
      </c>
      <c r="D1275" s="406">
        <v>7.0000000000000007E-2</v>
      </c>
      <c r="E1275" s="404" t="s">
        <v>65</v>
      </c>
      <c r="G1275"/>
    </row>
    <row r="1276" spans="1:7" ht="13.5" thickBot="1" x14ac:dyDescent="0.25">
      <c r="A1276" s="407">
        <v>4759</v>
      </c>
      <c r="B1276" s="407" t="s">
        <v>4461</v>
      </c>
      <c r="C1276" s="407" t="s">
        <v>280</v>
      </c>
      <c r="D1276" s="407">
        <v>15.01</v>
      </c>
      <c r="E1276" s="404" t="s">
        <v>65</v>
      </c>
      <c r="G1276"/>
    </row>
    <row r="1277" spans="1:7" ht="13.5" thickBot="1" x14ac:dyDescent="0.25">
      <c r="A1277" s="406">
        <v>11572</v>
      </c>
      <c r="B1277" s="406" t="s">
        <v>2204</v>
      </c>
      <c r="C1277" s="406" t="s">
        <v>2</v>
      </c>
      <c r="D1277" s="406">
        <v>18.489999999999998</v>
      </c>
      <c r="E1277" s="404" t="s">
        <v>65</v>
      </c>
      <c r="G1277"/>
    </row>
    <row r="1278" spans="1:7" ht="13.5" thickBot="1" x14ac:dyDescent="0.25">
      <c r="A1278" s="407">
        <v>1108</v>
      </c>
      <c r="B1278" s="407" t="s">
        <v>13443</v>
      </c>
      <c r="C1278" s="407" t="s">
        <v>70</v>
      </c>
      <c r="D1278" s="407">
        <v>12.21</v>
      </c>
      <c r="E1278" s="404" t="s">
        <v>65</v>
      </c>
      <c r="G1278"/>
    </row>
    <row r="1279" spans="1:7" ht="13.5" thickBot="1" x14ac:dyDescent="0.25">
      <c r="A1279" s="406">
        <v>1117</v>
      </c>
      <c r="B1279" s="406" t="s">
        <v>13444</v>
      </c>
      <c r="C1279" s="406" t="s">
        <v>70</v>
      </c>
      <c r="D1279" s="406">
        <v>14.17</v>
      </c>
      <c r="E1279" s="404" t="s">
        <v>65</v>
      </c>
      <c r="G1279"/>
    </row>
    <row r="1280" spans="1:7" ht="23.25" thickBot="1" x14ac:dyDescent="0.25">
      <c r="A1280" s="407">
        <v>1118</v>
      </c>
      <c r="B1280" s="407" t="s">
        <v>13445</v>
      </c>
      <c r="C1280" s="407" t="s">
        <v>70</v>
      </c>
      <c r="D1280" s="407">
        <v>18.22</v>
      </c>
      <c r="E1280" s="404" t="s">
        <v>65</v>
      </c>
      <c r="G1280"/>
    </row>
    <row r="1281" spans="1:7" ht="13.5" thickBot="1" x14ac:dyDescent="0.25">
      <c r="A1281" s="406">
        <v>1110</v>
      </c>
      <c r="B1281" s="406" t="s">
        <v>13446</v>
      </c>
      <c r="C1281" s="406" t="s">
        <v>70</v>
      </c>
      <c r="D1281" s="406">
        <v>18.22</v>
      </c>
      <c r="E1281" s="404" t="s">
        <v>65</v>
      </c>
      <c r="G1281"/>
    </row>
    <row r="1282" spans="1:7" ht="13.5" thickBot="1" x14ac:dyDescent="0.25">
      <c r="A1282" s="407">
        <v>12618</v>
      </c>
      <c r="B1282" s="407" t="s">
        <v>9412</v>
      </c>
      <c r="C1282" s="407" t="s">
        <v>2</v>
      </c>
      <c r="D1282" s="407">
        <v>43.04</v>
      </c>
      <c r="E1282" s="404" t="s">
        <v>65</v>
      </c>
      <c r="G1282"/>
    </row>
    <row r="1283" spans="1:7" ht="13.5" thickBot="1" x14ac:dyDescent="0.25">
      <c r="A1283" s="406">
        <v>1109</v>
      </c>
      <c r="B1283" s="406" t="s">
        <v>13447</v>
      </c>
      <c r="C1283" s="406" t="s">
        <v>70</v>
      </c>
      <c r="D1283" s="406">
        <v>12.15</v>
      </c>
      <c r="E1283" s="404" t="s">
        <v>65</v>
      </c>
      <c r="G1283"/>
    </row>
    <row r="1284" spans="1:7" ht="13.5" thickBot="1" x14ac:dyDescent="0.25">
      <c r="A1284" s="407">
        <v>1119</v>
      </c>
      <c r="B1284" s="407" t="s">
        <v>13448</v>
      </c>
      <c r="C1284" s="407" t="s">
        <v>70</v>
      </c>
      <c r="D1284" s="407">
        <v>9.11</v>
      </c>
      <c r="E1284" s="404" t="s">
        <v>65</v>
      </c>
      <c r="G1284"/>
    </row>
    <row r="1285" spans="1:7" ht="13.5" thickBot="1" x14ac:dyDescent="0.25">
      <c r="A1285" s="406">
        <v>10542</v>
      </c>
      <c r="B1285" s="406" t="s">
        <v>9413</v>
      </c>
      <c r="C1285" s="406" t="s">
        <v>70</v>
      </c>
      <c r="D1285" s="406">
        <v>15.97</v>
      </c>
      <c r="E1285" s="404" t="s">
        <v>65</v>
      </c>
      <c r="G1285"/>
    </row>
    <row r="1286" spans="1:7" ht="13.5" thickBot="1" x14ac:dyDescent="0.25">
      <c r="A1286" s="407">
        <v>10543</v>
      </c>
      <c r="B1286" s="407" t="s">
        <v>9414</v>
      </c>
      <c r="C1286" s="407" t="s">
        <v>70</v>
      </c>
      <c r="D1286" s="407">
        <v>22.49</v>
      </c>
      <c r="E1286" s="404" t="s">
        <v>65</v>
      </c>
      <c r="G1286"/>
    </row>
    <row r="1287" spans="1:7" ht="13.5" thickBot="1" x14ac:dyDescent="0.25">
      <c r="A1287" s="406">
        <v>10544</v>
      </c>
      <c r="B1287" s="406" t="s">
        <v>9415</v>
      </c>
      <c r="C1287" s="406" t="s">
        <v>70</v>
      </c>
      <c r="D1287" s="406">
        <v>27.05</v>
      </c>
      <c r="E1287" s="404" t="s">
        <v>65</v>
      </c>
      <c r="G1287"/>
    </row>
    <row r="1288" spans="1:7" ht="13.5" thickBot="1" x14ac:dyDescent="0.25">
      <c r="A1288" s="407">
        <v>10545</v>
      </c>
      <c r="B1288" s="407" t="s">
        <v>9416</v>
      </c>
      <c r="C1288" s="407" t="s">
        <v>70</v>
      </c>
      <c r="D1288" s="407">
        <v>41.49</v>
      </c>
      <c r="E1288" s="404" t="s">
        <v>65</v>
      </c>
      <c r="G1288"/>
    </row>
    <row r="1289" spans="1:7" ht="13.5" thickBot="1" x14ac:dyDescent="0.25">
      <c r="A1289" s="406">
        <v>13115</v>
      </c>
      <c r="B1289" s="406" t="s">
        <v>9417</v>
      </c>
      <c r="C1289" s="406" t="s">
        <v>70</v>
      </c>
      <c r="D1289" s="406">
        <v>9.98</v>
      </c>
      <c r="E1289" s="404" t="s">
        <v>65</v>
      </c>
      <c r="G1289"/>
    </row>
    <row r="1290" spans="1:7" ht="13.5" thickBot="1" x14ac:dyDescent="0.25">
      <c r="A1290" s="407">
        <v>10541</v>
      </c>
      <c r="B1290" s="407" t="s">
        <v>9418</v>
      </c>
      <c r="C1290" s="407" t="s">
        <v>70</v>
      </c>
      <c r="D1290" s="407">
        <v>11.59</v>
      </c>
      <c r="E1290" s="404" t="s">
        <v>65</v>
      </c>
      <c r="G1290"/>
    </row>
    <row r="1291" spans="1:7" ht="13.5" thickBot="1" x14ac:dyDescent="0.25">
      <c r="A1291" s="406">
        <v>1139</v>
      </c>
      <c r="B1291" s="406" t="s">
        <v>2205</v>
      </c>
      <c r="C1291" s="406" t="s">
        <v>280</v>
      </c>
      <c r="D1291" s="406">
        <v>65.72</v>
      </c>
      <c r="E1291" s="404" t="s">
        <v>65</v>
      </c>
      <c r="G1291"/>
    </row>
    <row r="1292" spans="1:7" ht="13.5" thickBot="1" x14ac:dyDescent="0.25">
      <c r="A1292" s="407">
        <v>1133</v>
      </c>
      <c r="B1292" s="407" t="s">
        <v>4728</v>
      </c>
      <c r="C1292" s="407" t="s">
        <v>280</v>
      </c>
      <c r="D1292" s="407">
        <v>55.35</v>
      </c>
      <c r="E1292" s="404" t="s">
        <v>65</v>
      </c>
      <c r="G1292"/>
    </row>
    <row r="1293" spans="1:7" ht="23.25" thickBot="1" x14ac:dyDescent="0.25">
      <c r="A1293" s="406">
        <v>25010</v>
      </c>
      <c r="B1293" s="406" t="s">
        <v>9419</v>
      </c>
      <c r="C1293" s="406" t="s">
        <v>2</v>
      </c>
      <c r="D1293" s="409">
        <v>1157892</v>
      </c>
      <c r="E1293" s="404" t="s">
        <v>65</v>
      </c>
      <c r="G1293"/>
    </row>
    <row r="1294" spans="1:7" ht="23.25" thickBot="1" x14ac:dyDescent="0.25">
      <c r="A1294" s="407">
        <v>25011</v>
      </c>
      <c r="B1294" s="407" t="s">
        <v>9420</v>
      </c>
      <c r="C1294" s="407" t="s">
        <v>2</v>
      </c>
      <c r="D1294" s="408">
        <v>1893992.16</v>
      </c>
      <c r="E1294" s="404" t="s">
        <v>65</v>
      </c>
      <c r="G1294"/>
    </row>
    <row r="1295" spans="1:7" ht="23.25" thickBot="1" x14ac:dyDescent="0.25">
      <c r="A1295" s="406">
        <v>1147</v>
      </c>
      <c r="B1295" s="406" t="s">
        <v>4729</v>
      </c>
      <c r="C1295" s="406" t="s">
        <v>280</v>
      </c>
      <c r="D1295" s="406">
        <v>63</v>
      </c>
      <c r="E1295" s="404" t="s">
        <v>65</v>
      </c>
      <c r="G1295"/>
    </row>
    <row r="1296" spans="1:7" ht="13.5" thickBot="1" x14ac:dyDescent="0.25">
      <c r="A1296" s="407">
        <v>1146</v>
      </c>
      <c r="B1296" s="407" t="s">
        <v>2206</v>
      </c>
      <c r="C1296" s="407" t="s">
        <v>280</v>
      </c>
      <c r="D1296" s="407">
        <v>70.87</v>
      </c>
      <c r="E1296" s="404" t="s">
        <v>65</v>
      </c>
      <c r="G1296"/>
    </row>
    <row r="1297" spans="1:7" ht="23.25" thickBot="1" x14ac:dyDescent="0.25">
      <c r="A1297" s="406">
        <v>37745</v>
      </c>
      <c r="B1297" s="406" t="s">
        <v>12984</v>
      </c>
      <c r="C1297" s="406" t="s">
        <v>2</v>
      </c>
      <c r="D1297" s="409">
        <v>180124</v>
      </c>
      <c r="E1297" s="404" t="s">
        <v>65</v>
      </c>
      <c r="G1297"/>
    </row>
    <row r="1298" spans="1:7" ht="23.25" thickBot="1" x14ac:dyDescent="0.25">
      <c r="A1298" s="407">
        <v>37754</v>
      </c>
      <c r="B1298" s="407" t="s">
        <v>9421</v>
      </c>
      <c r="C1298" s="407" t="s">
        <v>2</v>
      </c>
      <c r="D1298" s="408">
        <v>188104.17</v>
      </c>
      <c r="E1298" s="404" t="s">
        <v>65</v>
      </c>
      <c r="G1298"/>
    </row>
    <row r="1299" spans="1:7" ht="89.25" customHeight="1" thickBot="1" x14ac:dyDescent="0.25">
      <c r="A1299" s="406">
        <v>37748</v>
      </c>
      <c r="B1299" s="406" t="s">
        <v>9422</v>
      </c>
      <c r="C1299" s="406" t="s">
        <v>2</v>
      </c>
      <c r="D1299" s="409">
        <v>191495.75</v>
      </c>
      <c r="E1299" s="404" t="s">
        <v>65</v>
      </c>
      <c r="G1299"/>
    </row>
    <row r="1300" spans="1:7" ht="34.5" customHeight="1" thickBot="1" x14ac:dyDescent="0.25">
      <c r="A1300" s="407">
        <v>37761</v>
      </c>
      <c r="B1300" s="407" t="s">
        <v>9423</v>
      </c>
      <c r="C1300" s="407" t="s">
        <v>2</v>
      </c>
      <c r="D1300" s="408">
        <v>158463.51</v>
      </c>
      <c r="E1300" s="404" t="s">
        <v>65</v>
      </c>
      <c r="G1300"/>
    </row>
    <row r="1301" spans="1:7" ht="23.25" thickBot="1" x14ac:dyDescent="0.25">
      <c r="A1301" s="406">
        <v>37757</v>
      </c>
      <c r="B1301" s="406" t="s">
        <v>9424</v>
      </c>
      <c r="C1301" s="406" t="s">
        <v>2</v>
      </c>
      <c r="D1301" s="409">
        <v>220594.89</v>
      </c>
      <c r="E1301" s="404" t="s">
        <v>65</v>
      </c>
      <c r="G1301"/>
    </row>
    <row r="1302" spans="1:7" ht="34.5" customHeight="1" thickBot="1" x14ac:dyDescent="0.25">
      <c r="A1302" s="407">
        <v>37759</v>
      </c>
      <c r="B1302" s="407" t="s">
        <v>9425</v>
      </c>
      <c r="C1302" s="407" t="s">
        <v>2</v>
      </c>
      <c r="D1302" s="408">
        <v>221449.92</v>
      </c>
      <c r="E1302" s="404" t="s">
        <v>65</v>
      </c>
      <c r="G1302"/>
    </row>
    <row r="1303" spans="1:7" ht="34.5" customHeight="1" thickBot="1" x14ac:dyDescent="0.25">
      <c r="A1303" s="406">
        <v>37766</v>
      </c>
      <c r="B1303" s="406" t="s">
        <v>13449</v>
      </c>
      <c r="C1303" s="406" t="s">
        <v>2</v>
      </c>
      <c r="D1303" s="409">
        <v>221449.9</v>
      </c>
      <c r="E1303" s="404" t="s">
        <v>65</v>
      </c>
      <c r="G1303"/>
    </row>
    <row r="1304" spans="1:7" ht="34.5" customHeight="1" thickBot="1" x14ac:dyDescent="0.25">
      <c r="A1304" s="407">
        <v>37752</v>
      </c>
      <c r="B1304" s="407" t="s">
        <v>9426</v>
      </c>
      <c r="C1304" s="407" t="s">
        <v>2</v>
      </c>
      <c r="D1304" s="408">
        <v>200815.45</v>
      </c>
      <c r="E1304" s="404" t="s">
        <v>65</v>
      </c>
      <c r="G1304"/>
    </row>
    <row r="1305" spans="1:7" ht="34.5" customHeight="1" thickBot="1" x14ac:dyDescent="0.25">
      <c r="A1305" s="406">
        <v>37760</v>
      </c>
      <c r="B1305" s="406" t="s">
        <v>9427</v>
      </c>
      <c r="C1305" s="406" t="s">
        <v>2</v>
      </c>
      <c r="D1305" s="409">
        <v>211474.69</v>
      </c>
      <c r="E1305" s="404" t="s">
        <v>65</v>
      </c>
      <c r="G1305"/>
    </row>
    <row r="1306" spans="1:7" ht="34.5" customHeight="1" thickBot="1" x14ac:dyDescent="0.25">
      <c r="A1306" s="407">
        <v>37765</v>
      </c>
      <c r="B1306" s="407" t="s">
        <v>9428</v>
      </c>
      <c r="C1306" s="407" t="s">
        <v>2</v>
      </c>
      <c r="D1306" s="408">
        <v>147633.28</v>
      </c>
      <c r="E1306" s="404" t="s">
        <v>65</v>
      </c>
      <c r="G1306"/>
    </row>
    <row r="1307" spans="1:7" ht="23.25" thickBot="1" x14ac:dyDescent="0.25">
      <c r="A1307" s="406">
        <v>37746</v>
      </c>
      <c r="B1307" s="406" t="s">
        <v>9429</v>
      </c>
      <c r="C1307" s="406" t="s">
        <v>2</v>
      </c>
      <c r="D1307" s="409">
        <v>161855.07999999999</v>
      </c>
      <c r="E1307" s="404" t="s">
        <v>65</v>
      </c>
      <c r="G1307"/>
    </row>
    <row r="1308" spans="1:7" ht="23.25" thickBot="1" x14ac:dyDescent="0.25">
      <c r="A1308" s="407">
        <v>37750</v>
      </c>
      <c r="B1308" s="407" t="s">
        <v>9430</v>
      </c>
      <c r="C1308" s="407" t="s">
        <v>2</v>
      </c>
      <c r="D1308" s="408">
        <v>161285.07999999999</v>
      </c>
      <c r="E1308" s="404" t="s">
        <v>65</v>
      </c>
      <c r="G1308"/>
    </row>
    <row r="1309" spans="1:7" ht="23.25" thickBot="1" x14ac:dyDescent="0.25">
      <c r="A1309" s="406">
        <v>37753</v>
      </c>
      <c r="B1309" s="406" t="s">
        <v>9431</v>
      </c>
      <c r="C1309" s="406" t="s">
        <v>2</v>
      </c>
      <c r="D1309" s="409">
        <v>160715.06</v>
      </c>
      <c r="E1309" s="404" t="s">
        <v>65</v>
      </c>
      <c r="G1309"/>
    </row>
    <row r="1310" spans="1:7" ht="23.25" thickBot="1" x14ac:dyDescent="0.25">
      <c r="A1310" s="407">
        <v>37756</v>
      </c>
      <c r="B1310" s="407" t="s">
        <v>9432</v>
      </c>
      <c r="C1310" s="407" t="s">
        <v>2</v>
      </c>
      <c r="D1310" s="408">
        <v>158463.51</v>
      </c>
      <c r="E1310" s="404" t="s">
        <v>65</v>
      </c>
      <c r="G1310"/>
    </row>
    <row r="1311" spans="1:7" ht="23.25" thickBot="1" x14ac:dyDescent="0.25">
      <c r="A1311" s="406">
        <v>37755</v>
      </c>
      <c r="B1311" s="406" t="s">
        <v>9433</v>
      </c>
      <c r="C1311" s="406" t="s">
        <v>2</v>
      </c>
      <c r="D1311" s="409">
        <v>230285.11</v>
      </c>
      <c r="E1311" s="404" t="s">
        <v>65</v>
      </c>
      <c r="G1311"/>
    </row>
    <row r="1312" spans="1:7" ht="23.25" thickBot="1" x14ac:dyDescent="0.25">
      <c r="A1312" s="407">
        <v>37758</v>
      </c>
      <c r="B1312" s="407" t="s">
        <v>9434</v>
      </c>
      <c r="C1312" s="407" t="s">
        <v>2</v>
      </c>
      <c r="D1312" s="408">
        <v>259925.77</v>
      </c>
      <c r="E1312" s="404" t="s">
        <v>65</v>
      </c>
      <c r="G1312"/>
    </row>
    <row r="1313" spans="1:7" ht="23.25" thickBot="1" x14ac:dyDescent="0.25">
      <c r="A1313" s="406">
        <v>37747</v>
      </c>
      <c r="B1313" s="406" t="s">
        <v>9435</v>
      </c>
      <c r="C1313" s="406" t="s">
        <v>2</v>
      </c>
      <c r="D1313" s="409">
        <v>233876.18</v>
      </c>
      <c r="E1313" s="404" t="s">
        <v>65</v>
      </c>
      <c r="G1313"/>
    </row>
    <row r="1314" spans="1:7" ht="23.25" thickBot="1" x14ac:dyDescent="0.25">
      <c r="A1314" s="407">
        <v>37767</v>
      </c>
      <c r="B1314" s="407" t="s">
        <v>13450</v>
      </c>
      <c r="C1314" s="407" t="s">
        <v>2</v>
      </c>
      <c r="D1314" s="408">
        <v>246815.48</v>
      </c>
      <c r="E1314" s="404" t="s">
        <v>65</v>
      </c>
      <c r="G1314"/>
    </row>
    <row r="1315" spans="1:7" ht="23.25" thickBot="1" x14ac:dyDescent="0.25">
      <c r="A1315" s="406">
        <v>37751</v>
      </c>
      <c r="B1315" s="406" t="s">
        <v>9436</v>
      </c>
      <c r="C1315" s="406" t="s">
        <v>2</v>
      </c>
      <c r="D1315" s="409">
        <v>246815.48</v>
      </c>
      <c r="E1315" s="404" t="s">
        <v>65</v>
      </c>
      <c r="G1315"/>
    </row>
    <row r="1316" spans="1:7" ht="23.25" thickBot="1" x14ac:dyDescent="0.25">
      <c r="A1316" s="407">
        <v>37749</v>
      </c>
      <c r="B1316" s="407" t="s">
        <v>9437</v>
      </c>
      <c r="C1316" s="407" t="s">
        <v>2</v>
      </c>
      <c r="D1316" s="408">
        <v>243965.42</v>
      </c>
      <c r="E1316" s="404" t="s">
        <v>65</v>
      </c>
      <c r="G1316"/>
    </row>
    <row r="1317" spans="1:7" ht="34.5" customHeight="1" thickBot="1" x14ac:dyDescent="0.25">
      <c r="A1317" s="406">
        <v>13617</v>
      </c>
      <c r="B1317" s="406" t="s">
        <v>9438</v>
      </c>
      <c r="C1317" s="406" t="s">
        <v>2</v>
      </c>
      <c r="D1317" s="409">
        <v>42940.73</v>
      </c>
      <c r="E1317" s="404" t="s">
        <v>65</v>
      </c>
      <c r="G1317"/>
    </row>
    <row r="1318" spans="1:7" ht="13.5" thickBot="1" x14ac:dyDescent="0.25">
      <c r="A1318" s="407">
        <v>13441</v>
      </c>
      <c r="B1318" s="407" t="s">
        <v>9439</v>
      </c>
      <c r="C1318" s="407" t="s">
        <v>2</v>
      </c>
      <c r="D1318" s="408">
        <v>72350</v>
      </c>
      <c r="E1318" s="404" t="s">
        <v>65</v>
      </c>
      <c r="G1318"/>
    </row>
    <row r="1319" spans="1:7" ht="13.5" thickBot="1" x14ac:dyDescent="0.25">
      <c r="A1319" s="406">
        <v>1159</v>
      </c>
      <c r="B1319" s="406" t="s">
        <v>9440</v>
      </c>
      <c r="C1319" s="406" t="s">
        <v>2</v>
      </c>
      <c r="D1319" s="409">
        <v>112101.78</v>
      </c>
      <c r="E1319" s="404" t="s">
        <v>65</v>
      </c>
      <c r="G1319"/>
    </row>
    <row r="1320" spans="1:7" ht="13.5" thickBot="1" x14ac:dyDescent="0.25">
      <c r="A1320" s="407">
        <v>1158</v>
      </c>
      <c r="B1320" s="407" t="s">
        <v>2207</v>
      </c>
      <c r="C1320" s="407" t="s">
        <v>280</v>
      </c>
      <c r="D1320" s="407">
        <v>43.28</v>
      </c>
      <c r="E1320" s="404" t="s">
        <v>65</v>
      </c>
      <c r="G1320"/>
    </row>
    <row r="1321" spans="1:7" ht="13.5" thickBot="1" x14ac:dyDescent="0.25">
      <c r="A1321" s="406">
        <v>12114</v>
      </c>
      <c r="B1321" s="406" t="s">
        <v>2208</v>
      </c>
      <c r="C1321" s="406" t="s">
        <v>2</v>
      </c>
      <c r="D1321" s="406">
        <v>133.82</v>
      </c>
      <c r="E1321" s="404" t="s">
        <v>65</v>
      </c>
      <c r="G1321"/>
    </row>
    <row r="1322" spans="1:7" ht="13.5" thickBot="1" x14ac:dyDescent="0.25">
      <c r="A1322" s="407">
        <v>11552</v>
      </c>
      <c r="B1322" s="407" t="s">
        <v>2209</v>
      </c>
      <c r="C1322" s="407" t="s">
        <v>70</v>
      </c>
      <c r="D1322" s="407">
        <v>7</v>
      </c>
      <c r="E1322" s="404" t="s">
        <v>65</v>
      </c>
      <c r="G1322"/>
    </row>
    <row r="1323" spans="1:7" ht="13.5" thickBot="1" x14ac:dyDescent="0.25">
      <c r="A1323" s="406">
        <v>38599</v>
      </c>
      <c r="B1323" s="406" t="s">
        <v>9441</v>
      </c>
      <c r="C1323" s="406" t="s">
        <v>2</v>
      </c>
      <c r="D1323" s="406">
        <v>3.95</v>
      </c>
      <c r="E1323" s="404" t="s">
        <v>65</v>
      </c>
      <c r="G1323"/>
    </row>
    <row r="1324" spans="1:7" ht="13.5" thickBot="1" x14ac:dyDescent="0.25">
      <c r="A1324" s="407">
        <v>38596</v>
      </c>
      <c r="B1324" s="407" t="s">
        <v>12985</v>
      </c>
      <c r="C1324" s="407" t="s">
        <v>2</v>
      </c>
      <c r="D1324" s="407">
        <v>2.69</v>
      </c>
      <c r="E1324" s="404" t="s">
        <v>65</v>
      </c>
      <c r="G1324"/>
    </row>
    <row r="1325" spans="1:7" ht="13.5" thickBot="1" x14ac:dyDescent="0.25">
      <c r="A1325" s="406">
        <v>38600</v>
      </c>
      <c r="B1325" s="406" t="s">
        <v>9442</v>
      </c>
      <c r="C1325" s="406" t="s">
        <v>2</v>
      </c>
      <c r="D1325" s="406">
        <v>4.6399999999999997</v>
      </c>
      <c r="E1325" s="404" t="s">
        <v>65</v>
      </c>
      <c r="G1325"/>
    </row>
    <row r="1326" spans="1:7" ht="13.5" thickBot="1" x14ac:dyDescent="0.25">
      <c r="A1326" s="407">
        <v>38597</v>
      </c>
      <c r="B1326" s="407" t="s">
        <v>9443</v>
      </c>
      <c r="C1326" s="407" t="s">
        <v>2</v>
      </c>
      <c r="D1326" s="407">
        <v>3.29</v>
      </c>
      <c r="E1326" s="404" t="s">
        <v>65</v>
      </c>
      <c r="G1326"/>
    </row>
    <row r="1327" spans="1:7" ht="13.5" thickBot="1" x14ac:dyDescent="0.25">
      <c r="A1327" s="406">
        <v>659</v>
      </c>
      <c r="B1327" s="406" t="s">
        <v>9444</v>
      </c>
      <c r="C1327" s="406" t="s">
        <v>2</v>
      </c>
      <c r="D1327" s="406">
        <v>1.6</v>
      </c>
      <c r="E1327" s="404" t="s">
        <v>65</v>
      </c>
      <c r="G1327"/>
    </row>
    <row r="1328" spans="1:7" ht="13.5" thickBot="1" x14ac:dyDescent="0.25">
      <c r="A1328" s="407">
        <v>660</v>
      </c>
      <c r="B1328" s="407" t="s">
        <v>9445</v>
      </c>
      <c r="C1328" s="407" t="s">
        <v>2</v>
      </c>
      <c r="D1328" s="407">
        <v>2.35</v>
      </c>
      <c r="E1328" s="404" t="s">
        <v>65</v>
      </c>
      <c r="G1328"/>
    </row>
    <row r="1329" spans="1:7" ht="13.5" thickBot="1" x14ac:dyDescent="0.25">
      <c r="A1329" s="406">
        <v>658</v>
      </c>
      <c r="B1329" s="406" t="s">
        <v>9446</v>
      </c>
      <c r="C1329" s="406" t="s">
        <v>2</v>
      </c>
      <c r="D1329" s="406">
        <v>1.29</v>
      </c>
      <c r="E1329" s="404" t="s">
        <v>65</v>
      </c>
      <c r="G1329"/>
    </row>
    <row r="1330" spans="1:7" ht="13.5" thickBot="1" x14ac:dyDescent="0.25">
      <c r="A1330" s="407">
        <v>38548</v>
      </c>
      <c r="B1330" s="407" t="s">
        <v>9447</v>
      </c>
      <c r="C1330" s="407" t="s">
        <v>2</v>
      </c>
      <c r="D1330" s="407">
        <v>1.06</v>
      </c>
      <c r="E1330" s="404" t="s">
        <v>65</v>
      </c>
      <c r="G1330"/>
    </row>
    <row r="1331" spans="1:7" ht="13.5" thickBot="1" x14ac:dyDescent="0.25">
      <c r="A1331" s="406">
        <v>34647</v>
      </c>
      <c r="B1331" s="406" t="s">
        <v>9448</v>
      </c>
      <c r="C1331" s="406" t="s">
        <v>2</v>
      </c>
      <c r="D1331" s="406">
        <v>1.83</v>
      </c>
      <c r="E1331" s="404" t="s">
        <v>65</v>
      </c>
      <c r="G1331"/>
    </row>
    <row r="1332" spans="1:7" ht="13.5" thickBot="1" x14ac:dyDescent="0.25">
      <c r="A1332" s="407">
        <v>34649</v>
      </c>
      <c r="B1332" s="407" t="s">
        <v>9449</v>
      </c>
      <c r="C1332" s="407" t="s">
        <v>2</v>
      </c>
      <c r="D1332" s="407">
        <v>1.88</v>
      </c>
      <c r="E1332" s="404" t="s">
        <v>65</v>
      </c>
      <c r="G1332"/>
    </row>
    <row r="1333" spans="1:7" ht="13.5" thickBot="1" x14ac:dyDescent="0.25">
      <c r="A1333" s="406">
        <v>34652</v>
      </c>
      <c r="B1333" s="406" t="s">
        <v>9450</v>
      </c>
      <c r="C1333" s="406" t="s">
        <v>2</v>
      </c>
      <c r="D1333" s="406">
        <v>2.57</v>
      </c>
      <c r="E1333" s="404" t="s">
        <v>65</v>
      </c>
      <c r="G1333"/>
    </row>
    <row r="1334" spans="1:7" ht="13.5" thickBot="1" x14ac:dyDescent="0.25">
      <c r="A1334" s="407">
        <v>34655</v>
      </c>
      <c r="B1334" s="407" t="s">
        <v>9451</v>
      </c>
      <c r="C1334" s="407" t="s">
        <v>2</v>
      </c>
      <c r="D1334" s="407">
        <v>2.4900000000000002</v>
      </c>
      <c r="E1334" s="404" t="s">
        <v>65</v>
      </c>
      <c r="G1334"/>
    </row>
    <row r="1335" spans="1:7" ht="13.5" thickBot="1" x14ac:dyDescent="0.25">
      <c r="A1335" s="406">
        <v>585</v>
      </c>
      <c r="B1335" s="406" t="s">
        <v>8026</v>
      </c>
      <c r="C1335" s="406" t="s">
        <v>616</v>
      </c>
      <c r="D1335" s="406">
        <v>19.79</v>
      </c>
      <c r="E1335" s="404" t="s">
        <v>65</v>
      </c>
      <c r="G1335"/>
    </row>
    <row r="1336" spans="1:7" ht="13.5" thickBot="1" x14ac:dyDescent="0.25">
      <c r="A1336" s="407">
        <v>10951</v>
      </c>
      <c r="B1336" s="407" t="s">
        <v>8027</v>
      </c>
      <c r="C1336" s="407" t="s">
        <v>616</v>
      </c>
      <c r="D1336" s="407">
        <v>3.27</v>
      </c>
      <c r="E1336" s="404" t="s">
        <v>65</v>
      </c>
      <c r="G1336"/>
    </row>
    <row r="1337" spans="1:7" ht="13.5" thickBot="1" x14ac:dyDescent="0.25">
      <c r="A1337" s="406">
        <v>10952</v>
      </c>
      <c r="B1337" s="406" t="s">
        <v>8028</v>
      </c>
      <c r="C1337" s="406" t="s">
        <v>616</v>
      </c>
      <c r="D1337" s="406">
        <v>2.82</v>
      </c>
      <c r="E1337" s="404" t="s">
        <v>65</v>
      </c>
      <c r="G1337"/>
    </row>
    <row r="1338" spans="1:7" ht="13.5" thickBot="1" x14ac:dyDescent="0.25">
      <c r="A1338" s="407">
        <v>10953</v>
      </c>
      <c r="B1338" s="407" t="s">
        <v>13451</v>
      </c>
      <c r="C1338" s="407" t="s">
        <v>616</v>
      </c>
      <c r="D1338" s="407">
        <v>2.82</v>
      </c>
      <c r="E1338" s="404" t="s">
        <v>65</v>
      </c>
      <c r="G1338"/>
    </row>
    <row r="1339" spans="1:7" ht="13.5" thickBot="1" x14ac:dyDescent="0.25">
      <c r="A1339" s="406">
        <v>587</v>
      </c>
      <c r="B1339" s="406" t="s">
        <v>8029</v>
      </c>
      <c r="C1339" s="406" t="s">
        <v>616</v>
      </c>
      <c r="D1339" s="406">
        <v>21.21</v>
      </c>
      <c r="E1339" s="404" t="s">
        <v>65</v>
      </c>
      <c r="G1339"/>
    </row>
    <row r="1340" spans="1:7" ht="13.5" thickBot="1" x14ac:dyDescent="0.25">
      <c r="A1340" s="407">
        <v>590</v>
      </c>
      <c r="B1340" s="407" t="s">
        <v>8030</v>
      </c>
      <c r="C1340" s="407" t="s">
        <v>616</v>
      </c>
      <c r="D1340" s="407">
        <v>20.5</v>
      </c>
      <c r="E1340" s="404" t="s">
        <v>65</v>
      </c>
      <c r="G1340"/>
    </row>
    <row r="1341" spans="1:7" ht="13.5" thickBot="1" x14ac:dyDescent="0.25">
      <c r="A1341" s="406">
        <v>592</v>
      </c>
      <c r="B1341" s="406" t="s">
        <v>8031</v>
      </c>
      <c r="C1341" s="406" t="s">
        <v>616</v>
      </c>
      <c r="D1341" s="406">
        <v>21.21</v>
      </c>
      <c r="E1341" s="404" t="s">
        <v>65</v>
      </c>
      <c r="G1341"/>
    </row>
    <row r="1342" spans="1:7" ht="13.5" thickBot="1" x14ac:dyDescent="0.25">
      <c r="A1342" s="407">
        <v>586</v>
      </c>
      <c r="B1342" s="407" t="s">
        <v>8032</v>
      </c>
      <c r="C1342" s="407" t="s">
        <v>70</v>
      </c>
      <c r="D1342" s="407">
        <v>12.47</v>
      </c>
      <c r="E1342" s="404" t="s">
        <v>65</v>
      </c>
      <c r="G1342"/>
    </row>
    <row r="1343" spans="1:7" ht="13.5" thickBot="1" x14ac:dyDescent="0.25">
      <c r="A1343" s="406">
        <v>591</v>
      </c>
      <c r="B1343" s="406" t="s">
        <v>8033</v>
      </c>
      <c r="C1343" s="406" t="s">
        <v>616</v>
      </c>
      <c r="D1343" s="406">
        <v>19.79</v>
      </c>
      <c r="E1343" s="404" t="s">
        <v>65</v>
      </c>
      <c r="G1343"/>
    </row>
    <row r="1344" spans="1:7" ht="13.5" thickBot="1" x14ac:dyDescent="0.25">
      <c r="A1344" s="407">
        <v>588</v>
      </c>
      <c r="B1344" s="407" t="s">
        <v>8340</v>
      </c>
      <c r="C1344" s="407" t="s">
        <v>70</v>
      </c>
      <c r="D1344" s="407">
        <v>19.72</v>
      </c>
      <c r="E1344" s="404" t="s">
        <v>65</v>
      </c>
      <c r="G1344"/>
    </row>
    <row r="1345" spans="1:7" ht="13.5" thickBot="1" x14ac:dyDescent="0.25">
      <c r="A1345" s="406">
        <v>589</v>
      </c>
      <c r="B1345" s="406" t="s">
        <v>8034</v>
      </c>
      <c r="C1345" s="406" t="s">
        <v>70</v>
      </c>
      <c r="D1345" s="406">
        <v>33.340000000000003</v>
      </c>
      <c r="E1345" s="404" t="s">
        <v>65</v>
      </c>
      <c r="G1345"/>
    </row>
    <row r="1346" spans="1:7" ht="13.5" thickBot="1" x14ac:dyDescent="0.25">
      <c r="A1346" s="407">
        <v>584</v>
      </c>
      <c r="B1346" s="407" t="s">
        <v>8035</v>
      </c>
      <c r="C1346" s="407" t="s">
        <v>70</v>
      </c>
      <c r="D1346" s="407">
        <v>21.06</v>
      </c>
      <c r="E1346" s="404" t="s">
        <v>65</v>
      </c>
      <c r="G1346"/>
    </row>
    <row r="1347" spans="1:7" ht="13.5" thickBot="1" x14ac:dyDescent="0.25">
      <c r="A1347" s="406">
        <v>4777</v>
      </c>
      <c r="B1347" s="406" t="s">
        <v>8036</v>
      </c>
      <c r="C1347" s="406" t="s">
        <v>616</v>
      </c>
      <c r="D1347" s="406">
        <v>2.82</v>
      </c>
      <c r="E1347" s="404" t="s">
        <v>65</v>
      </c>
      <c r="G1347"/>
    </row>
    <row r="1348" spans="1:7" ht="13.5" thickBot="1" x14ac:dyDescent="0.25">
      <c r="A1348" s="407">
        <v>4912</v>
      </c>
      <c r="B1348" s="407" t="s">
        <v>8037</v>
      </c>
      <c r="C1348" s="407" t="s">
        <v>616</v>
      </c>
      <c r="D1348" s="407">
        <v>3.26</v>
      </c>
      <c r="E1348" s="404" t="s">
        <v>65</v>
      </c>
      <c r="G1348"/>
    </row>
    <row r="1349" spans="1:7" ht="13.5" thickBot="1" x14ac:dyDescent="0.25">
      <c r="A1349" s="406">
        <v>567</v>
      </c>
      <c r="B1349" s="406" t="s">
        <v>9452</v>
      </c>
      <c r="C1349" s="406" t="s">
        <v>70</v>
      </c>
      <c r="D1349" s="406">
        <v>6.13</v>
      </c>
      <c r="E1349" s="404" t="s">
        <v>65</v>
      </c>
      <c r="G1349"/>
    </row>
    <row r="1350" spans="1:7" ht="13.5" thickBot="1" x14ac:dyDescent="0.25">
      <c r="A1350" s="407">
        <v>574</v>
      </c>
      <c r="B1350" s="407" t="s">
        <v>9453</v>
      </c>
      <c r="C1350" s="407" t="s">
        <v>70</v>
      </c>
      <c r="D1350" s="407">
        <v>16.53</v>
      </c>
      <c r="E1350" s="404" t="s">
        <v>65</v>
      </c>
      <c r="G1350"/>
    </row>
    <row r="1351" spans="1:7" ht="13.5" thickBot="1" x14ac:dyDescent="0.25">
      <c r="A1351" s="406">
        <v>568</v>
      </c>
      <c r="B1351" s="406" t="s">
        <v>9454</v>
      </c>
      <c r="C1351" s="406" t="s">
        <v>70</v>
      </c>
      <c r="D1351" s="406">
        <v>37.1</v>
      </c>
      <c r="E1351" s="404" t="s">
        <v>65</v>
      </c>
      <c r="G1351"/>
    </row>
    <row r="1352" spans="1:7" ht="13.5" thickBot="1" x14ac:dyDescent="0.25">
      <c r="A1352" s="407">
        <v>569</v>
      </c>
      <c r="B1352" s="407" t="s">
        <v>9455</v>
      </c>
      <c r="C1352" s="407" t="s">
        <v>616</v>
      </c>
      <c r="D1352" s="407">
        <v>5.16</v>
      </c>
      <c r="E1352" s="404" t="s">
        <v>65</v>
      </c>
      <c r="G1352"/>
    </row>
    <row r="1353" spans="1:7" ht="13.5" thickBot="1" x14ac:dyDescent="0.25">
      <c r="A1353" s="406">
        <v>1165</v>
      </c>
      <c r="B1353" s="406" t="s">
        <v>13452</v>
      </c>
      <c r="C1353" s="406" t="s">
        <v>2</v>
      </c>
      <c r="D1353" s="406">
        <v>10.8</v>
      </c>
      <c r="E1353" s="404" t="s">
        <v>65</v>
      </c>
      <c r="G1353"/>
    </row>
    <row r="1354" spans="1:7" ht="13.5" thickBot="1" x14ac:dyDescent="0.25">
      <c r="A1354" s="407">
        <v>1164</v>
      </c>
      <c r="B1354" s="407" t="s">
        <v>13453</v>
      </c>
      <c r="C1354" s="407" t="s">
        <v>2</v>
      </c>
      <c r="D1354" s="407">
        <v>9.34</v>
      </c>
      <c r="E1354" s="404" t="s">
        <v>65</v>
      </c>
      <c r="G1354"/>
    </row>
    <row r="1355" spans="1:7" ht="13.5" thickBot="1" x14ac:dyDescent="0.25">
      <c r="A1355" s="406">
        <v>1162</v>
      </c>
      <c r="B1355" s="406" t="s">
        <v>13454</v>
      </c>
      <c r="C1355" s="406" t="s">
        <v>2</v>
      </c>
      <c r="D1355" s="406">
        <v>2.72</v>
      </c>
      <c r="E1355" s="404" t="s">
        <v>65</v>
      </c>
      <c r="G1355"/>
    </row>
    <row r="1356" spans="1:7" ht="13.5" thickBot="1" x14ac:dyDescent="0.25">
      <c r="A1356" s="407">
        <v>12395</v>
      </c>
      <c r="B1356" s="407" t="s">
        <v>13455</v>
      </c>
      <c r="C1356" s="407" t="s">
        <v>2</v>
      </c>
      <c r="D1356" s="407">
        <v>2.44</v>
      </c>
      <c r="E1356" s="404" t="s">
        <v>65</v>
      </c>
      <c r="G1356"/>
    </row>
    <row r="1357" spans="1:7" ht="13.5" thickBot="1" x14ac:dyDescent="0.25">
      <c r="A1357" s="406">
        <v>1170</v>
      </c>
      <c r="B1357" s="406" t="s">
        <v>13456</v>
      </c>
      <c r="C1357" s="406" t="s">
        <v>2</v>
      </c>
      <c r="D1357" s="406">
        <v>5.63</v>
      </c>
      <c r="E1357" s="404" t="s">
        <v>65</v>
      </c>
      <c r="G1357"/>
    </row>
    <row r="1358" spans="1:7" ht="13.5" thickBot="1" x14ac:dyDescent="0.25">
      <c r="A1358" s="407">
        <v>1169</v>
      </c>
      <c r="B1358" s="407" t="s">
        <v>13457</v>
      </c>
      <c r="C1358" s="407" t="s">
        <v>2</v>
      </c>
      <c r="D1358" s="407">
        <v>18.45</v>
      </c>
      <c r="E1358" s="404" t="s">
        <v>65</v>
      </c>
      <c r="G1358"/>
    </row>
    <row r="1359" spans="1:7" ht="13.5" thickBot="1" x14ac:dyDescent="0.25">
      <c r="A1359" s="406">
        <v>1166</v>
      </c>
      <c r="B1359" s="406" t="s">
        <v>13458</v>
      </c>
      <c r="C1359" s="406" t="s">
        <v>2</v>
      </c>
      <c r="D1359" s="406">
        <v>14.08</v>
      </c>
      <c r="E1359" s="404" t="s">
        <v>65</v>
      </c>
      <c r="G1359"/>
    </row>
    <row r="1360" spans="1:7" ht="13.5" thickBot="1" x14ac:dyDescent="0.25">
      <c r="A1360" s="407">
        <v>1163</v>
      </c>
      <c r="B1360" s="407" t="s">
        <v>13459</v>
      </c>
      <c r="C1360" s="407" t="s">
        <v>2</v>
      </c>
      <c r="D1360" s="407">
        <v>3.8</v>
      </c>
      <c r="E1360" s="404" t="s">
        <v>65</v>
      </c>
      <c r="G1360"/>
    </row>
    <row r="1361" spans="1:7" ht="13.5" thickBot="1" x14ac:dyDescent="0.25">
      <c r="A1361" s="406">
        <v>12396</v>
      </c>
      <c r="B1361" s="406" t="s">
        <v>13460</v>
      </c>
      <c r="C1361" s="406" t="s">
        <v>2</v>
      </c>
      <c r="D1361" s="406">
        <v>2.39</v>
      </c>
      <c r="E1361" s="404" t="s">
        <v>65</v>
      </c>
      <c r="G1361"/>
    </row>
    <row r="1362" spans="1:7" ht="13.5" thickBot="1" x14ac:dyDescent="0.25">
      <c r="A1362" s="407">
        <v>1168</v>
      </c>
      <c r="B1362" s="407" t="s">
        <v>13461</v>
      </c>
      <c r="C1362" s="407" t="s">
        <v>2</v>
      </c>
      <c r="D1362" s="407">
        <v>31.78</v>
      </c>
      <c r="E1362" s="404" t="s">
        <v>65</v>
      </c>
      <c r="G1362"/>
    </row>
    <row r="1363" spans="1:7" ht="13.5" thickBot="1" x14ac:dyDescent="0.25">
      <c r="A1363" s="406">
        <v>1167</v>
      </c>
      <c r="B1363" s="406" t="s">
        <v>13462</v>
      </c>
      <c r="C1363" s="406" t="s">
        <v>2</v>
      </c>
      <c r="D1363" s="406">
        <v>56.53</v>
      </c>
      <c r="E1363" s="404" t="s">
        <v>65</v>
      </c>
      <c r="G1363"/>
    </row>
    <row r="1364" spans="1:7" ht="13.5" thickBot="1" x14ac:dyDescent="0.25">
      <c r="A1364" s="407">
        <v>1197</v>
      </c>
      <c r="B1364" s="407" t="s">
        <v>2210</v>
      </c>
      <c r="C1364" s="407" t="s">
        <v>2</v>
      </c>
      <c r="D1364" s="407">
        <v>0.83</v>
      </c>
      <c r="E1364" s="404" t="s">
        <v>65</v>
      </c>
      <c r="G1364"/>
    </row>
    <row r="1365" spans="1:7" ht="13.5" thickBot="1" x14ac:dyDescent="0.25">
      <c r="A1365" s="406">
        <v>1202</v>
      </c>
      <c r="B1365" s="406" t="s">
        <v>2211</v>
      </c>
      <c r="C1365" s="406" t="s">
        <v>2</v>
      </c>
      <c r="D1365" s="406">
        <v>2.21</v>
      </c>
      <c r="E1365" s="404" t="s">
        <v>65</v>
      </c>
      <c r="G1365"/>
    </row>
    <row r="1366" spans="1:7" ht="13.5" thickBot="1" x14ac:dyDescent="0.25">
      <c r="A1366" s="407">
        <v>1198</v>
      </c>
      <c r="B1366" s="407" t="s">
        <v>2212</v>
      </c>
      <c r="C1366" s="407" t="s">
        <v>2</v>
      </c>
      <c r="D1366" s="407">
        <v>1.25</v>
      </c>
      <c r="E1366" s="404" t="s">
        <v>65</v>
      </c>
      <c r="G1366"/>
    </row>
    <row r="1367" spans="1:7" ht="13.5" thickBot="1" x14ac:dyDescent="0.25">
      <c r="A1367" s="406">
        <v>20088</v>
      </c>
      <c r="B1367" s="406" t="s">
        <v>2213</v>
      </c>
      <c r="C1367" s="406" t="s">
        <v>2</v>
      </c>
      <c r="D1367" s="406">
        <v>10.76</v>
      </c>
      <c r="E1367" s="404" t="s">
        <v>65</v>
      </c>
      <c r="G1367"/>
    </row>
    <row r="1368" spans="1:7" ht="13.5" thickBot="1" x14ac:dyDescent="0.25">
      <c r="A1368" s="407">
        <v>20089</v>
      </c>
      <c r="B1368" s="407" t="s">
        <v>2214</v>
      </c>
      <c r="C1368" s="407" t="s">
        <v>2</v>
      </c>
      <c r="D1368" s="407">
        <v>53.54</v>
      </c>
      <c r="E1368" s="404" t="s">
        <v>65</v>
      </c>
      <c r="G1368"/>
    </row>
    <row r="1369" spans="1:7" ht="13.5" thickBot="1" x14ac:dyDescent="0.25">
      <c r="A1369" s="406">
        <v>20087</v>
      </c>
      <c r="B1369" s="406" t="s">
        <v>2215</v>
      </c>
      <c r="C1369" s="406" t="s">
        <v>2</v>
      </c>
      <c r="D1369" s="406">
        <v>7.29</v>
      </c>
      <c r="E1369" s="404" t="s">
        <v>65</v>
      </c>
      <c r="G1369"/>
    </row>
    <row r="1370" spans="1:7" ht="13.5" thickBot="1" x14ac:dyDescent="0.25">
      <c r="A1370" s="407">
        <v>1184</v>
      </c>
      <c r="B1370" s="407" t="s">
        <v>12986</v>
      </c>
      <c r="C1370" s="407" t="s">
        <v>2</v>
      </c>
      <c r="D1370" s="407">
        <v>54.34</v>
      </c>
      <c r="E1370" s="404" t="s">
        <v>65</v>
      </c>
      <c r="G1370"/>
    </row>
    <row r="1371" spans="1:7" ht="13.5" thickBot="1" x14ac:dyDescent="0.25">
      <c r="A1371" s="406">
        <v>1191</v>
      </c>
      <c r="B1371" s="406" t="s">
        <v>2216</v>
      </c>
      <c r="C1371" s="406" t="s">
        <v>2</v>
      </c>
      <c r="D1371" s="406">
        <v>0.87</v>
      </c>
      <c r="E1371" s="404" t="s">
        <v>65</v>
      </c>
      <c r="G1371"/>
    </row>
    <row r="1372" spans="1:7" ht="13.5" thickBot="1" x14ac:dyDescent="0.25">
      <c r="A1372" s="407">
        <v>1185</v>
      </c>
      <c r="B1372" s="407" t="s">
        <v>2217</v>
      </c>
      <c r="C1372" s="407" t="s">
        <v>2</v>
      </c>
      <c r="D1372" s="407">
        <v>0.95</v>
      </c>
      <c r="E1372" s="404" t="s">
        <v>65</v>
      </c>
      <c r="G1372"/>
    </row>
    <row r="1373" spans="1:7" ht="13.5" thickBot="1" x14ac:dyDescent="0.25">
      <c r="A1373" s="406">
        <v>1189</v>
      </c>
      <c r="B1373" s="406" t="s">
        <v>2218</v>
      </c>
      <c r="C1373" s="406" t="s">
        <v>2</v>
      </c>
      <c r="D1373" s="406">
        <v>1.34</v>
      </c>
      <c r="E1373" s="404" t="s">
        <v>65</v>
      </c>
      <c r="G1373"/>
    </row>
    <row r="1374" spans="1:7" ht="13.5" thickBot="1" x14ac:dyDescent="0.25">
      <c r="A1374" s="407">
        <v>1193</v>
      </c>
      <c r="B1374" s="407" t="s">
        <v>2219</v>
      </c>
      <c r="C1374" s="407" t="s">
        <v>2</v>
      </c>
      <c r="D1374" s="407">
        <v>2.68</v>
      </c>
      <c r="E1374" s="404" t="s">
        <v>65</v>
      </c>
      <c r="G1374"/>
    </row>
    <row r="1375" spans="1:7" ht="13.5" thickBot="1" x14ac:dyDescent="0.25">
      <c r="A1375" s="406">
        <v>1194</v>
      </c>
      <c r="B1375" s="406" t="s">
        <v>2220</v>
      </c>
      <c r="C1375" s="406" t="s">
        <v>2</v>
      </c>
      <c r="D1375" s="406">
        <v>4.93</v>
      </c>
      <c r="E1375" s="404" t="s">
        <v>65</v>
      </c>
      <c r="G1375"/>
    </row>
    <row r="1376" spans="1:7" ht="13.5" thickBot="1" x14ac:dyDescent="0.25">
      <c r="A1376" s="407">
        <v>1195</v>
      </c>
      <c r="B1376" s="407" t="s">
        <v>2221</v>
      </c>
      <c r="C1376" s="407" t="s">
        <v>2</v>
      </c>
      <c r="D1376" s="407">
        <v>7.54</v>
      </c>
      <c r="E1376" s="404" t="s">
        <v>65</v>
      </c>
      <c r="G1376"/>
    </row>
    <row r="1377" spans="1:7" ht="13.5" thickBot="1" x14ac:dyDescent="0.25">
      <c r="A1377" s="406">
        <v>1204</v>
      </c>
      <c r="B1377" s="406" t="s">
        <v>2222</v>
      </c>
      <c r="C1377" s="406" t="s">
        <v>2</v>
      </c>
      <c r="D1377" s="406">
        <v>13.88</v>
      </c>
      <c r="E1377" s="404" t="s">
        <v>65</v>
      </c>
      <c r="G1377"/>
    </row>
    <row r="1378" spans="1:7" ht="13.5" thickBot="1" x14ac:dyDescent="0.25">
      <c r="A1378" s="407">
        <v>1205</v>
      </c>
      <c r="B1378" s="407" t="s">
        <v>2223</v>
      </c>
      <c r="C1378" s="407" t="s">
        <v>2</v>
      </c>
      <c r="D1378" s="407">
        <v>31.35</v>
      </c>
      <c r="E1378" s="404" t="s">
        <v>65</v>
      </c>
      <c r="G1378"/>
    </row>
    <row r="1379" spans="1:7" ht="13.5" thickBot="1" x14ac:dyDescent="0.25">
      <c r="A1379" s="406">
        <v>1200</v>
      </c>
      <c r="B1379" s="406" t="s">
        <v>2224</v>
      </c>
      <c r="C1379" s="406" t="s">
        <v>2</v>
      </c>
      <c r="D1379" s="406">
        <v>6.01</v>
      </c>
      <c r="E1379" s="404" t="s">
        <v>65</v>
      </c>
      <c r="G1379"/>
    </row>
    <row r="1380" spans="1:7" ht="13.5" thickBot="1" x14ac:dyDescent="0.25">
      <c r="A1380" s="407">
        <v>12909</v>
      </c>
      <c r="B1380" s="407" t="s">
        <v>2225</v>
      </c>
      <c r="C1380" s="407" t="s">
        <v>2</v>
      </c>
      <c r="D1380" s="407">
        <v>2.7</v>
      </c>
      <c r="E1380" s="404" t="s">
        <v>65</v>
      </c>
      <c r="G1380"/>
    </row>
    <row r="1381" spans="1:7" ht="13.5" thickBot="1" x14ac:dyDescent="0.25">
      <c r="A1381" s="406">
        <v>12910</v>
      </c>
      <c r="B1381" s="406" t="s">
        <v>2226</v>
      </c>
      <c r="C1381" s="406" t="s">
        <v>2</v>
      </c>
      <c r="D1381" s="406">
        <v>4.55</v>
      </c>
      <c r="E1381" s="404" t="s">
        <v>65</v>
      </c>
      <c r="G1381"/>
    </row>
    <row r="1382" spans="1:7" ht="13.5" thickBot="1" x14ac:dyDescent="0.25">
      <c r="A1382" s="407">
        <v>20092</v>
      </c>
      <c r="B1382" s="407" t="s">
        <v>2227</v>
      </c>
      <c r="C1382" s="407" t="s">
        <v>2</v>
      </c>
      <c r="D1382" s="407">
        <v>71.97</v>
      </c>
      <c r="E1382" s="404" t="s">
        <v>65</v>
      </c>
      <c r="G1382"/>
    </row>
    <row r="1383" spans="1:7" ht="13.5" thickBot="1" x14ac:dyDescent="0.25">
      <c r="A1383" s="406">
        <v>1210</v>
      </c>
      <c r="B1383" s="406" t="s">
        <v>9456</v>
      </c>
      <c r="C1383" s="406" t="s">
        <v>2</v>
      </c>
      <c r="D1383" s="406">
        <v>4.21</v>
      </c>
      <c r="E1383" s="404" t="s">
        <v>65</v>
      </c>
      <c r="G1383"/>
    </row>
    <row r="1384" spans="1:7" ht="13.5" thickBot="1" x14ac:dyDescent="0.25">
      <c r="A1384" s="407">
        <v>1203</v>
      </c>
      <c r="B1384" s="407" t="s">
        <v>9457</v>
      </c>
      <c r="C1384" s="407" t="s">
        <v>2</v>
      </c>
      <c r="D1384" s="407">
        <v>3.21</v>
      </c>
      <c r="E1384" s="404" t="s">
        <v>65</v>
      </c>
      <c r="G1384"/>
    </row>
    <row r="1385" spans="1:7" ht="13.5" thickBot="1" x14ac:dyDescent="0.25">
      <c r="A1385" s="406">
        <v>1188</v>
      </c>
      <c r="B1385" s="406" t="s">
        <v>9458</v>
      </c>
      <c r="C1385" s="406" t="s">
        <v>2</v>
      </c>
      <c r="D1385" s="406">
        <v>10.64</v>
      </c>
      <c r="E1385" s="404" t="s">
        <v>65</v>
      </c>
      <c r="G1385"/>
    </row>
    <row r="1386" spans="1:7" ht="13.5" thickBot="1" x14ac:dyDescent="0.25">
      <c r="A1386" s="407">
        <v>1211</v>
      </c>
      <c r="B1386" s="407" t="s">
        <v>9459</v>
      </c>
      <c r="C1386" s="407" t="s">
        <v>2</v>
      </c>
      <c r="D1386" s="407">
        <v>5.89</v>
      </c>
      <c r="E1386" s="404" t="s">
        <v>65</v>
      </c>
      <c r="G1386"/>
    </row>
    <row r="1387" spans="1:7" ht="13.5" thickBot="1" x14ac:dyDescent="0.25">
      <c r="A1387" s="406">
        <v>1199</v>
      </c>
      <c r="B1387" s="406" t="s">
        <v>9460</v>
      </c>
      <c r="C1387" s="406" t="s">
        <v>2</v>
      </c>
      <c r="D1387" s="406">
        <v>16.489999999999998</v>
      </c>
      <c r="E1387" s="404" t="s">
        <v>65</v>
      </c>
      <c r="G1387"/>
    </row>
    <row r="1388" spans="1:7" ht="13.5" thickBot="1" x14ac:dyDescent="0.25">
      <c r="A1388" s="407">
        <v>1187</v>
      </c>
      <c r="B1388" s="407" t="s">
        <v>13463</v>
      </c>
      <c r="C1388" s="407" t="s">
        <v>2</v>
      </c>
      <c r="D1388" s="407">
        <v>31.19</v>
      </c>
      <c r="E1388" s="404" t="s">
        <v>65</v>
      </c>
      <c r="G1388"/>
    </row>
    <row r="1389" spans="1:7" ht="13.5" thickBot="1" x14ac:dyDescent="0.25">
      <c r="A1389" s="406">
        <v>1207</v>
      </c>
      <c r="B1389" s="406" t="s">
        <v>9461</v>
      </c>
      <c r="C1389" s="406" t="s">
        <v>2</v>
      </c>
      <c r="D1389" s="406">
        <v>16.489999999999998</v>
      </c>
      <c r="E1389" s="404" t="s">
        <v>65</v>
      </c>
      <c r="G1389"/>
    </row>
    <row r="1390" spans="1:7" ht="13.5" thickBot="1" x14ac:dyDescent="0.25">
      <c r="A1390" s="407">
        <v>1206</v>
      </c>
      <c r="B1390" s="407" t="s">
        <v>9462</v>
      </c>
      <c r="C1390" s="407" t="s">
        <v>2</v>
      </c>
      <c r="D1390" s="407">
        <v>3.96</v>
      </c>
      <c r="E1390" s="404" t="s">
        <v>65</v>
      </c>
      <c r="G1390"/>
    </row>
    <row r="1391" spans="1:7" ht="13.5" thickBot="1" x14ac:dyDescent="0.25">
      <c r="A1391" s="406">
        <v>1183</v>
      </c>
      <c r="B1391" s="406" t="s">
        <v>9463</v>
      </c>
      <c r="C1391" s="406" t="s">
        <v>2</v>
      </c>
      <c r="D1391" s="406">
        <v>8.85</v>
      </c>
      <c r="E1391" s="404" t="s">
        <v>65</v>
      </c>
      <c r="G1391"/>
    </row>
    <row r="1392" spans="1:7" ht="13.5" thickBot="1" x14ac:dyDescent="0.25">
      <c r="A1392" s="407">
        <v>26047</v>
      </c>
      <c r="B1392" s="407" t="s">
        <v>9464</v>
      </c>
      <c r="C1392" s="407" t="s">
        <v>2</v>
      </c>
      <c r="D1392" s="407">
        <v>71.099999999999994</v>
      </c>
      <c r="E1392" s="404" t="s">
        <v>65</v>
      </c>
      <c r="G1392"/>
    </row>
    <row r="1393" spans="1:7" ht="13.5" thickBot="1" x14ac:dyDescent="0.25">
      <c r="A1393" s="406">
        <v>26048</v>
      </c>
      <c r="B1393" s="406" t="s">
        <v>9465</v>
      </c>
      <c r="C1393" s="406" t="s">
        <v>2</v>
      </c>
      <c r="D1393" s="406">
        <v>105.94</v>
      </c>
      <c r="E1393" s="404" t="s">
        <v>65</v>
      </c>
      <c r="G1393"/>
    </row>
    <row r="1394" spans="1:7" ht="13.5" thickBot="1" x14ac:dyDescent="0.25">
      <c r="A1394" s="407">
        <v>12894</v>
      </c>
      <c r="B1394" s="407" t="s">
        <v>9466</v>
      </c>
      <c r="C1394" s="407" t="s">
        <v>2</v>
      </c>
      <c r="D1394" s="407">
        <v>17.420000000000002</v>
      </c>
      <c r="E1394" s="404" t="s">
        <v>65</v>
      </c>
      <c r="G1394"/>
    </row>
    <row r="1395" spans="1:7" ht="12.75" customHeight="1" thickBot="1" x14ac:dyDescent="0.25">
      <c r="A1395" s="406">
        <v>12895</v>
      </c>
      <c r="B1395" s="406" t="s">
        <v>9467</v>
      </c>
      <c r="C1395" s="406" t="s">
        <v>2</v>
      </c>
      <c r="D1395" s="406">
        <v>13.4</v>
      </c>
      <c r="E1395" s="404" t="s">
        <v>65</v>
      </c>
      <c r="G1395"/>
    </row>
    <row r="1396" spans="1:7" ht="23.25" thickBot="1" x14ac:dyDescent="0.25">
      <c r="A1396" s="407">
        <v>1631</v>
      </c>
      <c r="B1396" s="407" t="s">
        <v>9468</v>
      </c>
      <c r="C1396" s="407" t="s">
        <v>2</v>
      </c>
      <c r="D1396" s="407">
        <v>97.34</v>
      </c>
      <c r="E1396" s="404" t="s">
        <v>65</v>
      </c>
      <c r="G1396"/>
    </row>
    <row r="1397" spans="1:7" ht="12.75" customHeight="1" thickBot="1" x14ac:dyDescent="0.25">
      <c r="A1397" s="406">
        <v>1633</v>
      </c>
      <c r="B1397" s="406" t="s">
        <v>9469</v>
      </c>
      <c r="C1397" s="406" t="s">
        <v>2</v>
      </c>
      <c r="D1397" s="406">
        <v>165.38</v>
      </c>
      <c r="E1397" s="404" t="s">
        <v>65</v>
      </c>
      <c r="G1397"/>
    </row>
    <row r="1398" spans="1:7" ht="13.5" thickBot="1" x14ac:dyDescent="0.25">
      <c r="A1398" s="407">
        <v>10818</v>
      </c>
      <c r="B1398" s="407" t="s">
        <v>9470</v>
      </c>
      <c r="C1398" s="407" t="s">
        <v>616</v>
      </c>
      <c r="D1398" s="407">
        <v>19.71</v>
      </c>
      <c r="E1398" s="404" t="s">
        <v>65</v>
      </c>
      <c r="G1398"/>
    </row>
    <row r="1399" spans="1:7" ht="12.75" customHeight="1" thickBot="1" x14ac:dyDescent="0.25">
      <c r="A1399" s="406">
        <v>10709</v>
      </c>
      <c r="B1399" s="406" t="s">
        <v>13464</v>
      </c>
      <c r="C1399" s="406" t="s">
        <v>184</v>
      </c>
      <c r="D1399" s="406">
        <v>95.82</v>
      </c>
      <c r="E1399" s="404" t="s">
        <v>65</v>
      </c>
      <c r="G1399"/>
    </row>
    <row r="1400" spans="1:7" ht="13.5" thickBot="1" x14ac:dyDescent="0.25">
      <c r="A1400" s="407">
        <v>10710</v>
      </c>
      <c r="B1400" s="407" t="s">
        <v>9471</v>
      </c>
      <c r="C1400" s="407" t="s">
        <v>184</v>
      </c>
      <c r="D1400" s="407">
        <v>78</v>
      </c>
      <c r="E1400" s="404" t="s">
        <v>65</v>
      </c>
      <c r="G1400"/>
    </row>
    <row r="1401" spans="1:7" ht="13.5" thickBot="1" x14ac:dyDescent="0.25">
      <c r="A1401" s="406">
        <v>10708</v>
      </c>
      <c r="B1401" s="406" t="s">
        <v>13465</v>
      </c>
      <c r="C1401" s="406" t="s">
        <v>184</v>
      </c>
      <c r="D1401" s="406">
        <v>30.19</v>
      </c>
      <c r="E1401" s="404" t="s">
        <v>65</v>
      </c>
      <c r="G1401"/>
    </row>
    <row r="1402" spans="1:7" ht="13.5" thickBot="1" x14ac:dyDescent="0.25">
      <c r="A1402" s="407">
        <v>1214</v>
      </c>
      <c r="B1402" s="407" t="s">
        <v>8038</v>
      </c>
      <c r="C1402" s="407" t="s">
        <v>280</v>
      </c>
      <c r="D1402" s="407">
        <v>16.059999999999999</v>
      </c>
      <c r="E1402" s="404" t="s">
        <v>65</v>
      </c>
      <c r="G1402"/>
    </row>
    <row r="1403" spans="1:7" ht="13.5" thickBot="1" x14ac:dyDescent="0.25">
      <c r="A1403" s="406">
        <v>1213</v>
      </c>
      <c r="B1403" s="406" t="s">
        <v>2228</v>
      </c>
      <c r="C1403" s="406" t="s">
        <v>280</v>
      </c>
      <c r="D1403" s="406">
        <v>16.3</v>
      </c>
      <c r="E1403" s="404" t="s">
        <v>65</v>
      </c>
      <c r="G1403"/>
    </row>
    <row r="1404" spans="1:7" ht="13.5" thickBot="1" x14ac:dyDescent="0.25">
      <c r="A1404" s="407">
        <v>5091</v>
      </c>
      <c r="B1404" s="407" t="s">
        <v>2229</v>
      </c>
      <c r="C1404" s="407" t="s">
        <v>2</v>
      </c>
      <c r="D1404" s="407">
        <v>16.93</v>
      </c>
      <c r="E1404" s="404" t="s">
        <v>65</v>
      </c>
      <c r="G1404"/>
    </row>
    <row r="1405" spans="1:7" ht="23.25" thickBot="1" x14ac:dyDescent="0.25">
      <c r="A1405" s="406">
        <v>14615</v>
      </c>
      <c r="B1405" s="406" t="s">
        <v>13466</v>
      </c>
      <c r="C1405" s="406" t="s">
        <v>2</v>
      </c>
      <c r="D1405" s="409">
        <v>3366.01</v>
      </c>
      <c r="E1405" s="404" t="s">
        <v>65</v>
      </c>
      <c r="G1405"/>
    </row>
    <row r="1406" spans="1:7" ht="13.5" thickBot="1" x14ac:dyDescent="0.25">
      <c r="A1406" s="407">
        <v>2711</v>
      </c>
      <c r="B1406" s="407" t="s">
        <v>2230</v>
      </c>
      <c r="C1406" s="407" t="s">
        <v>2</v>
      </c>
      <c r="D1406" s="407">
        <v>70.33</v>
      </c>
      <c r="E1406" s="404" t="s">
        <v>65</v>
      </c>
      <c r="G1406"/>
    </row>
    <row r="1407" spans="1:7" ht="23.25" thickBot="1" x14ac:dyDescent="0.25">
      <c r="A1407" s="406">
        <v>37727</v>
      </c>
      <c r="B1407" s="406" t="s">
        <v>9472</v>
      </c>
      <c r="C1407" s="406" t="s">
        <v>2</v>
      </c>
      <c r="D1407" s="409">
        <v>7850</v>
      </c>
      <c r="E1407" s="404" t="s">
        <v>65</v>
      </c>
      <c r="G1407"/>
    </row>
    <row r="1408" spans="1:7" ht="23.25" thickBot="1" x14ac:dyDescent="0.25">
      <c r="A1408" s="407">
        <v>37728</v>
      </c>
      <c r="B1408" s="407" t="s">
        <v>9473</v>
      </c>
      <c r="C1408" s="407" t="s">
        <v>2</v>
      </c>
      <c r="D1408" s="408">
        <v>10649.65</v>
      </c>
      <c r="E1408" s="404" t="s">
        <v>65</v>
      </c>
      <c r="G1408"/>
    </row>
    <row r="1409" spans="1:7" ht="23.25" thickBot="1" x14ac:dyDescent="0.25">
      <c r="A1409" s="406">
        <v>37729</v>
      </c>
      <c r="B1409" s="406" t="s">
        <v>9474</v>
      </c>
      <c r="C1409" s="406" t="s">
        <v>2</v>
      </c>
      <c r="D1409" s="409">
        <v>11527.97</v>
      </c>
      <c r="E1409" s="404" t="s">
        <v>65</v>
      </c>
      <c r="G1409"/>
    </row>
    <row r="1410" spans="1:7" ht="23.25" thickBot="1" x14ac:dyDescent="0.25">
      <c r="A1410" s="407">
        <v>37730</v>
      </c>
      <c r="B1410" s="407" t="s">
        <v>9475</v>
      </c>
      <c r="C1410" s="407" t="s">
        <v>2</v>
      </c>
      <c r="D1410" s="408">
        <v>12406.29</v>
      </c>
      <c r="E1410" s="404" t="s">
        <v>65</v>
      </c>
      <c r="G1410"/>
    </row>
    <row r="1411" spans="1:7" ht="23.25" thickBot="1" x14ac:dyDescent="0.25">
      <c r="A1411" s="406">
        <v>37731</v>
      </c>
      <c r="B1411" s="406" t="s">
        <v>12987</v>
      </c>
      <c r="C1411" s="406" t="s">
        <v>2</v>
      </c>
      <c r="D1411" s="409">
        <v>13284.61</v>
      </c>
      <c r="E1411" s="404" t="s">
        <v>65</v>
      </c>
      <c r="G1411"/>
    </row>
    <row r="1412" spans="1:7" ht="23.25" thickBot="1" x14ac:dyDescent="0.25">
      <c r="A1412" s="407">
        <v>37732</v>
      </c>
      <c r="B1412" s="407" t="s">
        <v>9476</v>
      </c>
      <c r="C1412" s="407" t="s">
        <v>2</v>
      </c>
      <c r="D1412" s="408">
        <v>15151.04</v>
      </c>
      <c r="E1412" s="404" t="s">
        <v>65</v>
      </c>
      <c r="G1412"/>
    </row>
    <row r="1413" spans="1:7" ht="13.5" thickBot="1" x14ac:dyDescent="0.25">
      <c r="A1413" s="406">
        <v>4743</v>
      </c>
      <c r="B1413" s="406" t="s">
        <v>2231</v>
      </c>
      <c r="C1413" s="406" t="s">
        <v>298</v>
      </c>
      <c r="D1413" s="406">
        <v>25.5</v>
      </c>
      <c r="E1413" s="404" t="s">
        <v>65</v>
      </c>
      <c r="G1413"/>
    </row>
    <row r="1414" spans="1:7" ht="13.5" thickBot="1" x14ac:dyDescent="0.25">
      <c r="A1414" s="407">
        <v>4744</v>
      </c>
      <c r="B1414" s="407" t="s">
        <v>2232</v>
      </c>
      <c r="C1414" s="407" t="s">
        <v>298</v>
      </c>
      <c r="D1414" s="407">
        <v>33.33</v>
      </c>
      <c r="E1414" s="404" t="s">
        <v>65</v>
      </c>
      <c r="G1414"/>
    </row>
    <row r="1415" spans="1:7" ht="45.75" customHeight="1" thickBot="1" x14ac:dyDescent="0.25">
      <c r="A1415" s="406">
        <v>4745</v>
      </c>
      <c r="B1415" s="406" t="s">
        <v>2233</v>
      </c>
      <c r="C1415" s="406" t="s">
        <v>298</v>
      </c>
      <c r="D1415" s="406">
        <v>44.66</v>
      </c>
      <c r="E1415" s="404" t="s">
        <v>65</v>
      </c>
      <c r="G1415"/>
    </row>
    <row r="1416" spans="1:7" ht="34.5" thickBot="1" x14ac:dyDescent="0.25">
      <c r="A1416" s="407">
        <v>36496</v>
      </c>
      <c r="B1416" s="407" t="s">
        <v>9477</v>
      </c>
      <c r="C1416" s="407" t="s">
        <v>2</v>
      </c>
      <c r="D1416" s="408">
        <v>8546.24</v>
      </c>
      <c r="E1416" s="404" t="s">
        <v>65</v>
      </c>
      <c r="G1416"/>
    </row>
    <row r="1417" spans="1:7" ht="23.25" thickBot="1" x14ac:dyDescent="0.25">
      <c r="A1417" s="406">
        <v>10630</v>
      </c>
      <c r="B1417" s="406" t="s">
        <v>9478</v>
      </c>
      <c r="C1417" s="406" t="s">
        <v>2</v>
      </c>
      <c r="D1417" s="409">
        <v>313709.19</v>
      </c>
      <c r="E1417" s="404" t="s">
        <v>65</v>
      </c>
      <c r="G1417"/>
    </row>
    <row r="1418" spans="1:7" ht="23.25" thickBot="1" x14ac:dyDescent="0.25">
      <c r="A1418" s="407">
        <v>10609</v>
      </c>
      <c r="B1418" s="407" t="s">
        <v>9479</v>
      </c>
      <c r="C1418" s="407" t="s">
        <v>2</v>
      </c>
      <c r="D1418" s="408">
        <v>357279.93</v>
      </c>
      <c r="E1418" s="404" t="s">
        <v>65</v>
      </c>
      <c r="G1418"/>
    </row>
    <row r="1419" spans="1:7" ht="23.25" thickBot="1" x14ac:dyDescent="0.25">
      <c r="A1419" s="406">
        <v>37762</v>
      </c>
      <c r="B1419" s="406" t="s">
        <v>9480</v>
      </c>
      <c r="C1419" s="406" t="s">
        <v>2</v>
      </c>
      <c r="D1419" s="409">
        <v>269049.2</v>
      </c>
      <c r="E1419" s="404" t="s">
        <v>65</v>
      </c>
      <c r="G1419"/>
    </row>
    <row r="1420" spans="1:7" ht="23.25" thickBot="1" x14ac:dyDescent="0.25">
      <c r="A1420" s="407">
        <v>37763</v>
      </c>
      <c r="B1420" s="407" t="s">
        <v>9481</v>
      </c>
      <c r="C1420" s="407" t="s">
        <v>2</v>
      </c>
      <c r="D1420" s="408">
        <v>272317.02</v>
      </c>
      <c r="E1420" s="404" t="s">
        <v>65</v>
      </c>
      <c r="G1420"/>
    </row>
    <row r="1421" spans="1:7" ht="23.25" thickBot="1" x14ac:dyDescent="0.25">
      <c r="A1421" s="406">
        <v>13456</v>
      </c>
      <c r="B1421" s="406" t="s">
        <v>9482</v>
      </c>
      <c r="C1421" s="406" t="s">
        <v>2</v>
      </c>
      <c r="D1421" s="409">
        <v>272317.02</v>
      </c>
      <c r="E1421" s="404" t="s">
        <v>65</v>
      </c>
      <c r="G1421"/>
    </row>
    <row r="1422" spans="1:7" ht="23.25" thickBot="1" x14ac:dyDescent="0.25">
      <c r="A1422" s="407">
        <v>1283</v>
      </c>
      <c r="B1422" s="407" t="s">
        <v>13467</v>
      </c>
      <c r="C1422" s="407" t="s">
        <v>2</v>
      </c>
      <c r="D1422" s="408">
        <v>309570</v>
      </c>
      <c r="E1422" s="404" t="s">
        <v>65</v>
      </c>
      <c r="G1422"/>
    </row>
    <row r="1423" spans="1:7" ht="23.25" thickBot="1" x14ac:dyDescent="0.25">
      <c r="A1423" s="406">
        <v>13215</v>
      </c>
      <c r="B1423" s="406" t="s">
        <v>9483</v>
      </c>
      <c r="C1423" s="406" t="s">
        <v>2</v>
      </c>
      <c r="D1423" s="409">
        <v>379609.93</v>
      </c>
      <c r="E1423" s="404" t="s">
        <v>65</v>
      </c>
      <c r="G1423"/>
    </row>
    <row r="1424" spans="1:7" ht="13.5" thickBot="1" x14ac:dyDescent="0.25">
      <c r="A1424" s="407">
        <v>4235</v>
      </c>
      <c r="B1424" s="407" t="s">
        <v>2234</v>
      </c>
      <c r="C1424" s="407" t="s">
        <v>280</v>
      </c>
      <c r="D1424" s="407">
        <v>15.43</v>
      </c>
      <c r="E1424" s="404" t="s">
        <v>65</v>
      </c>
      <c r="G1424"/>
    </row>
    <row r="1425" spans="1:7" ht="13.5" thickBot="1" x14ac:dyDescent="0.25">
      <c r="A1425" s="406">
        <v>39960</v>
      </c>
      <c r="B1425" s="406" t="s">
        <v>9484</v>
      </c>
      <c r="C1425" s="406" t="s">
        <v>2</v>
      </c>
      <c r="D1425" s="406">
        <v>0.6</v>
      </c>
      <c r="E1425" s="404" t="s">
        <v>65</v>
      </c>
      <c r="G1425"/>
    </row>
    <row r="1426" spans="1:7" ht="13.5" thickBot="1" x14ac:dyDescent="0.25">
      <c r="A1426" s="407">
        <v>1336</v>
      </c>
      <c r="B1426" s="407" t="s">
        <v>2235</v>
      </c>
      <c r="C1426" s="407" t="s">
        <v>184</v>
      </c>
      <c r="D1426" s="407">
        <v>513.53</v>
      </c>
      <c r="E1426" s="404" t="s">
        <v>65</v>
      </c>
      <c r="G1426"/>
    </row>
    <row r="1427" spans="1:7" ht="13.5" thickBot="1" x14ac:dyDescent="0.25">
      <c r="A1427" s="406">
        <v>12760</v>
      </c>
      <c r="B1427" s="406" t="s">
        <v>9485</v>
      </c>
      <c r="C1427" s="406" t="s">
        <v>184</v>
      </c>
      <c r="D1427" s="406">
        <v>766.01</v>
      </c>
      <c r="E1427" s="404" t="s">
        <v>65</v>
      </c>
      <c r="G1427"/>
    </row>
    <row r="1428" spans="1:7" ht="13.5" thickBot="1" x14ac:dyDescent="0.25">
      <c r="A1428" s="407">
        <v>12759</v>
      </c>
      <c r="B1428" s="407" t="s">
        <v>9486</v>
      </c>
      <c r="C1428" s="407" t="s">
        <v>184</v>
      </c>
      <c r="D1428" s="407">
        <v>510.66</v>
      </c>
      <c r="E1428" s="404" t="s">
        <v>65</v>
      </c>
      <c r="G1428"/>
    </row>
    <row r="1429" spans="1:7" ht="13.5" thickBot="1" x14ac:dyDescent="0.25">
      <c r="A1429" s="406">
        <v>11063</v>
      </c>
      <c r="B1429" s="406" t="s">
        <v>12988</v>
      </c>
      <c r="C1429" s="406" t="s">
        <v>184</v>
      </c>
      <c r="D1429" s="406">
        <v>41.53</v>
      </c>
      <c r="E1429" s="404" t="s">
        <v>65</v>
      </c>
      <c r="G1429"/>
    </row>
    <row r="1430" spans="1:7" ht="13.5" thickBot="1" x14ac:dyDescent="0.25">
      <c r="A1430" s="407">
        <v>11062</v>
      </c>
      <c r="B1430" s="407" t="s">
        <v>8039</v>
      </c>
      <c r="C1430" s="407" t="s">
        <v>184</v>
      </c>
      <c r="D1430" s="407">
        <v>42.9</v>
      </c>
      <c r="E1430" s="404" t="s">
        <v>65</v>
      </c>
      <c r="G1430"/>
    </row>
    <row r="1431" spans="1:7" ht="13.5" thickBot="1" x14ac:dyDescent="0.25">
      <c r="A1431" s="406">
        <v>1325</v>
      </c>
      <c r="B1431" s="406" t="s">
        <v>13468</v>
      </c>
      <c r="C1431" s="406" t="s">
        <v>616</v>
      </c>
      <c r="D1431" s="406">
        <v>3.57</v>
      </c>
      <c r="E1431" s="404" t="s">
        <v>65</v>
      </c>
      <c r="G1431"/>
    </row>
    <row r="1432" spans="1:7" ht="13.5" thickBot="1" x14ac:dyDescent="0.25">
      <c r="A1432" s="407">
        <v>1327</v>
      </c>
      <c r="B1432" s="407" t="s">
        <v>13469</v>
      </c>
      <c r="C1432" s="407" t="s">
        <v>616</v>
      </c>
      <c r="D1432" s="407">
        <v>3.2</v>
      </c>
      <c r="E1432" s="404" t="s">
        <v>65</v>
      </c>
      <c r="G1432"/>
    </row>
    <row r="1433" spans="1:7" ht="13.5" thickBot="1" x14ac:dyDescent="0.25">
      <c r="A1433" s="406">
        <v>1328</v>
      </c>
      <c r="B1433" s="406" t="s">
        <v>13470</v>
      </c>
      <c r="C1433" s="406" t="s">
        <v>616</v>
      </c>
      <c r="D1433" s="406">
        <v>3.34</v>
      </c>
      <c r="E1433" s="404" t="s">
        <v>65</v>
      </c>
      <c r="G1433"/>
    </row>
    <row r="1434" spans="1:7" ht="13.5" thickBot="1" x14ac:dyDescent="0.25">
      <c r="A1434" s="407">
        <v>1321</v>
      </c>
      <c r="B1434" s="407" t="s">
        <v>13471</v>
      </c>
      <c r="C1434" s="407" t="s">
        <v>616</v>
      </c>
      <c r="D1434" s="407">
        <v>3.58</v>
      </c>
      <c r="E1434" s="404" t="s">
        <v>65</v>
      </c>
      <c r="G1434"/>
    </row>
    <row r="1435" spans="1:7" ht="13.5" thickBot="1" x14ac:dyDescent="0.25">
      <c r="A1435" s="406">
        <v>1318</v>
      </c>
      <c r="B1435" s="406" t="s">
        <v>13472</v>
      </c>
      <c r="C1435" s="406" t="s">
        <v>616</v>
      </c>
      <c r="D1435" s="406">
        <v>3.44</v>
      </c>
      <c r="E1435" s="404" t="s">
        <v>65</v>
      </c>
      <c r="G1435"/>
    </row>
    <row r="1436" spans="1:7" ht="13.5" thickBot="1" x14ac:dyDescent="0.25">
      <c r="A1436" s="407">
        <v>1322</v>
      </c>
      <c r="B1436" s="407" t="s">
        <v>13473</v>
      </c>
      <c r="C1436" s="407" t="s">
        <v>616</v>
      </c>
      <c r="D1436" s="407">
        <v>3.8</v>
      </c>
      <c r="E1436" s="404" t="s">
        <v>65</v>
      </c>
      <c r="G1436"/>
    </row>
    <row r="1437" spans="1:7" ht="13.5" thickBot="1" x14ac:dyDescent="0.25">
      <c r="A1437" s="406">
        <v>1323</v>
      </c>
      <c r="B1437" s="406" t="s">
        <v>13474</v>
      </c>
      <c r="C1437" s="406" t="s">
        <v>616</v>
      </c>
      <c r="D1437" s="406">
        <v>3.71</v>
      </c>
      <c r="E1437" s="404" t="s">
        <v>65</v>
      </c>
      <c r="G1437"/>
    </row>
    <row r="1438" spans="1:7" ht="13.5" thickBot="1" x14ac:dyDescent="0.25">
      <c r="A1438" s="407">
        <v>1319</v>
      </c>
      <c r="B1438" s="407" t="s">
        <v>13475</v>
      </c>
      <c r="C1438" s="407" t="s">
        <v>616</v>
      </c>
      <c r="D1438" s="407">
        <v>3.28</v>
      </c>
      <c r="E1438" s="404" t="s">
        <v>65</v>
      </c>
      <c r="G1438"/>
    </row>
    <row r="1439" spans="1:7" ht="13.5" thickBot="1" x14ac:dyDescent="0.25">
      <c r="A1439" s="406">
        <v>11026</v>
      </c>
      <c r="B1439" s="406" t="s">
        <v>13476</v>
      </c>
      <c r="C1439" s="406" t="s">
        <v>616</v>
      </c>
      <c r="D1439" s="406">
        <v>4.4000000000000004</v>
      </c>
      <c r="E1439" s="404" t="s">
        <v>65</v>
      </c>
      <c r="G1439"/>
    </row>
    <row r="1440" spans="1:7" ht="13.5" thickBot="1" x14ac:dyDescent="0.25">
      <c r="A1440" s="407">
        <v>11027</v>
      </c>
      <c r="B1440" s="407" t="s">
        <v>13477</v>
      </c>
      <c r="C1440" s="407" t="s">
        <v>616</v>
      </c>
      <c r="D1440" s="407">
        <v>4.67</v>
      </c>
      <c r="E1440" s="404" t="s">
        <v>65</v>
      </c>
      <c r="G1440"/>
    </row>
    <row r="1441" spans="1:7" ht="13.5" thickBot="1" x14ac:dyDescent="0.25">
      <c r="A1441" s="406">
        <v>11046</v>
      </c>
      <c r="B1441" s="406" t="s">
        <v>13478</v>
      </c>
      <c r="C1441" s="406" t="s">
        <v>616</v>
      </c>
      <c r="D1441" s="406">
        <v>4.54</v>
      </c>
      <c r="E1441" s="404" t="s">
        <v>65</v>
      </c>
      <c r="G1441"/>
    </row>
    <row r="1442" spans="1:7" ht="13.5" thickBot="1" x14ac:dyDescent="0.25">
      <c r="A1442" s="407">
        <v>11049</v>
      </c>
      <c r="B1442" s="407" t="s">
        <v>13479</v>
      </c>
      <c r="C1442" s="407" t="s">
        <v>616</v>
      </c>
      <c r="D1442" s="407">
        <v>4.2300000000000004</v>
      </c>
      <c r="E1442" s="404" t="s">
        <v>65</v>
      </c>
      <c r="G1442"/>
    </row>
    <row r="1443" spans="1:7" ht="13.5" thickBot="1" x14ac:dyDescent="0.25">
      <c r="A1443" s="406">
        <v>11051</v>
      </c>
      <c r="B1443" s="406" t="s">
        <v>13480</v>
      </c>
      <c r="C1443" s="406" t="s">
        <v>616</v>
      </c>
      <c r="D1443" s="406">
        <v>4.54</v>
      </c>
      <c r="E1443" s="404" t="s">
        <v>65</v>
      </c>
      <c r="G1443"/>
    </row>
    <row r="1444" spans="1:7" ht="13.5" thickBot="1" x14ac:dyDescent="0.25">
      <c r="A1444" s="407">
        <v>40576</v>
      </c>
      <c r="B1444" s="407" t="s">
        <v>13481</v>
      </c>
      <c r="C1444" s="407" t="s">
        <v>616</v>
      </c>
      <c r="D1444" s="407">
        <v>2.34</v>
      </c>
      <c r="E1444" s="404" t="s">
        <v>65</v>
      </c>
      <c r="G1444"/>
    </row>
    <row r="1445" spans="1:7" ht="13.5" thickBot="1" x14ac:dyDescent="0.25">
      <c r="A1445" s="406">
        <v>1333</v>
      </c>
      <c r="B1445" s="406" t="s">
        <v>13482</v>
      </c>
      <c r="C1445" s="406" t="s">
        <v>616</v>
      </c>
      <c r="D1445" s="406">
        <v>3.3</v>
      </c>
      <c r="E1445" s="404" t="s">
        <v>65</v>
      </c>
      <c r="G1445"/>
    </row>
    <row r="1446" spans="1:7" ht="13.5" thickBot="1" x14ac:dyDescent="0.25">
      <c r="A1446" s="407">
        <v>1330</v>
      </c>
      <c r="B1446" s="407" t="s">
        <v>13483</v>
      </c>
      <c r="C1446" s="407" t="s">
        <v>616</v>
      </c>
      <c r="D1446" s="407">
        <v>3.39</v>
      </c>
      <c r="E1446" s="404" t="s">
        <v>65</v>
      </c>
      <c r="G1446"/>
    </row>
    <row r="1447" spans="1:7" ht="13.5" thickBot="1" x14ac:dyDescent="0.25">
      <c r="A1447" s="406">
        <v>10957</v>
      </c>
      <c r="B1447" s="406" t="s">
        <v>13484</v>
      </c>
      <c r="C1447" s="406" t="s">
        <v>616</v>
      </c>
      <c r="D1447" s="406">
        <v>4.2300000000000004</v>
      </c>
      <c r="E1447" s="404" t="s">
        <v>65</v>
      </c>
      <c r="G1447"/>
    </row>
    <row r="1448" spans="1:7" ht="13.5" thickBot="1" x14ac:dyDescent="0.25">
      <c r="A1448" s="407">
        <v>1332</v>
      </c>
      <c r="B1448" s="407" t="s">
        <v>13485</v>
      </c>
      <c r="C1448" s="407" t="s">
        <v>616</v>
      </c>
      <c r="D1448" s="407">
        <v>3.52</v>
      </c>
      <c r="E1448" s="404" t="s">
        <v>65</v>
      </c>
      <c r="G1448"/>
    </row>
    <row r="1449" spans="1:7" ht="13.5" thickBot="1" x14ac:dyDescent="0.25">
      <c r="A1449" s="406">
        <v>1334</v>
      </c>
      <c r="B1449" s="406" t="s">
        <v>13486</v>
      </c>
      <c r="C1449" s="406" t="s">
        <v>616</v>
      </c>
      <c r="D1449" s="406">
        <v>3.9</v>
      </c>
      <c r="E1449" s="404" t="s">
        <v>65</v>
      </c>
      <c r="G1449"/>
    </row>
    <row r="1450" spans="1:7" ht="13.5" thickBot="1" x14ac:dyDescent="0.25">
      <c r="A1450" s="407">
        <v>1335</v>
      </c>
      <c r="B1450" s="407" t="s">
        <v>13487</v>
      </c>
      <c r="C1450" s="407" t="s">
        <v>616</v>
      </c>
      <c r="D1450" s="407">
        <v>3.95</v>
      </c>
      <c r="E1450" s="404" t="s">
        <v>65</v>
      </c>
      <c r="G1450"/>
    </row>
    <row r="1451" spans="1:7" ht="13.5" thickBot="1" x14ac:dyDescent="0.25">
      <c r="A1451" s="406">
        <v>1337</v>
      </c>
      <c r="B1451" s="406" t="s">
        <v>13488</v>
      </c>
      <c r="C1451" s="406" t="s">
        <v>616</v>
      </c>
      <c r="D1451" s="406">
        <v>4.17</v>
      </c>
      <c r="E1451" s="404" t="s">
        <v>65</v>
      </c>
      <c r="G1451"/>
    </row>
    <row r="1452" spans="1:7" ht="13.5" thickBot="1" x14ac:dyDescent="0.25">
      <c r="A1452" s="407">
        <v>11122</v>
      </c>
      <c r="B1452" s="407" t="s">
        <v>9487</v>
      </c>
      <c r="C1452" s="407" t="s">
        <v>616</v>
      </c>
      <c r="D1452" s="407">
        <v>16.440000000000001</v>
      </c>
      <c r="E1452" s="404" t="s">
        <v>65</v>
      </c>
      <c r="G1452"/>
    </row>
    <row r="1453" spans="1:7" ht="13.5" thickBot="1" x14ac:dyDescent="0.25">
      <c r="A1453" s="406">
        <v>11123</v>
      </c>
      <c r="B1453" s="406" t="s">
        <v>9488</v>
      </c>
      <c r="C1453" s="406" t="s">
        <v>616</v>
      </c>
      <c r="D1453" s="406">
        <v>16.440000000000001</v>
      </c>
      <c r="E1453" s="404" t="s">
        <v>65</v>
      </c>
      <c r="G1453"/>
    </row>
    <row r="1454" spans="1:7" ht="13.5" thickBot="1" x14ac:dyDescent="0.25">
      <c r="A1454" s="407">
        <v>11125</v>
      </c>
      <c r="B1454" s="407" t="s">
        <v>9489</v>
      </c>
      <c r="C1454" s="407" t="s">
        <v>616</v>
      </c>
      <c r="D1454" s="407">
        <v>16.440000000000001</v>
      </c>
      <c r="E1454" s="404" t="s">
        <v>65</v>
      </c>
      <c r="G1454"/>
    </row>
    <row r="1455" spans="1:7" ht="23.25" thickBot="1" x14ac:dyDescent="0.25">
      <c r="A1455" s="406">
        <v>39416</v>
      </c>
      <c r="B1455" s="406" t="s">
        <v>13489</v>
      </c>
      <c r="C1455" s="406" t="s">
        <v>184</v>
      </c>
      <c r="D1455" s="406">
        <v>22.75</v>
      </c>
      <c r="E1455" s="404" t="s">
        <v>65</v>
      </c>
      <c r="G1455"/>
    </row>
    <row r="1456" spans="1:7" ht="23.25" thickBot="1" x14ac:dyDescent="0.25">
      <c r="A1456" s="407">
        <v>39417</v>
      </c>
      <c r="B1456" s="407" t="s">
        <v>13490</v>
      </c>
      <c r="C1456" s="407" t="s">
        <v>184</v>
      </c>
      <c r="D1456" s="407">
        <v>23.85</v>
      </c>
      <c r="E1456" s="404" t="s">
        <v>65</v>
      </c>
      <c r="G1456"/>
    </row>
    <row r="1457" spans="1:7" ht="13.5" thickBot="1" x14ac:dyDescent="0.25">
      <c r="A1457" s="406">
        <v>39414</v>
      </c>
      <c r="B1457" s="406" t="s">
        <v>13491</v>
      </c>
      <c r="C1457" s="406" t="s">
        <v>184</v>
      </c>
      <c r="D1457" s="406">
        <v>21.37</v>
      </c>
      <c r="E1457" s="404" t="s">
        <v>65</v>
      </c>
      <c r="G1457"/>
    </row>
    <row r="1458" spans="1:7" ht="13.5" thickBot="1" x14ac:dyDescent="0.25">
      <c r="A1458" s="407">
        <v>39415</v>
      </c>
      <c r="B1458" s="407" t="s">
        <v>13492</v>
      </c>
      <c r="C1458" s="407" t="s">
        <v>184</v>
      </c>
      <c r="D1458" s="407">
        <v>22.64</v>
      </c>
      <c r="E1458" s="404" t="s">
        <v>65</v>
      </c>
      <c r="G1458"/>
    </row>
    <row r="1459" spans="1:7" ht="13.5" thickBot="1" x14ac:dyDescent="0.25">
      <c r="A1459" s="406">
        <v>39412</v>
      </c>
      <c r="B1459" s="406" t="s">
        <v>13493</v>
      </c>
      <c r="C1459" s="406" t="s">
        <v>184</v>
      </c>
      <c r="D1459" s="406">
        <v>16.09</v>
      </c>
      <c r="E1459" s="404" t="s">
        <v>65</v>
      </c>
      <c r="G1459"/>
    </row>
    <row r="1460" spans="1:7" ht="13.5" thickBot="1" x14ac:dyDescent="0.25">
      <c r="A1460" s="407">
        <v>39413</v>
      </c>
      <c r="B1460" s="407" t="s">
        <v>13494</v>
      </c>
      <c r="C1460" s="407" t="s">
        <v>184</v>
      </c>
      <c r="D1460" s="407">
        <v>15.93</v>
      </c>
      <c r="E1460" s="404" t="s">
        <v>65</v>
      </c>
      <c r="G1460"/>
    </row>
    <row r="1461" spans="1:7" ht="13.5" thickBot="1" x14ac:dyDescent="0.25">
      <c r="A1461" s="406">
        <v>1338</v>
      </c>
      <c r="B1461" s="406" t="s">
        <v>8040</v>
      </c>
      <c r="C1461" s="406" t="s">
        <v>184</v>
      </c>
      <c r="D1461" s="406">
        <v>13.88</v>
      </c>
      <c r="E1461" s="404" t="s">
        <v>65</v>
      </c>
      <c r="G1461"/>
    </row>
    <row r="1462" spans="1:7" ht="13.5" thickBot="1" x14ac:dyDescent="0.25">
      <c r="A1462" s="407">
        <v>1340</v>
      </c>
      <c r="B1462" s="407" t="s">
        <v>8041</v>
      </c>
      <c r="C1462" s="407" t="s">
        <v>184</v>
      </c>
      <c r="D1462" s="407">
        <v>16.04</v>
      </c>
      <c r="E1462" s="404" t="s">
        <v>65</v>
      </c>
      <c r="G1462"/>
    </row>
    <row r="1463" spans="1:7" ht="13.5" thickBot="1" x14ac:dyDescent="0.25">
      <c r="A1463" s="406">
        <v>1341</v>
      </c>
      <c r="B1463" s="406" t="s">
        <v>8042</v>
      </c>
      <c r="C1463" s="406" t="s">
        <v>184</v>
      </c>
      <c r="D1463" s="406">
        <v>15.45</v>
      </c>
      <c r="E1463" s="404" t="s">
        <v>65</v>
      </c>
      <c r="G1463"/>
    </row>
    <row r="1464" spans="1:7" ht="13.5" thickBot="1" x14ac:dyDescent="0.25">
      <c r="A1464" s="407">
        <v>1364</v>
      </c>
      <c r="B1464" s="407" t="s">
        <v>8043</v>
      </c>
      <c r="C1464" s="407" t="s">
        <v>184</v>
      </c>
      <c r="D1464" s="407">
        <v>18.829999999999998</v>
      </c>
      <c r="E1464" s="404" t="s">
        <v>65</v>
      </c>
      <c r="G1464"/>
    </row>
    <row r="1465" spans="1:7" ht="13.5" thickBot="1" x14ac:dyDescent="0.25">
      <c r="A1465" s="406">
        <v>1361</v>
      </c>
      <c r="B1465" s="406" t="s">
        <v>8044</v>
      </c>
      <c r="C1465" s="406" t="s">
        <v>2</v>
      </c>
      <c r="D1465" s="406">
        <v>78.540000000000006</v>
      </c>
      <c r="E1465" s="404" t="s">
        <v>65</v>
      </c>
      <c r="G1465"/>
    </row>
    <row r="1466" spans="1:7" ht="13.5" thickBot="1" x14ac:dyDescent="0.25">
      <c r="A1466" s="407">
        <v>1362</v>
      </c>
      <c r="B1466" s="407" t="s">
        <v>8045</v>
      </c>
      <c r="C1466" s="407" t="s">
        <v>184</v>
      </c>
      <c r="D1466" s="407">
        <v>26.22</v>
      </c>
      <c r="E1466" s="404" t="s">
        <v>65</v>
      </c>
      <c r="G1466"/>
    </row>
    <row r="1467" spans="1:7" ht="13.5" thickBot="1" x14ac:dyDescent="0.25">
      <c r="A1467" s="406">
        <v>11131</v>
      </c>
      <c r="B1467" s="406" t="s">
        <v>8046</v>
      </c>
      <c r="C1467" s="406" t="s">
        <v>184</v>
      </c>
      <c r="D1467" s="406">
        <v>33.549999999999997</v>
      </c>
      <c r="E1467" s="404" t="s">
        <v>65</v>
      </c>
      <c r="G1467"/>
    </row>
    <row r="1468" spans="1:7" ht="13.5" thickBot="1" x14ac:dyDescent="0.25">
      <c r="A1468" s="407">
        <v>11132</v>
      </c>
      <c r="B1468" s="407" t="s">
        <v>8047</v>
      </c>
      <c r="C1468" s="407" t="s">
        <v>184</v>
      </c>
      <c r="D1468" s="407">
        <v>39.67</v>
      </c>
      <c r="E1468" s="404" t="s">
        <v>65</v>
      </c>
      <c r="G1468"/>
    </row>
    <row r="1469" spans="1:7" ht="13.5" thickBot="1" x14ac:dyDescent="0.25">
      <c r="A1469" s="406">
        <v>1363</v>
      </c>
      <c r="B1469" s="406" t="s">
        <v>8048</v>
      </c>
      <c r="C1469" s="406" t="s">
        <v>184</v>
      </c>
      <c r="D1469" s="406">
        <v>13.34</v>
      </c>
      <c r="E1469" s="404" t="s">
        <v>65</v>
      </c>
      <c r="G1469"/>
    </row>
    <row r="1470" spans="1:7" ht="13.5" thickBot="1" x14ac:dyDescent="0.25">
      <c r="A1470" s="407">
        <v>11130</v>
      </c>
      <c r="B1470" s="407" t="s">
        <v>8049</v>
      </c>
      <c r="C1470" s="407" t="s">
        <v>184</v>
      </c>
      <c r="D1470" s="407">
        <v>16.899999999999999</v>
      </c>
      <c r="E1470" s="404" t="s">
        <v>65</v>
      </c>
      <c r="G1470"/>
    </row>
    <row r="1471" spans="1:7" ht="13.5" thickBot="1" x14ac:dyDescent="0.25">
      <c r="A1471" s="406">
        <v>11134</v>
      </c>
      <c r="B1471" s="406" t="s">
        <v>8050</v>
      </c>
      <c r="C1471" s="406" t="s">
        <v>184</v>
      </c>
      <c r="D1471" s="406">
        <v>22.73</v>
      </c>
      <c r="E1471" s="404" t="s">
        <v>65</v>
      </c>
      <c r="G1471"/>
    </row>
    <row r="1472" spans="1:7" ht="13.5" thickBot="1" x14ac:dyDescent="0.25">
      <c r="A1472" s="407">
        <v>11135</v>
      </c>
      <c r="B1472" s="407" t="s">
        <v>8051</v>
      </c>
      <c r="C1472" s="407" t="s">
        <v>184</v>
      </c>
      <c r="D1472" s="407">
        <v>27.7</v>
      </c>
      <c r="E1472" s="404" t="s">
        <v>65</v>
      </c>
      <c r="G1472"/>
    </row>
    <row r="1473" spans="1:7" ht="13.5" thickBot="1" x14ac:dyDescent="0.25">
      <c r="A1473" s="406">
        <v>11136</v>
      </c>
      <c r="B1473" s="406" t="s">
        <v>13495</v>
      </c>
      <c r="C1473" s="406" t="s">
        <v>184</v>
      </c>
      <c r="D1473" s="406">
        <v>29.97</v>
      </c>
      <c r="E1473" s="404" t="s">
        <v>65</v>
      </c>
      <c r="G1473"/>
    </row>
    <row r="1474" spans="1:7" ht="13.5" thickBot="1" x14ac:dyDescent="0.25">
      <c r="A1474" s="407">
        <v>34743</v>
      </c>
      <c r="B1474" s="407" t="s">
        <v>8052</v>
      </c>
      <c r="C1474" s="407" t="s">
        <v>184</v>
      </c>
      <c r="D1474" s="407">
        <v>38.15</v>
      </c>
      <c r="E1474" s="404" t="s">
        <v>65</v>
      </c>
      <c r="G1474"/>
    </row>
    <row r="1475" spans="1:7" ht="13.5" thickBot="1" x14ac:dyDescent="0.25">
      <c r="A1475" s="406">
        <v>11137</v>
      </c>
      <c r="B1475" s="406" t="s">
        <v>8053</v>
      </c>
      <c r="C1475" s="406" t="s">
        <v>184</v>
      </c>
      <c r="D1475" s="406">
        <v>42.55</v>
      </c>
      <c r="E1475" s="404" t="s">
        <v>65</v>
      </c>
      <c r="G1475"/>
    </row>
    <row r="1476" spans="1:7" ht="23.25" thickBot="1" x14ac:dyDescent="0.25">
      <c r="A1476" s="407">
        <v>34745</v>
      </c>
      <c r="B1476" s="407" t="s">
        <v>13496</v>
      </c>
      <c r="C1476" s="407" t="s">
        <v>184</v>
      </c>
      <c r="D1476" s="407">
        <v>48.49</v>
      </c>
      <c r="E1476" s="404" t="s">
        <v>65</v>
      </c>
      <c r="G1476"/>
    </row>
    <row r="1477" spans="1:7" ht="13.5" thickBot="1" x14ac:dyDescent="0.25">
      <c r="A1477" s="406">
        <v>34746</v>
      </c>
      <c r="B1477" s="406" t="s">
        <v>8054</v>
      </c>
      <c r="C1477" s="406" t="s">
        <v>184</v>
      </c>
      <c r="D1477" s="406">
        <v>12.48</v>
      </c>
      <c r="E1477" s="404" t="s">
        <v>65</v>
      </c>
      <c r="G1477"/>
    </row>
    <row r="1478" spans="1:7" ht="13.5" thickBot="1" x14ac:dyDescent="0.25">
      <c r="A1478" s="407">
        <v>1360</v>
      </c>
      <c r="B1478" s="407" t="s">
        <v>8055</v>
      </c>
      <c r="C1478" s="407" t="s">
        <v>184</v>
      </c>
      <c r="D1478" s="407">
        <v>15.42</v>
      </c>
      <c r="E1478" s="404" t="s">
        <v>65</v>
      </c>
      <c r="G1478"/>
    </row>
    <row r="1479" spans="1:7" ht="13.5" thickBot="1" x14ac:dyDescent="0.25">
      <c r="A1479" s="406">
        <v>1347</v>
      </c>
      <c r="B1479" s="406" t="s">
        <v>8056</v>
      </c>
      <c r="C1479" s="406" t="s">
        <v>184</v>
      </c>
      <c r="D1479" s="406">
        <v>23.02</v>
      </c>
      <c r="E1479" s="404" t="s">
        <v>65</v>
      </c>
      <c r="G1479"/>
    </row>
    <row r="1480" spans="1:7" ht="13.5" thickBot="1" x14ac:dyDescent="0.25">
      <c r="A1480" s="407">
        <v>1346</v>
      </c>
      <c r="B1480" s="407" t="s">
        <v>9490</v>
      </c>
      <c r="C1480" s="407" t="s">
        <v>184</v>
      </c>
      <c r="D1480" s="407">
        <v>19.260000000000002</v>
      </c>
      <c r="E1480" s="404" t="s">
        <v>65</v>
      </c>
      <c r="G1480"/>
    </row>
    <row r="1481" spans="1:7" ht="13.5" thickBot="1" x14ac:dyDescent="0.25">
      <c r="A1481" s="406">
        <v>1342</v>
      </c>
      <c r="B1481" s="406" t="s">
        <v>8057</v>
      </c>
      <c r="C1481" s="406" t="s">
        <v>2</v>
      </c>
      <c r="D1481" s="406">
        <v>59.34</v>
      </c>
      <c r="E1481" s="404" t="s">
        <v>65</v>
      </c>
      <c r="G1481"/>
    </row>
    <row r="1482" spans="1:7" ht="13.5" thickBot="1" x14ac:dyDescent="0.25">
      <c r="A1482" s="407">
        <v>1345</v>
      </c>
      <c r="B1482" s="407" t="s">
        <v>8058</v>
      </c>
      <c r="C1482" s="407" t="s">
        <v>184</v>
      </c>
      <c r="D1482" s="407">
        <v>31.21</v>
      </c>
      <c r="E1482" s="404" t="s">
        <v>65</v>
      </c>
      <c r="G1482"/>
    </row>
    <row r="1483" spans="1:7" ht="13.5" thickBot="1" x14ac:dyDescent="0.25">
      <c r="A1483" s="406">
        <v>1349</v>
      </c>
      <c r="B1483" s="406" t="s">
        <v>8059</v>
      </c>
      <c r="C1483" s="406" t="s">
        <v>2</v>
      </c>
      <c r="D1483" s="406">
        <v>84.62</v>
      </c>
      <c r="E1483" s="404" t="s">
        <v>65</v>
      </c>
      <c r="G1483"/>
    </row>
    <row r="1484" spans="1:7" ht="13.5" thickBot="1" x14ac:dyDescent="0.25">
      <c r="A1484" s="407">
        <v>1344</v>
      </c>
      <c r="B1484" s="407" t="s">
        <v>8060</v>
      </c>
      <c r="C1484" s="407" t="s">
        <v>2</v>
      </c>
      <c r="D1484" s="407">
        <v>33.57</v>
      </c>
      <c r="E1484" s="404" t="s">
        <v>65</v>
      </c>
      <c r="G1484"/>
    </row>
    <row r="1485" spans="1:7" ht="13.5" thickBot="1" x14ac:dyDescent="0.25">
      <c r="A1485" s="406">
        <v>1350</v>
      </c>
      <c r="B1485" s="406" t="s">
        <v>9491</v>
      </c>
      <c r="C1485" s="406" t="s">
        <v>2</v>
      </c>
      <c r="D1485" s="406">
        <v>38.71</v>
      </c>
      <c r="E1485" s="404" t="s">
        <v>65</v>
      </c>
      <c r="G1485"/>
    </row>
    <row r="1486" spans="1:7" ht="13.5" thickBot="1" x14ac:dyDescent="0.25">
      <c r="A1486" s="407">
        <v>1357</v>
      </c>
      <c r="B1486" s="407" t="s">
        <v>9492</v>
      </c>
      <c r="C1486" s="407" t="s">
        <v>2</v>
      </c>
      <c r="D1486" s="407">
        <v>49.31</v>
      </c>
      <c r="E1486" s="404" t="s">
        <v>65</v>
      </c>
      <c r="G1486"/>
    </row>
    <row r="1487" spans="1:7" ht="13.5" thickBot="1" x14ac:dyDescent="0.25">
      <c r="A1487" s="406">
        <v>1355</v>
      </c>
      <c r="B1487" s="406" t="s">
        <v>12989</v>
      </c>
      <c r="C1487" s="406" t="s">
        <v>184</v>
      </c>
      <c r="D1487" s="406">
        <v>22.69</v>
      </c>
      <c r="E1487" s="404" t="s">
        <v>65</v>
      </c>
      <c r="G1487"/>
    </row>
    <row r="1488" spans="1:7" ht="13.5" thickBot="1" x14ac:dyDescent="0.25">
      <c r="A1488" s="407">
        <v>1358</v>
      </c>
      <c r="B1488" s="407" t="s">
        <v>9493</v>
      </c>
      <c r="C1488" s="407" t="s">
        <v>184</v>
      </c>
      <c r="D1488" s="407">
        <v>26.29</v>
      </c>
      <c r="E1488" s="404" t="s">
        <v>65</v>
      </c>
      <c r="G1488"/>
    </row>
    <row r="1489" spans="1:7" ht="13.5" thickBot="1" x14ac:dyDescent="0.25">
      <c r="A1489" s="406">
        <v>1359</v>
      </c>
      <c r="B1489" s="406" t="s">
        <v>9494</v>
      </c>
      <c r="C1489" s="406" t="s">
        <v>2</v>
      </c>
      <c r="D1489" s="406">
        <v>76.180000000000007</v>
      </c>
      <c r="E1489" s="404" t="s">
        <v>65</v>
      </c>
      <c r="G1489"/>
    </row>
    <row r="1490" spans="1:7" ht="13.5" thickBot="1" x14ac:dyDescent="0.25">
      <c r="A1490" s="407">
        <v>1351</v>
      </c>
      <c r="B1490" s="407" t="s">
        <v>9495</v>
      </c>
      <c r="C1490" s="407" t="s">
        <v>2</v>
      </c>
      <c r="D1490" s="407">
        <v>24.55</v>
      </c>
      <c r="E1490" s="404" t="s">
        <v>65</v>
      </c>
      <c r="G1490"/>
    </row>
    <row r="1491" spans="1:7" ht="13.5" thickBot="1" x14ac:dyDescent="0.25">
      <c r="A1491" s="406">
        <v>34659</v>
      </c>
      <c r="B1491" s="406" t="s">
        <v>9496</v>
      </c>
      <c r="C1491" s="406" t="s">
        <v>184</v>
      </c>
      <c r="D1491" s="406">
        <v>19.14</v>
      </c>
      <c r="E1491" s="404" t="s">
        <v>65</v>
      </c>
      <c r="G1491"/>
    </row>
    <row r="1492" spans="1:7" ht="13.5" thickBot="1" x14ac:dyDescent="0.25">
      <c r="A1492" s="407">
        <v>34514</v>
      </c>
      <c r="B1492" s="407" t="s">
        <v>9497</v>
      </c>
      <c r="C1492" s="407" t="s">
        <v>184</v>
      </c>
      <c r="D1492" s="407">
        <v>19.14</v>
      </c>
      <c r="E1492" s="404" t="s">
        <v>65</v>
      </c>
      <c r="G1492"/>
    </row>
    <row r="1493" spans="1:7" ht="13.5" thickBot="1" x14ac:dyDescent="0.25">
      <c r="A1493" s="406">
        <v>34660</v>
      </c>
      <c r="B1493" s="406" t="s">
        <v>9498</v>
      </c>
      <c r="C1493" s="406" t="s">
        <v>184</v>
      </c>
      <c r="D1493" s="406">
        <v>24.29</v>
      </c>
      <c r="E1493" s="404" t="s">
        <v>65</v>
      </c>
      <c r="G1493"/>
    </row>
    <row r="1494" spans="1:7" ht="13.5" thickBot="1" x14ac:dyDescent="0.25">
      <c r="A1494" s="407">
        <v>34661</v>
      </c>
      <c r="B1494" s="407" t="s">
        <v>9499</v>
      </c>
      <c r="C1494" s="407" t="s">
        <v>184</v>
      </c>
      <c r="D1494" s="407">
        <v>34.880000000000003</v>
      </c>
      <c r="E1494" s="404" t="s">
        <v>65</v>
      </c>
      <c r="G1494"/>
    </row>
    <row r="1495" spans="1:7" ht="13.5" thickBot="1" x14ac:dyDescent="0.25">
      <c r="A1495" s="406">
        <v>34667</v>
      </c>
      <c r="B1495" s="406" t="s">
        <v>9500</v>
      </c>
      <c r="C1495" s="406" t="s">
        <v>184</v>
      </c>
      <c r="D1495" s="406">
        <v>12.63</v>
      </c>
      <c r="E1495" s="404" t="s">
        <v>65</v>
      </c>
      <c r="G1495"/>
    </row>
    <row r="1496" spans="1:7" ht="13.5" thickBot="1" x14ac:dyDescent="0.25">
      <c r="A1496" s="407">
        <v>34668</v>
      </c>
      <c r="B1496" s="407" t="s">
        <v>9501</v>
      </c>
      <c r="C1496" s="407" t="s">
        <v>184</v>
      </c>
      <c r="D1496" s="407">
        <v>16.510000000000002</v>
      </c>
      <c r="E1496" s="404" t="s">
        <v>65</v>
      </c>
      <c r="G1496"/>
    </row>
    <row r="1497" spans="1:7" ht="13.5" thickBot="1" x14ac:dyDescent="0.25">
      <c r="A1497" s="406">
        <v>34741</v>
      </c>
      <c r="B1497" s="406" t="s">
        <v>9502</v>
      </c>
      <c r="C1497" s="406" t="s">
        <v>184</v>
      </c>
      <c r="D1497" s="406">
        <v>18.16</v>
      </c>
      <c r="E1497" s="404" t="s">
        <v>65</v>
      </c>
      <c r="G1497"/>
    </row>
    <row r="1498" spans="1:7" ht="13.5" thickBot="1" x14ac:dyDescent="0.25">
      <c r="A1498" s="407">
        <v>34664</v>
      </c>
      <c r="B1498" s="407" t="s">
        <v>9503</v>
      </c>
      <c r="C1498" s="407" t="s">
        <v>184</v>
      </c>
      <c r="D1498" s="407">
        <v>19.82</v>
      </c>
      <c r="E1498" s="404" t="s">
        <v>65</v>
      </c>
      <c r="G1498"/>
    </row>
    <row r="1499" spans="1:7" ht="13.5" thickBot="1" x14ac:dyDescent="0.25">
      <c r="A1499" s="406">
        <v>34665</v>
      </c>
      <c r="B1499" s="406" t="s">
        <v>9504</v>
      </c>
      <c r="C1499" s="406" t="s">
        <v>184</v>
      </c>
      <c r="D1499" s="406">
        <v>24.6</v>
      </c>
      <c r="E1499" s="404" t="s">
        <v>65</v>
      </c>
      <c r="G1499"/>
    </row>
    <row r="1500" spans="1:7" ht="23.25" customHeight="1" thickBot="1" x14ac:dyDescent="0.25">
      <c r="A1500" s="407">
        <v>34666</v>
      </c>
      <c r="B1500" s="407" t="s">
        <v>9505</v>
      </c>
      <c r="C1500" s="407" t="s">
        <v>184</v>
      </c>
      <c r="D1500" s="407">
        <v>37.17</v>
      </c>
      <c r="E1500" s="404" t="s">
        <v>65</v>
      </c>
      <c r="G1500"/>
    </row>
    <row r="1501" spans="1:7" ht="13.5" thickBot="1" x14ac:dyDescent="0.25">
      <c r="A1501" s="406">
        <v>34669</v>
      </c>
      <c r="B1501" s="406" t="s">
        <v>9506</v>
      </c>
      <c r="C1501" s="406" t="s">
        <v>184</v>
      </c>
      <c r="D1501" s="406">
        <v>13.62</v>
      </c>
      <c r="E1501" s="404" t="s">
        <v>65</v>
      </c>
      <c r="G1501"/>
    </row>
    <row r="1502" spans="1:7" ht="13.5" thickBot="1" x14ac:dyDescent="0.25">
      <c r="A1502" s="407">
        <v>34670</v>
      </c>
      <c r="B1502" s="407" t="s">
        <v>9507</v>
      </c>
      <c r="C1502" s="407" t="s">
        <v>184</v>
      </c>
      <c r="D1502" s="407">
        <v>16.670000000000002</v>
      </c>
      <c r="E1502" s="404" t="s">
        <v>65</v>
      </c>
      <c r="G1502"/>
    </row>
    <row r="1503" spans="1:7" ht="13.5" thickBot="1" x14ac:dyDescent="0.25">
      <c r="A1503" s="406">
        <v>34671</v>
      </c>
      <c r="B1503" s="406" t="s">
        <v>9508</v>
      </c>
      <c r="C1503" s="406" t="s">
        <v>184</v>
      </c>
      <c r="D1503" s="406">
        <v>13.91</v>
      </c>
      <c r="E1503" s="404" t="s">
        <v>65</v>
      </c>
      <c r="G1503"/>
    </row>
    <row r="1504" spans="1:7" ht="13.5" thickBot="1" x14ac:dyDescent="0.25">
      <c r="A1504" s="407">
        <v>34672</v>
      </c>
      <c r="B1504" s="407" t="s">
        <v>9509</v>
      </c>
      <c r="C1504" s="407" t="s">
        <v>184</v>
      </c>
      <c r="D1504" s="407">
        <v>14.67</v>
      </c>
      <c r="E1504" s="404" t="s">
        <v>65</v>
      </c>
      <c r="G1504"/>
    </row>
    <row r="1505" spans="1:7" ht="13.5" thickBot="1" x14ac:dyDescent="0.25">
      <c r="A1505" s="406">
        <v>34673</v>
      </c>
      <c r="B1505" s="406" t="s">
        <v>9510</v>
      </c>
      <c r="C1505" s="406" t="s">
        <v>184</v>
      </c>
      <c r="D1505" s="406">
        <v>17.899999999999999</v>
      </c>
      <c r="E1505" s="404" t="s">
        <v>65</v>
      </c>
      <c r="G1505"/>
    </row>
    <row r="1506" spans="1:7" ht="13.5" thickBot="1" x14ac:dyDescent="0.25">
      <c r="A1506" s="407">
        <v>34674</v>
      </c>
      <c r="B1506" s="407" t="s">
        <v>9511</v>
      </c>
      <c r="C1506" s="407" t="s">
        <v>184</v>
      </c>
      <c r="D1506" s="407">
        <v>23.8</v>
      </c>
      <c r="E1506" s="404" t="s">
        <v>65</v>
      </c>
      <c r="G1506"/>
    </row>
    <row r="1507" spans="1:7" ht="13.5" thickBot="1" x14ac:dyDescent="0.25">
      <c r="A1507" s="406">
        <v>34675</v>
      </c>
      <c r="B1507" s="406" t="s">
        <v>9512</v>
      </c>
      <c r="C1507" s="406" t="s">
        <v>184</v>
      </c>
      <c r="D1507" s="406">
        <v>29.01</v>
      </c>
      <c r="E1507" s="404" t="s">
        <v>65</v>
      </c>
      <c r="G1507"/>
    </row>
    <row r="1508" spans="1:7" ht="13.5" thickBot="1" x14ac:dyDescent="0.25">
      <c r="A1508" s="407">
        <v>34676</v>
      </c>
      <c r="B1508" s="407" t="s">
        <v>9513</v>
      </c>
      <c r="C1508" s="407" t="s">
        <v>184</v>
      </c>
      <c r="D1508" s="407">
        <v>8.35</v>
      </c>
      <c r="E1508" s="404" t="s">
        <v>65</v>
      </c>
      <c r="G1508"/>
    </row>
    <row r="1509" spans="1:7" ht="13.5" thickBot="1" x14ac:dyDescent="0.25">
      <c r="A1509" s="406">
        <v>34677</v>
      </c>
      <c r="B1509" s="406" t="s">
        <v>9514</v>
      </c>
      <c r="C1509" s="406" t="s">
        <v>184</v>
      </c>
      <c r="D1509" s="406">
        <v>11.23</v>
      </c>
      <c r="E1509" s="404" t="s">
        <v>65</v>
      </c>
      <c r="G1509"/>
    </row>
    <row r="1510" spans="1:7" ht="13.5" thickBot="1" x14ac:dyDescent="0.25">
      <c r="A1510" s="407">
        <v>11047</v>
      </c>
      <c r="B1510" s="407" t="s">
        <v>13497</v>
      </c>
      <c r="C1510" s="407" t="s">
        <v>616</v>
      </c>
      <c r="D1510" s="407">
        <v>4.2300000000000004</v>
      </c>
      <c r="E1510" s="404" t="s">
        <v>65</v>
      </c>
      <c r="G1510"/>
    </row>
    <row r="1511" spans="1:7" ht="13.5" thickBot="1" x14ac:dyDescent="0.25">
      <c r="A1511" s="406">
        <v>11061</v>
      </c>
      <c r="B1511" s="406" t="s">
        <v>2236</v>
      </c>
      <c r="C1511" s="406" t="s">
        <v>616</v>
      </c>
      <c r="D1511" s="406">
        <v>5.0999999999999996</v>
      </c>
      <c r="E1511" s="404" t="s">
        <v>65</v>
      </c>
      <c r="G1511"/>
    </row>
    <row r="1512" spans="1:7" ht="23.25" thickBot="1" x14ac:dyDescent="0.25">
      <c r="A1512" s="407">
        <v>40631</v>
      </c>
      <c r="B1512" s="407" t="s">
        <v>13498</v>
      </c>
      <c r="C1512" s="407" t="s">
        <v>2115</v>
      </c>
      <c r="D1512" s="407">
        <v>32.299999999999997</v>
      </c>
      <c r="E1512" s="404" t="s">
        <v>65</v>
      </c>
      <c r="G1512"/>
    </row>
    <row r="1513" spans="1:7" ht="13.5" thickBot="1" x14ac:dyDescent="0.25">
      <c r="A1513" s="406">
        <v>11584</v>
      </c>
      <c r="B1513" s="406" t="s">
        <v>2237</v>
      </c>
      <c r="C1513" s="406" t="s">
        <v>2</v>
      </c>
      <c r="D1513" s="406">
        <v>85.74</v>
      </c>
      <c r="E1513" s="404" t="s">
        <v>65</v>
      </c>
      <c r="G1513"/>
    </row>
    <row r="1514" spans="1:7" ht="13.5" thickBot="1" x14ac:dyDescent="0.25">
      <c r="A1514" s="407">
        <v>11112</v>
      </c>
      <c r="B1514" s="407" t="s">
        <v>9515</v>
      </c>
      <c r="C1514" s="407" t="s">
        <v>616</v>
      </c>
      <c r="D1514" s="407">
        <v>16.440000000000001</v>
      </c>
      <c r="E1514" s="404" t="s">
        <v>65</v>
      </c>
      <c r="G1514"/>
    </row>
    <row r="1515" spans="1:7" ht="13.5" thickBot="1" x14ac:dyDescent="0.25">
      <c r="A1515" s="406">
        <v>11115</v>
      </c>
      <c r="B1515" s="406" t="s">
        <v>9516</v>
      </c>
      <c r="C1515" s="406" t="s">
        <v>70</v>
      </c>
      <c r="D1515" s="406">
        <v>7.61</v>
      </c>
      <c r="E1515" s="404" t="s">
        <v>65</v>
      </c>
      <c r="G1515"/>
    </row>
    <row r="1516" spans="1:7" ht="23.25" thickBot="1" x14ac:dyDescent="0.25">
      <c r="A1516" s="407">
        <v>11113</v>
      </c>
      <c r="B1516" s="407" t="s">
        <v>13499</v>
      </c>
      <c r="C1516" s="407" t="s">
        <v>616</v>
      </c>
      <c r="D1516" s="407">
        <v>16.440000000000001</v>
      </c>
      <c r="E1516" s="404" t="s">
        <v>65</v>
      </c>
      <c r="G1516"/>
    </row>
    <row r="1517" spans="1:7" ht="13.5" thickBot="1" x14ac:dyDescent="0.25">
      <c r="A1517" s="406">
        <v>11114</v>
      </c>
      <c r="B1517" s="406" t="s">
        <v>9517</v>
      </c>
      <c r="C1517" s="406" t="s">
        <v>70</v>
      </c>
      <c r="D1517" s="406">
        <v>12.64</v>
      </c>
      <c r="E1517" s="404" t="s">
        <v>65</v>
      </c>
      <c r="G1517"/>
    </row>
    <row r="1518" spans="1:7" ht="13.5" thickBot="1" x14ac:dyDescent="0.25">
      <c r="A1518" s="407">
        <v>13712</v>
      </c>
      <c r="B1518" s="407" t="s">
        <v>2238</v>
      </c>
      <c r="C1518" s="407" t="s">
        <v>2</v>
      </c>
      <c r="D1518" s="408">
        <v>6601.62</v>
      </c>
      <c r="E1518" s="404" t="s">
        <v>65</v>
      </c>
      <c r="G1518"/>
    </row>
    <row r="1519" spans="1:7" ht="13.5" thickBot="1" x14ac:dyDescent="0.25">
      <c r="A1519" s="406">
        <v>13711</v>
      </c>
      <c r="B1519" s="406" t="s">
        <v>2239</v>
      </c>
      <c r="C1519" s="406" t="s">
        <v>2</v>
      </c>
      <c r="D1519" s="409">
        <v>20578.810000000001</v>
      </c>
      <c r="E1519" s="404" t="s">
        <v>65</v>
      </c>
      <c r="G1519"/>
    </row>
    <row r="1520" spans="1:7" ht="13.5" thickBot="1" x14ac:dyDescent="0.25">
      <c r="A1520" s="407">
        <v>13704</v>
      </c>
      <c r="B1520" s="407" t="s">
        <v>2240</v>
      </c>
      <c r="C1520" s="407" t="s">
        <v>2</v>
      </c>
      <c r="D1520" s="408">
        <v>2940.02</v>
      </c>
      <c r="E1520" s="404" t="s">
        <v>65</v>
      </c>
      <c r="G1520"/>
    </row>
    <row r="1521" spans="1:7" ht="13.5" thickBot="1" x14ac:dyDescent="0.25">
      <c r="A1521" s="406">
        <v>13710</v>
      </c>
      <c r="B1521" s="406" t="s">
        <v>2241</v>
      </c>
      <c r="C1521" s="406" t="s">
        <v>2</v>
      </c>
      <c r="D1521" s="409">
        <v>3514.68</v>
      </c>
      <c r="E1521" s="404" t="s">
        <v>65</v>
      </c>
      <c r="G1521"/>
    </row>
    <row r="1522" spans="1:7" ht="13.5" thickBot="1" x14ac:dyDescent="0.25">
      <c r="A1522" s="407">
        <v>12096</v>
      </c>
      <c r="B1522" s="407" t="s">
        <v>2242</v>
      </c>
      <c r="C1522" s="407" t="s">
        <v>2</v>
      </c>
      <c r="D1522" s="407">
        <v>14.49</v>
      </c>
      <c r="E1522" s="404" t="s">
        <v>65</v>
      </c>
      <c r="G1522"/>
    </row>
    <row r="1523" spans="1:7" ht="13.5" thickBot="1" x14ac:dyDescent="0.25">
      <c r="A1523" s="406">
        <v>12097</v>
      </c>
      <c r="B1523" s="406" t="s">
        <v>2243</v>
      </c>
      <c r="C1523" s="406" t="s">
        <v>2</v>
      </c>
      <c r="D1523" s="406">
        <v>12.76</v>
      </c>
      <c r="E1523" s="404" t="s">
        <v>65</v>
      </c>
      <c r="G1523"/>
    </row>
    <row r="1524" spans="1:7" ht="13.5" thickBot="1" x14ac:dyDescent="0.25">
      <c r="A1524" s="407">
        <v>12098</v>
      </c>
      <c r="B1524" s="407" t="s">
        <v>2244</v>
      </c>
      <c r="C1524" s="407" t="s">
        <v>2</v>
      </c>
      <c r="D1524" s="407">
        <v>20.05</v>
      </c>
      <c r="E1524" s="404" t="s">
        <v>65</v>
      </c>
      <c r="G1524"/>
    </row>
    <row r="1525" spans="1:7" ht="13.5" thickBot="1" x14ac:dyDescent="0.25">
      <c r="A1525" s="406">
        <v>12099</v>
      </c>
      <c r="B1525" s="406" t="s">
        <v>12990</v>
      </c>
      <c r="C1525" s="406" t="s">
        <v>2</v>
      </c>
      <c r="D1525" s="406">
        <v>17.48</v>
      </c>
      <c r="E1525" s="404" t="s">
        <v>65</v>
      </c>
      <c r="G1525"/>
    </row>
    <row r="1526" spans="1:7" ht="13.5" thickBot="1" x14ac:dyDescent="0.25">
      <c r="A1526" s="407">
        <v>12100</v>
      </c>
      <c r="B1526" s="407" t="s">
        <v>2245</v>
      </c>
      <c r="C1526" s="407" t="s">
        <v>2</v>
      </c>
      <c r="D1526" s="407">
        <v>21.56</v>
      </c>
      <c r="E1526" s="404" t="s">
        <v>65</v>
      </c>
      <c r="G1526"/>
    </row>
    <row r="1527" spans="1:7" ht="23.25" thickBot="1" x14ac:dyDescent="0.25">
      <c r="A1527" s="406">
        <v>20971</v>
      </c>
      <c r="B1527" s="406" t="s">
        <v>9518</v>
      </c>
      <c r="C1527" s="406" t="s">
        <v>2</v>
      </c>
      <c r="D1527" s="406">
        <v>7.99</v>
      </c>
      <c r="E1527" s="404" t="s">
        <v>65</v>
      </c>
      <c r="G1527"/>
    </row>
    <row r="1528" spans="1:7" ht="13.5" thickBot="1" x14ac:dyDescent="0.25">
      <c r="A1528" s="407">
        <v>12081</v>
      </c>
      <c r="B1528" s="407" t="s">
        <v>4730</v>
      </c>
      <c r="C1528" s="407" t="s">
        <v>2</v>
      </c>
      <c r="D1528" s="407">
        <v>115</v>
      </c>
      <c r="E1528" s="404" t="s">
        <v>65</v>
      </c>
      <c r="G1528"/>
    </row>
    <row r="1529" spans="1:7" ht="13.5" thickBot="1" x14ac:dyDescent="0.25">
      <c r="A1529" s="406">
        <v>13709</v>
      </c>
      <c r="B1529" s="406" t="s">
        <v>2246</v>
      </c>
      <c r="C1529" s="406" t="s">
        <v>2</v>
      </c>
      <c r="D1529" s="406">
        <v>403.45</v>
      </c>
      <c r="E1529" s="404" t="s">
        <v>65</v>
      </c>
      <c r="G1529"/>
    </row>
    <row r="1530" spans="1:7" ht="13.5" thickBot="1" x14ac:dyDescent="0.25">
      <c r="A1530" s="407">
        <v>13366</v>
      </c>
      <c r="B1530" s="407" t="s">
        <v>2247</v>
      </c>
      <c r="C1530" s="407" t="s">
        <v>2</v>
      </c>
      <c r="D1530" s="407">
        <v>18.350000000000001</v>
      </c>
      <c r="E1530" s="404" t="s">
        <v>65</v>
      </c>
      <c r="G1530"/>
    </row>
    <row r="1531" spans="1:7" ht="13.5" thickBot="1" x14ac:dyDescent="0.25">
      <c r="A1531" s="406">
        <v>13403</v>
      </c>
      <c r="B1531" s="406" t="s">
        <v>3835</v>
      </c>
      <c r="C1531" s="406" t="s">
        <v>2</v>
      </c>
      <c r="D1531" s="406">
        <v>14.37</v>
      </c>
      <c r="E1531" s="404" t="s">
        <v>65</v>
      </c>
      <c r="G1531"/>
    </row>
    <row r="1532" spans="1:7" ht="13.5" thickBot="1" x14ac:dyDescent="0.25">
      <c r="A1532" s="407">
        <v>12080</v>
      </c>
      <c r="B1532" s="407" t="s">
        <v>4731</v>
      </c>
      <c r="C1532" s="407" t="s">
        <v>2</v>
      </c>
      <c r="D1532" s="407">
        <v>27.79</v>
      </c>
      <c r="E1532" s="404" t="s">
        <v>65</v>
      </c>
      <c r="G1532"/>
    </row>
    <row r="1533" spans="1:7" ht="13.5" thickBot="1" x14ac:dyDescent="0.25">
      <c r="A1533" s="406">
        <v>12083</v>
      </c>
      <c r="B1533" s="406" t="s">
        <v>2248</v>
      </c>
      <c r="C1533" s="406" t="s">
        <v>2</v>
      </c>
      <c r="D1533" s="406">
        <v>431.25</v>
      </c>
      <c r="E1533" s="404" t="s">
        <v>65</v>
      </c>
      <c r="G1533"/>
    </row>
    <row r="1534" spans="1:7" ht="23.25" thickBot="1" x14ac:dyDescent="0.25">
      <c r="A1534" s="407">
        <v>12079</v>
      </c>
      <c r="B1534" s="407" t="s">
        <v>3022</v>
      </c>
      <c r="C1534" s="407" t="s">
        <v>2</v>
      </c>
      <c r="D1534" s="407">
        <v>351.75</v>
      </c>
      <c r="E1534" s="404" t="s">
        <v>65</v>
      </c>
      <c r="G1534"/>
    </row>
    <row r="1535" spans="1:7" ht="13.5" thickBot="1" x14ac:dyDescent="0.25">
      <c r="A1535" s="406">
        <v>12082</v>
      </c>
      <c r="B1535" s="406" t="s">
        <v>2249</v>
      </c>
      <c r="C1535" s="406" t="s">
        <v>2</v>
      </c>
      <c r="D1535" s="406">
        <v>187.59</v>
      </c>
      <c r="E1535" s="404" t="s">
        <v>65</v>
      </c>
      <c r="G1535"/>
    </row>
    <row r="1536" spans="1:7" ht="13.5" thickBot="1" x14ac:dyDescent="0.25">
      <c r="A1536" s="407">
        <v>12092</v>
      </c>
      <c r="B1536" s="407" t="s">
        <v>2250</v>
      </c>
      <c r="C1536" s="407" t="s">
        <v>2</v>
      </c>
      <c r="D1536" s="407">
        <v>46.09</v>
      </c>
      <c r="E1536" s="404" t="s">
        <v>65</v>
      </c>
      <c r="G1536"/>
    </row>
    <row r="1537" spans="1:7" ht="13.5" thickBot="1" x14ac:dyDescent="0.25">
      <c r="A1537" s="406">
        <v>13368</v>
      </c>
      <c r="B1537" s="406" t="s">
        <v>2251</v>
      </c>
      <c r="C1537" s="406" t="s">
        <v>2</v>
      </c>
      <c r="D1537" s="406">
        <v>50.31</v>
      </c>
      <c r="E1537" s="404" t="s">
        <v>65</v>
      </c>
      <c r="G1537"/>
    </row>
    <row r="1538" spans="1:7" ht="13.5" thickBot="1" x14ac:dyDescent="0.25">
      <c r="A1538" s="407">
        <v>12090</v>
      </c>
      <c r="B1538" s="407" t="s">
        <v>4926</v>
      </c>
      <c r="C1538" s="407" t="s">
        <v>2</v>
      </c>
      <c r="D1538" s="407">
        <v>21.25</v>
      </c>
      <c r="E1538" s="404" t="s">
        <v>65</v>
      </c>
      <c r="G1538"/>
    </row>
    <row r="1539" spans="1:7" ht="13.5" thickBot="1" x14ac:dyDescent="0.25">
      <c r="A1539" s="406">
        <v>12091</v>
      </c>
      <c r="B1539" s="406" t="s">
        <v>2252</v>
      </c>
      <c r="C1539" s="406" t="s">
        <v>2</v>
      </c>
      <c r="D1539" s="406">
        <v>25.63</v>
      </c>
      <c r="E1539" s="404" t="s">
        <v>65</v>
      </c>
      <c r="G1539"/>
    </row>
    <row r="1540" spans="1:7" ht="13.5" thickBot="1" x14ac:dyDescent="0.25">
      <c r="A1540" s="407">
        <v>13367</v>
      </c>
      <c r="B1540" s="407" t="s">
        <v>2253</v>
      </c>
      <c r="C1540" s="407" t="s">
        <v>2</v>
      </c>
      <c r="D1540" s="407">
        <v>30.9</v>
      </c>
      <c r="E1540" s="404" t="s">
        <v>65</v>
      </c>
      <c r="G1540"/>
    </row>
    <row r="1541" spans="1:7" ht="13.5" thickBot="1" x14ac:dyDescent="0.25">
      <c r="A1541" s="406">
        <v>5047</v>
      </c>
      <c r="B1541" s="406" t="s">
        <v>2254</v>
      </c>
      <c r="C1541" s="406" t="s">
        <v>2</v>
      </c>
      <c r="D1541" s="406">
        <v>176.28</v>
      </c>
      <c r="E1541" s="404" t="s">
        <v>65</v>
      </c>
      <c r="G1541"/>
    </row>
    <row r="1542" spans="1:7" ht="13.5" thickBot="1" x14ac:dyDescent="0.25">
      <c r="A1542" s="407">
        <v>5048</v>
      </c>
      <c r="B1542" s="407" t="s">
        <v>2255</v>
      </c>
      <c r="C1542" s="407" t="s">
        <v>2</v>
      </c>
      <c r="D1542" s="407">
        <v>237.49</v>
      </c>
      <c r="E1542" s="404" t="s">
        <v>65</v>
      </c>
      <c r="G1542"/>
    </row>
    <row r="1543" spans="1:7" ht="23.25" thickBot="1" x14ac:dyDescent="0.25">
      <c r="A1543" s="406">
        <v>13386</v>
      </c>
      <c r="B1543" s="406" t="s">
        <v>3023</v>
      </c>
      <c r="C1543" s="406" t="s">
        <v>2</v>
      </c>
      <c r="D1543" s="406">
        <v>251.56</v>
      </c>
      <c r="E1543" s="404" t="s">
        <v>65</v>
      </c>
      <c r="G1543"/>
    </row>
    <row r="1544" spans="1:7" ht="13.5" thickBot="1" x14ac:dyDescent="0.25">
      <c r="A1544" s="407">
        <v>20056</v>
      </c>
      <c r="B1544" s="407" t="s">
        <v>2256</v>
      </c>
      <c r="C1544" s="407" t="s">
        <v>2</v>
      </c>
      <c r="D1544" s="407">
        <v>31.03</v>
      </c>
      <c r="E1544" s="404" t="s">
        <v>65</v>
      </c>
      <c r="G1544"/>
    </row>
    <row r="1545" spans="1:7" ht="23.25" thickBot="1" x14ac:dyDescent="0.25">
      <c r="A1545" s="406">
        <v>13354</v>
      </c>
      <c r="B1545" s="406" t="s">
        <v>3024</v>
      </c>
      <c r="C1545" s="406" t="s">
        <v>2</v>
      </c>
      <c r="D1545" s="406">
        <v>349.79</v>
      </c>
      <c r="E1545" s="404" t="s">
        <v>65</v>
      </c>
      <c r="G1545"/>
    </row>
    <row r="1546" spans="1:7" ht="13.5" thickBot="1" x14ac:dyDescent="0.25">
      <c r="A1546" s="407">
        <v>14058</v>
      </c>
      <c r="B1546" s="407" t="s">
        <v>9519</v>
      </c>
      <c r="C1546" s="407" t="s">
        <v>2</v>
      </c>
      <c r="D1546" s="407">
        <v>443.44</v>
      </c>
      <c r="E1546" s="404" t="s">
        <v>65</v>
      </c>
      <c r="G1546"/>
    </row>
    <row r="1547" spans="1:7" ht="13.5" thickBot="1" x14ac:dyDescent="0.25">
      <c r="A1547" s="406">
        <v>14056</v>
      </c>
      <c r="B1547" s="406" t="s">
        <v>2257</v>
      </c>
      <c r="C1547" s="406" t="s">
        <v>2</v>
      </c>
      <c r="D1547" s="409">
        <v>2937.12</v>
      </c>
      <c r="E1547" s="404" t="s">
        <v>65</v>
      </c>
      <c r="G1547"/>
    </row>
    <row r="1548" spans="1:7" ht="13.5" thickBot="1" x14ac:dyDescent="0.25">
      <c r="A1548" s="407">
        <v>14057</v>
      </c>
      <c r="B1548" s="407" t="s">
        <v>2258</v>
      </c>
      <c r="C1548" s="407" t="s">
        <v>2</v>
      </c>
      <c r="D1548" s="407">
        <v>456.95</v>
      </c>
      <c r="E1548" s="404" t="s">
        <v>65</v>
      </c>
      <c r="G1548"/>
    </row>
    <row r="1549" spans="1:7" ht="13.5" thickBot="1" x14ac:dyDescent="0.25">
      <c r="A1549" s="406">
        <v>13708</v>
      </c>
      <c r="B1549" s="406" t="s">
        <v>2259</v>
      </c>
      <c r="C1549" s="406" t="s">
        <v>2</v>
      </c>
      <c r="D1549" s="406">
        <v>482.83</v>
      </c>
      <c r="E1549" s="404" t="s">
        <v>65</v>
      </c>
      <c r="G1549"/>
    </row>
    <row r="1550" spans="1:7" ht="13.5" thickBot="1" x14ac:dyDescent="0.25">
      <c r="A1550" s="407">
        <v>13353</v>
      </c>
      <c r="B1550" s="407" t="s">
        <v>2260</v>
      </c>
      <c r="C1550" s="407" t="s">
        <v>2</v>
      </c>
      <c r="D1550" s="407">
        <v>201.01</v>
      </c>
      <c r="E1550" s="404" t="s">
        <v>65</v>
      </c>
      <c r="G1550"/>
    </row>
    <row r="1551" spans="1:7" ht="13.5" thickBot="1" x14ac:dyDescent="0.25">
      <c r="A1551" s="406">
        <v>13847</v>
      </c>
      <c r="B1551" s="406" t="s">
        <v>2261</v>
      </c>
      <c r="C1551" s="406" t="s">
        <v>2</v>
      </c>
      <c r="D1551" s="406">
        <v>86.2</v>
      </c>
      <c r="E1551" s="404" t="s">
        <v>65</v>
      </c>
      <c r="G1551"/>
    </row>
    <row r="1552" spans="1:7" ht="23.25" thickBot="1" x14ac:dyDescent="0.25">
      <c r="A1552" s="407">
        <v>13369</v>
      </c>
      <c r="B1552" s="407" t="s">
        <v>13500</v>
      </c>
      <c r="C1552" s="407" t="s">
        <v>2</v>
      </c>
      <c r="D1552" s="407">
        <v>162.65</v>
      </c>
      <c r="E1552" s="404" t="s">
        <v>65</v>
      </c>
      <c r="G1552"/>
    </row>
    <row r="1553" spans="1:7" ht="23.25" thickBot="1" x14ac:dyDescent="0.25">
      <c r="A1553" s="406">
        <v>13370</v>
      </c>
      <c r="B1553" s="406" t="s">
        <v>3025</v>
      </c>
      <c r="C1553" s="406" t="s">
        <v>2</v>
      </c>
      <c r="D1553" s="406">
        <v>199.78</v>
      </c>
      <c r="E1553" s="404" t="s">
        <v>65</v>
      </c>
      <c r="G1553"/>
    </row>
    <row r="1554" spans="1:7" ht="23.25" thickBot="1" x14ac:dyDescent="0.25">
      <c r="A1554" s="407">
        <v>2395</v>
      </c>
      <c r="B1554" s="407" t="s">
        <v>3026</v>
      </c>
      <c r="C1554" s="407" t="s">
        <v>2</v>
      </c>
      <c r="D1554" s="407">
        <v>452.81</v>
      </c>
      <c r="E1554" s="404" t="s">
        <v>65</v>
      </c>
      <c r="G1554"/>
    </row>
    <row r="1555" spans="1:7" ht="23.25" thickBot="1" x14ac:dyDescent="0.25">
      <c r="A1555" s="406">
        <v>2398</v>
      </c>
      <c r="B1555" s="406" t="s">
        <v>8341</v>
      </c>
      <c r="C1555" s="406" t="s">
        <v>2</v>
      </c>
      <c r="D1555" s="406">
        <v>992.13</v>
      </c>
      <c r="E1555" s="404" t="s">
        <v>65</v>
      </c>
      <c r="G1555"/>
    </row>
    <row r="1556" spans="1:7" ht="23.25" thickBot="1" x14ac:dyDescent="0.25">
      <c r="A1556" s="407">
        <v>2399</v>
      </c>
      <c r="B1556" s="407" t="s">
        <v>3027</v>
      </c>
      <c r="C1556" s="407" t="s">
        <v>2</v>
      </c>
      <c r="D1556" s="408">
        <v>1231.93</v>
      </c>
      <c r="E1556" s="404" t="s">
        <v>65</v>
      </c>
      <c r="G1556"/>
    </row>
    <row r="1557" spans="1:7" ht="23.25" thickBot="1" x14ac:dyDescent="0.25">
      <c r="A1557" s="406">
        <v>12340</v>
      </c>
      <c r="B1557" s="406" t="s">
        <v>13501</v>
      </c>
      <c r="C1557" s="406" t="s">
        <v>2</v>
      </c>
      <c r="D1557" s="409">
        <v>1456.66</v>
      </c>
      <c r="E1557" s="404" t="s">
        <v>65</v>
      </c>
      <c r="G1557"/>
    </row>
    <row r="1558" spans="1:7" ht="23.25" thickBot="1" x14ac:dyDescent="0.25">
      <c r="A1558" s="407">
        <v>12341</v>
      </c>
      <c r="B1558" s="407" t="s">
        <v>8061</v>
      </c>
      <c r="C1558" s="407" t="s">
        <v>2</v>
      </c>
      <c r="D1558" s="408">
        <v>1334.95</v>
      </c>
      <c r="E1558" s="404" t="s">
        <v>65</v>
      </c>
      <c r="G1558"/>
    </row>
    <row r="1559" spans="1:7" ht="13.5" thickBot="1" x14ac:dyDescent="0.25">
      <c r="A1559" s="406">
        <v>14281</v>
      </c>
      <c r="B1559" s="406" t="s">
        <v>2262</v>
      </c>
      <c r="C1559" s="406" t="s">
        <v>2</v>
      </c>
      <c r="D1559" s="406">
        <v>673.22</v>
      </c>
      <c r="E1559" s="404" t="s">
        <v>65</v>
      </c>
      <c r="G1559"/>
    </row>
    <row r="1560" spans="1:7" ht="13.5" thickBot="1" x14ac:dyDescent="0.25">
      <c r="A1560" s="407">
        <v>14282</v>
      </c>
      <c r="B1560" s="407" t="s">
        <v>2263</v>
      </c>
      <c r="C1560" s="407" t="s">
        <v>2</v>
      </c>
      <c r="D1560" s="407">
        <v>862.5</v>
      </c>
      <c r="E1560" s="404" t="s">
        <v>65</v>
      </c>
      <c r="G1560"/>
    </row>
    <row r="1561" spans="1:7" ht="13.5" thickBot="1" x14ac:dyDescent="0.25">
      <c r="A1561" s="406">
        <v>14283</v>
      </c>
      <c r="B1561" s="406" t="s">
        <v>12991</v>
      </c>
      <c r="C1561" s="406" t="s">
        <v>2</v>
      </c>
      <c r="D1561" s="409">
        <v>1159.58</v>
      </c>
      <c r="E1561" s="404" t="s">
        <v>65</v>
      </c>
      <c r="G1561"/>
    </row>
    <row r="1562" spans="1:7" ht="13.5" thickBot="1" x14ac:dyDescent="0.25">
      <c r="A1562" s="407">
        <v>14386</v>
      </c>
      <c r="B1562" s="407" t="s">
        <v>2264</v>
      </c>
      <c r="C1562" s="407" t="s">
        <v>2</v>
      </c>
      <c r="D1562" s="408">
        <v>1340.46</v>
      </c>
      <c r="E1562" s="404" t="s">
        <v>65</v>
      </c>
      <c r="G1562"/>
    </row>
    <row r="1563" spans="1:7" ht="13.5" thickBot="1" x14ac:dyDescent="0.25">
      <c r="A1563" s="406">
        <v>14385</v>
      </c>
      <c r="B1563" s="406" t="s">
        <v>2265</v>
      </c>
      <c r="C1563" s="406" t="s">
        <v>2</v>
      </c>
      <c r="D1563" s="406">
        <v>383.33</v>
      </c>
      <c r="E1563" s="404" t="s">
        <v>65</v>
      </c>
      <c r="G1563"/>
    </row>
    <row r="1564" spans="1:7" ht="13.5" thickBot="1" x14ac:dyDescent="0.25">
      <c r="A1564" s="407">
        <v>13279</v>
      </c>
      <c r="B1564" s="407" t="s">
        <v>2266</v>
      </c>
      <c r="C1564" s="407" t="s">
        <v>616</v>
      </c>
      <c r="D1564" s="407">
        <v>8.65</v>
      </c>
      <c r="E1564" s="404" t="s">
        <v>65</v>
      </c>
      <c r="G1564"/>
    </row>
    <row r="1565" spans="1:7" ht="13.5" thickBot="1" x14ac:dyDescent="0.25">
      <c r="A1565" s="406">
        <v>11977</v>
      </c>
      <c r="B1565" s="406" t="s">
        <v>9520</v>
      </c>
      <c r="C1565" s="406" t="s">
        <v>2</v>
      </c>
      <c r="D1565" s="406">
        <v>7.43</v>
      </c>
      <c r="E1565" s="404" t="s">
        <v>65</v>
      </c>
      <c r="G1565"/>
    </row>
    <row r="1566" spans="1:7" ht="13.5" thickBot="1" x14ac:dyDescent="0.25">
      <c r="A1566" s="407">
        <v>11975</v>
      </c>
      <c r="B1566" s="407" t="s">
        <v>9521</v>
      </c>
      <c r="C1566" s="407" t="s">
        <v>2</v>
      </c>
      <c r="D1566" s="407">
        <v>16.29</v>
      </c>
      <c r="E1566" s="404" t="s">
        <v>65</v>
      </c>
      <c r="G1566"/>
    </row>
    <row r="1567" spans="1:7" ht="13.5" thickBot="1" x14ac:dyDescent="0.25">
      <c r="A1567" s="406">
        <v>11976</v>
      </c>
      <c r="B1567" s="406" t="s">
        <v>2267</v>
      </c>
      <c r="C1567" s="406" t="s">
        <v>2</v>
      </c>
      <c r="D1567" s="406">
        <v>5.48</v>
      </c>
      <c r="E1567" s="404" t="s">
        <v>65</v>
      </c>
      <c r="G1567"/>
    </row>
    <row r="1568" spans="1:7" ht="13.5" thickBot="1" x14ac:dyDescent="0.25">
      <c r="A1568" s="407">
        <v>1368</v>
      </c>
      <c r="B1568" s="407" t="s">
        <v>9522</v>
      </c>
      <c r="C1568" s="407" t="s">
        <v>2</v>
      </c>
      <c r="D1568" s="407">
        <v>36.200000000000003</v>
      </c>
      <c r="E1568" s="404" t="s">
        <v>65</v>
      </c>
      <c r="G1568"/>
    </row>
    <row r="1569" spans="1:7" ht="13.5" thickBot="1" x14ac:dyDescent="0.25">
      <c r="A1569" s="406">
        <v>1367</v>
      </c>
      <c r="B1569" s="406" t="s">
        <v>9523</v>
      </c>
      <c r="C1569" s="406" t="s">
        <v>2</v>
      </c>
      <c r="D1569" s="406">
        <v>117.09</v>
      </c>
      <c r="E1569" s="404" t="s">
        <v>65</v>
      </c>
      <c r="G1569"/>
    </row>
    <row r="1570" spans="1:7" ht="51" customHeight="1" thickBot="1" x14ac:dyDescent="0.25">
      <c r="A1570" s="407">
        <v>7608</v>
      </c>
      <c r="B1570" s="407" t="s">
        <v>13502</v>
      </c>
      <c r="C1570" s="407" t="s">
        <v>2</v>
      </c>
      <c r="D1570" s="407">
        <v>3.38</v>
      </c>
      <c r="E1570" s="404" t="s">
        <v>65</v>
      </c>
      <c r="G1570"/>
    </row>
    <row r="1571" spans="1:7" ht="13.5" thickBot="1" x14ac:dyDescent="0.25">
      <c r="A1571" s="406">
        <v>12115</v>
      </c>
      <c r="B1571" s="406" t="s">
        <v>2268</v>
      </c>
      <c r="C1571" s="406" t="s">
        <v>2</v>
      </c>
      <c r="D1571" s="406">
        <v>16.12</v>
      </c>
      <c r="E1571" s="404" t="s">
        <v>65</v>
      </c>
      <c r="G1571"/>
    </row>
    <row r="1572" spans="1:7" ht="13.5" thickBot="1" x14ac:dyDescent="0.25">
      <c r="A1572" s="407">
        <v>11109</v>
      </c>
      <c r="B1572" s="407" t="s">
        <v>9524</v>
      </c>
      <c r="C1572" s="407" t="s">
        <v>616</v>
      </c>
      <c r="D1572" s="407">
        <v>1.81</v>
      </c>
      <c r="E1572" s="404" t="s">
        <v>65</v>
      </c>
      <c r="G1572"/>
    </row>
    <row r="1573" spans="1:7" ht="13.5" thickBot="1" x14ac:dyDescent="0.25">
      <c r="A1573" s="406">
        <v>497</v>
      </c>
      <c r="B1573" s="406" t="s">
        <v>9525</v>
      </c>
      <c r="C1573" s="406" t="s">
        <v>1377</v>
      </c>
      <c r="D1573" s="409">
        <v>1794.97</v>
      </c>
      <c r="E1573" s="404" t="s">
        <v>65</v>
      </c>
      <c r="G1573"/>
    </row>
    <row r="1574" spans="1:7" ht="13.5" thickBot="1" x14ac:dyDescent="0.25">
      <c r="A1574" s="407">
        <v>1380</v>
      </c>
      <c r="B1574" s="407" t="s">
        <v>4732</v>
      </c>
      <c r="C1574" s="407" t="s">
        <v>616</v>
      </c>
      <c r="D1574" s="407">
        <v>3.28</v>
      </c>
      <c r="E1574" s="404" t="s">
        <v>65</v>
      </c>
      <c r="G1574"/>
    </row>
    <row r="1575" spans="1:7" ht="13.5" thickBot="1" x14ac:dyDescent="0.25">
      <c r="A1575" s="406">
        <v>1375</v>
      </c>
      <c r="B1575" s="406" t="s">
        <v>9526</v>
      </c>
      <c r="C1575" s="406" t="s">
        <v>616</v>
      </c>
      <c r="D1575" s="406">
        <v>5.0199999999999996</v>
      </c>
      <c r="E1575" s="404" t="s">
        <v>65</v>
      </c>
      <c r="G1575"/>
    </row>
    <row r="1576" spans="1:7" ht="13.5" thickBot="1" x14ac:dyDescent="0.25">
      <c r="A1576" s="407">
        <v>1379</v>
      </c>
      <c r="B1576" s="407" t="s">
        <v>4462</v>
      </c>
      <c r="C1576" s="407" t="s">
        <v>616</v>
      </c>
      <c r="D1576" s="407">
        <v>0.55000000000000004</v>
      </c>
      <c r="E1576" s="404" t="s">
        <v>65</v>
      </c>
      <c r="G1576"/>
    </row>
    <row r="1577" spans="1:7" ht="13.5" thickBot="1" x14ac:dyDescent="0.25">
      <c r="A1577" s="406">
        <v>10511</v>
      </c>
      <c r="B1577" s="406" t="s">
        <v>8062</v>
      </c>
      <c r="C1577" s="406" t="s">
        <v>2269</v>
      </c>
      <c r="D1577" s="406">
        <v>27.95</v>
      </c>
      <c r="E1577" s="404" t="s">
        <v>65</v>
      </c>
      <c r="G1577"/>
    </row>
    <row r="1578" spans="1:7" ht="13.5" thickBot="1" x14ac:dyDescent="0.25">
      <c r="A1578" s="407">
        <v>13284</v>
      </c>
      <c r="B1578" s="407" t="s">
        <v>8063</v>
      </c>
      <c r="C1578" s="407" t="s">
        <v>616</v>
      </c>
      <c r="D1578" s="407">
        <v>0.47</v>
      </c>
      <c r="E1578" s="404" t="s">
        <v>65</v>
      </c>
      <c r="G1578"/>
    </row>
    <row r="1579" spans="1:7" ht="13.5" thickBot="1" x14ac:dyDescent="0.25">
      <c r="A1579" s="406">
        <v>25974</v>
      </c>
      <c r="B1579" s="406" t="s">
        <v>2270</v>
      </c>
      <c r="C1579" s="406" t="s">
        <v>616</v>
      </c>
      <c r="D1579" s="406">
        <v>1.87</v>
      </c>
      <c r="E1579" s="404" t="s">
        <v>65</v>
      </c>
      <c r="G1579"/>
    </row>
    <row r="1580" spans="1:7" ht="13.5" thickBot="1" x14ac:dyDescent="0.25">
      <c r="A1580" s="407">
        <v>1382</v>
      </c>
      <c r="B1580" s="407" t="s">
        <v>2271</v>
      </c>
      <c r="C1580" s="407" t="s">
        <v>2269</v>
      </c>
      <c r="D1580" s="407">
        <v>26.93</v>
      </c>
      <c r="E1580" s="404" t="s">
        <v>65</v>
      </c>
      <c r="G1580"/>
    </row>
    <row r="1581" spans="1:7" ht="13.5" thickBot="1" x14ac:dyDescent="0.25">
      <c r="A1581" s="406">
        <v>34753</v>
      </c>
      <c r="B1581" s="406" t="s">
        <v>8064</v>
      </c>
      <c r="C1581" s="406" t="s">
        <v>616</v>
      </c>
      <c r="D1581" s="406">
        <v>0.53</v>
      </c>
      <c r="E1581" s="404" t="s">
        <v>65</v>
      </c>
      <c r="G1581"/>
    </row>
    <row r="1582" spans="1:7" ht="13.5" thickBot="1" x14ac:dyDescent="0.25">
      <c r="A1582" s="407">
        <v>420</v>
      </c>
      <c r="B1582" s="407" t="s">
        <v>9527</v>
      </c>
      <c r="C1582" s="407" t="s">
        <v>2</v>
      </c>
      <c r="D1582" s="407">
        <v>18.75</v>
      </c>
      <c r="E1582" s="404" t="s">
        <v>65</v>
      </c>
      <c r="G1582"/>
    </row>
    <row r="1583" spans="1:7" ht="23.25" thickBot="1" x14ac:dyDescent="0.25">
      <c r="A1583" s="406">
        <v>12327</v>
      </c>
      <c r="B1583" s="406" t="s">
        <v>9528</v>
      </c>
      <c r="C1583" s="406" t="s">
        <v>2</v>
      </c>
      <c r="D1583" s="406">
        <v>22.34</v>
      </c>
      <c r="E1583" s="404" t="s">
        <v>65</v>
      </c>
      <c r="G1583"/>
    </row>
    <row r="1584" spans="1:7" ht="23.25" thickBot="1" x14ac:dyDescent="0.25">
      <c r="A1584" s="407">
        <v>36148</v>
      </c>
      <c r="B1584" s="407" t="s">
        <v>9529</v>
      </c>
      <c r="C1584" s="407" t="s">
        <v>2</v>
      </c>
      <c r="D1584" s="407">
        <v>64.319999999999993</v>
      </c>
      <c r="E1584" s="404" t="s">
        <v>65</v>
      </c>
      <c r="G1584"/>
    </row>
    <row r="1585" spans="1:7" ht="13.5" thickBot="1" x14ac:dyDescent="0.25">
      <c r="A1585" s="406">
        <v>13003</v>
      </c>
      <c r="B1585" s="406" t="s">
        <v>2272</v>
      </c>
      <c r="C1585" s="406" t="s">
        <v>2072</v>
      </c>
      <c r="D1585" s="406">
        <v>2.63</v>
      </c>
      <c r="E1585" s="404" t="s">
        <v>65</v>
      </c>
      <c r="G1585"/>
    </row>
    <row r="1586" spans="1:7" ht="13.5" thickBot="1" x14ac:dyDescent="0.25">
      <c r="A1586" s="407">
        <v>12329</v>
      </c>
      <c r="B1586" s="407" t="s">
        <v>2273</v>
      </c>
      <c r="C1586" s="407" t="s">
        <v>616</v>
      </c>
      <c r="D1586" s="407">
        <v>62.55</v>
      </c>
      <c r="E1586" s="404" t="s">
        <v>65</v>
      </c>
      <c r="G1586"/>
    </row>
    <row r="1587" spans="1:7" ht="13.5" thickBot="1" x14ac:dyDescent="0.25">
      <c r="A1587" s="406">
        <v>1339</v>
      </c>
      <c r="B1587" s="406" t="s">
        <v>8065</v>
      </c>
      <c r="C1587" s="406" t="s">
        <v>616</v>
      </c>
      <c r="D1587" s="406">
        <v>13.91</v>
      </c>
      <c r="E1587" s="404" t="s">
        <v>65</v>
      </c>
      <c r="G1587"/>
    </row>
    <row r="1588" spans="1:7" ht="13.5" thickBot="1" x14ac:dyDescent="0.25">
      <c r="A1588" s="407">
        <v>11849</v>
      </c>
      <c r="B1588" s="407" t="s">
        <v>2274</v>
      </c>
      <c r="C1588" s="407" t="s">
        <v>2072</v>
      </c>
      <c r="D1588" s="407">
        <v>11.59</v>
      </c>
      <c r="E1588" s="404" t="s">
        <v>65</v>
      </c>
      <c r="G1588"/>
    </row>
    <row r="1589" spans="1:7" ht="13.5" thickBot="1" x14ac:dyDescent="0.25">
      <c r="A1589" s="406">
        <v>4791</v>
      </c>
      <c r="B1589" s="406" t="s">
        <v>9530</v>
      </c>
      <c r="C1589" s="406" t="s">
        <v>616</v>
      </c>
      <c r="D1589" s="406">
        <v>41.01</v>
      </c>
      <c r="E1589" s="404" t="s">
        <v>65</v>
      </c>
      <c r="G1589"/>
    </row>
    <row r="1590" spans="1:7" ht="23.25" thickBot="1" x14ac:dyDescent="0.25">
      <c r="A1590" s="407">
        <v>37418</v>
      </c>
      <c r="B1590" s="407" t="s">
        <v>9531</v>
      </c>
      <c r="C1590" s="407" t="s">
        <v>2</v>
      </c>
      <c r="D1590" s="407">
        <v>8.19</v>
      </c>
      <c r="E1590" s="404" t="s">
        <v>65</v>
      </c>
      <c r="G1590"/>
    </row>
    <row r="1591" spans="1:7" ht="13.5" customHeight="1" thickBot="1" x14ac:dyDescent="0.25">
      <c r="A1591" s="406">
        <v>37419</v>
      </c>
      <c r="B1591" s="406" t="s">
        <v>9532</v>
      </c>
      <c r="C1591" s="406" t="s">
        <v>2</v>
      </c>
      <c r="D1591" s="406">
        <v>8.42</v>
      </c>
      <c r="E1591" s="404" t="s">
        <v>65</v>
      </c>
      <c r="G1591"/>
    </row>
    <row r="1592" spans="1:7" ht="13.5" thickBot="1" x14ac:dyDescent="0.25">
      <c r="A1592" s="407">
        <v>1436</v>
      </c>
      <c r="B1592" s="407" t="s">
        <v>13503</v>
      </c>
      <c r="C1592" s="407" t="s">
        <v>2</v>
      </c>
      <c r="D1592" s="407">
        <v>7.41</v>
      </c>
      <c r="E1592" s="404" t="s">
        <v>65</v>
      </c>
      <c r="G1592"/>
    </row>
    <row r="1593" spans="1:7" ht="13.5" customHeight="1" thickBot="1" x14ac:dyDescent="0.25">
      <c r="A1593" s="406">
        <v>1427</v>
      </c>
      <c r="B1593" s="406" t="s">
        <v>2275</v>
      </c>
      <c r="C1593" s="406" t="s">
        <v>2</v>
      </c>
      <c r="D1593" s="406">
        <v>7.48</v>
      </c>
      <c r="E1593" s="404" t="s">
        <v>65</v>
      </c>
      <c r="G1593"/>
    </row>
    <row r="1594" spans="1:7" ht="13.5" thickBot="1" x14ac:dyDescent="0.25">
      <c r="A1594" s="407">
        <v>1423</v>
      </c>
      <c r="B1594" s="407" t="s">
        <v>2276</v>
      </c>
      <c r="C1594" s="407" t="s">
        <v>2</v>
      </c>
      <c r="D1594" s="407">
        <v>3.27</v>
      </c>
      <c r="E1594" s="404" t="s">
        <v>65</v>
      </c>
      <c r="G1594"/>
    </row>
    <row r="1595" spans="1:7" ht="13.5" thickBot="1" x14ac:dyDescent="0.25">
      <c r="A1595" s="406">
        <v>1421</v>
      </c>
      <c r="B1595" s="406" t="s">
        <v>2277</v>
      </c>
      <c r="C1595" s="406" t="s">
        <v>2</v>
      </c>
      <c r="D1595" s="406">
        <v>3.43</v>
      </c>
      <c r="E1595" s="404" t="s">
        <v>65</v>
      </c>
      <c r="G1595"/>
    </row>
    <row r="1596" spans="1:7" ht="13.5" customHeight="1" thickBot="1" x14ac:dyDescent="0.25">
      <c r="A1596" s="407">
        <v>1420</v>
      </c>
      <c r="B1596" s="407" t="s">
        <v>2278</v>
      </c>
      <c r="C1596" s="407" t="s">
        <v>2</v>
      </c>
      <c r="D1596" s="407">
        <v>3.49</v>
      </c>
      <c r="E1596" s="404" t="s">
        <v>65</v>
      </c>
      <c r="G1596"/>
    </row>
    <row r="1597" spans="1:7" ht="13.5" customHeight="1" thickBot="1" x14ac:dyDescent="0.25">
      <c r="A1597" s="406">
        <v>1419</v>
      </c>
      <c r="B1597" s="406" t="s">
        <v>2279</v>
      </c>
      <c r="C1597" s="406" t="s">
        <v>2</v>
      </c>
      <c r="D1597" s="406">
        <v>3.79</v>
      </c>
      <c r="E1597" s="404" t="s">
        <v>65</v>
      </c>
      <c r="G1597"/>
    </row>
    <row r="1598" spans="1:7" ht="13.5" thickBot="1" x14ac:dyDescent="0.25">
      <c r="A1598" s="407">
        <v>1439</v>
      </c>
      <c r="B1598" s="407" t="s">
        <v>2280</v>
      </c>
      <c r="C1598" s="407" t="s">
        <v>2</v>
      </c>
      <c r="D1598" s="407">
        <v>3.82</v>
      </c>
      <c r="E1598" s="404" t="s">
        <v>65</v>
      </c>
      <c r="G1598"/>
    </row>
    <row r="1599" spans="1:7" ht="13.5" thickBot="1" x14ac:dyDescent="0.25">
      <c r="A1599" s="406">
        <v>1415</v>
      </c>
      <c r="B1599" s="406" t="s">
        <v>2281</v>
      </c>
      <c r="C1599" s="406" t="s">
        <v>2</v>
      </c>
      <c r="D1599" s="406">
        <v>4.24</v>
      </c>
      <c r="E1599" s="404" t="s">
        <v>65</v>
      </c>
      <c r="G1599"/>
    </row>
    <row r="1600" spans="1:7" ht="23.25" thickBot="1" x14ac:dyDescent="0.25">
      <c r="A1600" s="407">
        <v>1414</v>
      </c>
      <c r="B1600" s="407" t="s">
        <v>13504</v>
      </c>
      <c r="C1600" s="407" t="s">
        <v>2</v>
      </c>
      <c r="D1600" s="407">
        <v>4.3</v>
      </c>
      <c r="E1600" s="404" t="s">
        <v>65</v>
      </c>
      <c r="G1600"/>
    </row>
    <row r="1601" spans="1:7" ht="13.5" thickBot="1" x14ac:dyDescent="0.25">
      <c r="A1601" s="406">
        <v>1413</v>
      </c>
      <c r="B1601" s="406" t="s">
        <v>8342</v>
      </c>
      <c r="C1601" s="406" t="s">
        <v>2</v>
      </c>
      <c r="D1601" s="406">
        <v>6.51</v>
      </c>
      <c r="E1601" s="404" t="s">
        <v>65</v>
      </c>
      <c r="G1601"/>
    </row>
    <row r="1602" spans="1:7" ht="13.5" thickBot="1" x14ac:dyDescent="0.25">
      <c r="A1602" s="407">
        <v>1417</v>
      </c>
      <c r="B1602" s="407" t="s">
        <v>2282</v>
      </c>
      <c r="C1602" s="407" t="s">
        <v>2</v>
      </c>
      <c r="D1602" s="407">
        <v>6.51</v>
      </c>
      <c r="E1602" s="404" t="s">
        <v>65</v>
      </c>
      <c r="G1602"/>
    </row>
    <row r="1603" spans="1:7" ht="13.5" thickBot="1" x14ac:dyDescent="0.25">
      <c r="A1603" s="406">
        <v>1412</v>
      </c>
      <c r="B1603" s="406" t="s">
        <v>12992</v>
      </c>
      <c r="C1603" s="406" t="s">
        <v>2</v>
      </c>
      <c r="D1603" s="406">
        <v>5.89</v>
      </c>
      <c r="E1603" s="404" t="s">
        <v>65</v>
      </c>
      <c r="G1603"/>
    </row>
    <row r="1604" spans="1:7" ht="13.5" thickBot="1" x14ac:dyDescent="0.25">
      <c r="A1604" s="407">
        <v>1416</v>
      </c>
      <c r="B1604" s="407" t="s">
        <v>2283</v>
      </c>
      <c r="C1604" s="407" t="s">
        <v>2</v>
      </c>
      <c r="D1604" s="407">
        <v>5.96</v>
      </c>
      <c r="E1604" s="404" t="s">
        <v>65</v>
      </c>
      <c r="G1604"/>
    </row>
    <row r="1605" spans="1:7" ht="13.5" thickBot="1" x14ac:dyDescent="0.25">
      <c r="A1605" s="406">
        <v>1411</v>
      </c>
      <c r="B1605" s="406" t="s">
        <v>8066</v>
      </c>
      <c r="C1605" s="406" t="s">
        <v>2</v>
      </c>
      <c r="D1605" s="406">
        <v>12.24</v>
      </c>
      <c r="E1605" s="404" t="s">
        <v>65</v>
      </c>
      <c r="G1605"/>
    </row>
    <row r="1606" spans="1:7" ht="13.5" thickBot="1" x14ac:dyDescent="0.25">
      <c r="A1606" s="407">
        <v>1435</v>
      </c>
      <c r="B1606" s="407" t="s">
        <v>2284</v>
      </c>
      <c r="C1606" s="407" t="s">
        <v>2</v>
      </c>
      <c r="D1606" s="407">
        <v>8.16</v>
      </c>
      <c r="E1606" s="404" t="s">
        <v>65</v>
      </c>
      <c r="G1606"/>
    </row>
    <row r="1607" spans="1:7" ht="13.5" thickBot="1" x14ac:dyDescent="0.25">
      <c r="A1607" s="406">
        <v>1406</v>
      </c>
      <c r="B1607" s="406" t="s">
        <v>2285</v>
      </c>
      <c r="C1607" s="406" t="s">
        <v>2</v>
      </c>
      <c r="D1607" s="406">
        <v>8.16</v>
      </c>
      <c r="E1607" s="404" t="s">
        <v>65</v>
      </c>
      <c r="G1607"/>
    </row>
    <row r="1608" spans="1:7" ht="13.5" thickBot="1" x14ac:dyDescent="0.25">
      <c r="A1608" s="407">
        <v>1407</v>
      </c>
      <c r="B1608" s="407" t="s">
        <v>2286</v>
      </c>
      <c r="C1608" s="407" t="s">
        <v>2</v>
      </c>
      <c r="D1608" s="407">
        <v>10.17</v>
      </c>
      <c r="E1608" s="404" t="s">
        <v>65</v>
      </c>
      <c r="G1608"/>
    </row>
    <row r="1609" spans="1:7" ht="13.5" thickBot="1" x14ac:dyDescent="0.25">
      <c r="A1609" s="406">
        <v>1418</v>
      </c>
      <c r="B1609" s="406" t="s">
        <v>2287</v>
      </c>
      <c r="C1609" s="406" t="s">
        <v>2</v>
      </c>
      <c r="D1609" s="406">
        <v>10.17</v>
      </c>
      <c r="E1609" s="404" t="s">
        <v>65</v>
      </c>
      <c r="G1609"/>
    </row>
    <row r="1610" spans="1:7" ht="13.5" thickBot="1" x14ac:dyDescent="0.25">
      <c r="A1610" s="407">
        <v>1404</v>
      </c>
      <c r="B1610" s="407" t="s">
        <v>2288</v>
      </c>
      <c r="C1610" s="407" t="s">
        <v>2</v>
      </c>
      <c r="D1610" s="407">
        <v>10.75</v>
      </c>
      <c r="E1610" s="404" t="s">
        <v>65</v>
      </c>
      <c r="G1610"/>
    </row>
    <row r="1611" spans="1:7" ht="13.5" thickBot="1" x14ac:dyDescent="0.25">
      <c r="A1611" s="406">
        <v>1410</v>
      </c>
      <c r="B1611" s="406" t="s">
        <v>2289</v>
      </c>
      <c r="C1611" s="406" t="s">
        <v>2</v>
      </c>
      <c r="D1611" s="406">
        <v>10.75</v>
      </c>
      <c r="E1611" s="404" t="s">
        <v>65</v>
      </c>
      <c r="G1611"/>
    </row>
    <row r="1612" spans="1:7" ht="13.5" thickBot="1" x14ac:dyDescent="0.25">
      <c r="A1612" s="407">
        <v>20093</v>
      </c>
      <c r="B1612" s="407" t="s">
        <v>2290</v>
      </c>
      <c r="C1612" s="407" t="s">
        <v>2</v>
      </c>
      <c r="D1612" s="407">
        <v>12.24</v>
      </c>
      <c r="E1612" s="404" t="s">
        <v>65</v>
      </c>
      <c r="G1612"/>
    </row>
    <row r="1613" spans="1:7" ht="13.5" thickBot="1" x14ac:dyDescent="0.25">
      <c r="A1613" s="406">
        <v>1402</v>
      </c>
      <c r="B1613" s="406" t="s">
        <v>2291</v>
      </c>
      <c r="C1613" s="406" t="s">
        <v>2</v>
      </c>
      <c r="D1613" s="406">
        <v>3.24</v>
      </c>
      <c r="E1613" s="404" t="s">
        <v>65</v>
      </c>
      <c r="G1613"/>
    </row>
    <row r="1614" spans="1:7" ht="23.25" thickBot="1" x14ac:dyDescent="0.25">
      <c r="A1614" s="407">
        <v>1443</v>
      </c>
      <c r="B1614" s="407" t="s">
        <v>4733</v>
      </c>
      <c r="C1614" s="407" t="s">
        <v>280</v>
      </c>
      <c r="D1614" s="407">
        <v>2.4900000000000002</v>
      </c>
      <c r="E1614" s="404" t="s">
        <v>65</v>
      </c>
      <c r="G1614"/>
    </row>
    <row r="1615" spans="1:7" ht="13.5" thickBot="1" x14ac:dyDescent="0.25">
      <c r="A1615" s="406">
        <v>11281</v>
      </c>
      <c r="B1615" s="406" t="s">
        <v>9533</v>
      </c>
      <c r="C1615" s="406" t="s">
        <v>2</v>
      </c>
      <c r="D1615" s="409">
        <v>9523.67</v>
      </c>
      <c r="E1615" s="404" t="s">
        <v>65</v>
      </c>
      <c r="G1615"/>
    </row>
    <row r="1616" spans="1:7" ht="13.5" thickBot="1" x14ac:dyDescent="0.25">
      <c r="A1616" s="407">
        <v>13458</v>
      </c>
      <c r="B1616" s="407" t="s">
        <v>9534</v>
      </c>
      <c r="C1616" s="407" t="s">
        <v>2</v>
      </c>
      <c r="D1616" s="408">
        <v>11801.06</v>
      </c>
      <c r="E1616" s="404" t="s">
        <v>65</v>
      </c>
      <c r="G1616"/>
    </row>
    <row r="1617" spans="1:7" ht="23.25" thickBot="1" x14ac:dyDescent="0.25">
      <c r="A1617" s="406">
        <v>1449</v>
      </c>
      <c r="B1617" s="406" t="s">
        <v>3028</v>
      </c>
      <c r="C1617" s="406" t="s">
        <v>280</v>
      </c>
      <c r="D1617" s="406">
        <v>2.2400000000000002</v>
      </c>
      <c r="E1617" s="404" t="s">
        <v>65</v>
      </c>
      <c r="G1617"/>
    </row>
    <row r="1618" spans="1:7" ht="23.25" thickBot="1" x14ac:dyDescent="0.25">
      <c r="A1618" s="407">
        <v>1453</v>
      </c>
      <c r="B1618" s="407" t="s">
        <v>3836</v>
      </c>
      <c r="C1618" s="407" t="s">
        <v>280</v>
      </c>
      <c r="D1618" s="407">
        <v>2.98</v>
      </c>
      <c r="E1618" s="404" t="s">
        <v>65</v>
      </c>
      <c r="G1618"/>
    </row>
    <row r="1619" spans="1:7" ht="23.25" thickBot="1" x14ac:dyDescent="0.25">
      <c r="A1619" s="406">
        <v>1444</v>
      </c>
      <c r="B1619" s="406" t="s">
        <v>9535</v>
      </c>
      <c r="C1619" s="406" t="s">
        <v>280</v>
      </c>
      <c r="D1619" s="406">
        <v>2.66</v>
      </c>
      <c r="E1619" s="404" t="s">
        <v>65</v>
      </c>
      <c r="G1619"/>
    </row>
    <row r="1620" spans="1:7" ht="13.5" thickBot="1" x14ac:dyDescent="0.25">
      <c r="A1620" s="407">
        <v>1448</v>
      </c>
      <c r="B1620" s="407" t="s">
        <v>2292</v>
      </c>
      <c r="C1620" s="407" t="s">
        <v>280</v>
      </c>
      <c r="D1620" s="407">
        <v>2.98</v>
      </c>
      <c r="E1620" s="404" t="s">
        <v>65</v>
      </c>
      <c r="G1620"/>
    </row>
    <row r="1621" spans="1:7" ht="23.25" thickBot="1" x14ac:dyDescent="0.25">
      <c r="A1621" s="406">
        <v>1445</v>
      </c>
      <c r="B1621" s="406" t="s">
        <v>3029</v>
      </c>
      <c r="C1621" s="406" t="s">
        <v>280</v>
      </c>
      <c r="D1621" s="406">
        <v>2.98</v>
      </c>
      <c r="E1621" s="404" t="s">
        <v>65</v>
      </c>
      <c r="G1621"/>
    </row>
    <row r="1622" spans="1:7" ht="13.5" thickBot="1" x14ac:dyDescent="0.25">
      <c r="A1622" s="407">
        <v>1511</v>
      </c>
      <c r="B1622" s="407" t="s">
        <v>2293</v>
      </c>
      <c r="C1622" s="407" t="s">
        <v>280</v>
      </c>
      <c r="D1622" s="407">
        <v>12.47</v>
      </c>
      <c r="E1622" s="404" t="s">
        <v>65</v>
      </c>
      <c r="G1622"/>
    </row>
    <row r="1623" spans="1:7" ht="13.5" thickBot="1" x14ac:dyDescent="0.25">
      <c r="A1623" s="406">
        <v>1513</v>
      </c>
      <c r="B1623" s="406" t="s">
        <v>2294</v>
      </c>
      <c r="C1623" s="406" t="s">
        <v>280</v>
      </c>
      <c r="D1623" s="406">
        <v>16.850000000000001</v>
      </c>
      <c r="E1623" s="404" t="s">
        <v>65</v>
      </c>
      <c r="G1623"/>
    </row>
    <row r="1624" spans="1:7" ht="13.5" thickBot="1" x14ac:dyDescent="0.25">
      <c r="A1624" s="407">
        <v>1508</v>
      </c>
      <c r="B1624" s="407" t="s">
        <v>2295</v>
      </c>
      <c r="C1624" s="407" t="s">
        <v>280</v>
      </c>
      <c r="D1624" s="407">
        <v>13.48</v>
      </c>
      <c r="E1624" s="404" t="s">
        <v>65</v>
      </c>
      <c r="G1624"/>
    </row>
    <row r="1625" spans="1:7" ht="13.5" thickBot="1" x14ac:dyDescent="0.25">
      <c r="A1625" s="406">
        <v>1512</v>
      </c>
      <c r="B1625" s="406" t="s">
        <v>2296</v>
      </c>
      <c r="C1625" s="406" t="s">
        <v>280</v>
      </c>
      <c r="D1625" s="406">
        <v>16.18</v>
      </c>
      <c r="E1625" s="404" t="s">
        <v>65</v>
      </c>
      <c r="G1625"/>
    </row>
    <row r="1626" spans="1:7" ht="13.5" thickBot="1" x14ac:dyDescent="0.25">
      <c r="A1626" s="407">
        <v>1514</v>
      </c>
      <c r="B1626" s="407" t="s">
        <v>2297</v>
      </c>
      <c r="C1626" s="407" t="s">
        <v>280</v>
      </c>
      <c r="D1626" s="407">
        <v>21.91</v>
      </c>
      <c r="E1626" s="404" t="s">
        <v>65</v>
      </c>
      <c r="G1626"/>
    </row>
    <row r="1627" spans="1:7" ht="34.5" customHeight="1" thickBot="1" x14ac:dyDescent="0.25">
      <c r="A1627" s="406">
        <v>1515</v>
      </c>
      <c r="B1627" s="406" t="s">
        <v>2298</v>
      </c>
      <c r="C1627" s="406" t="s">
        <v>280</v>
      </c>
      <c r="D1627" s="406">
        <v>34.380000000000003</v>
      </c>
      <c r="E1627" s="404" t="s">
        <v>65</v>
      </c>
      <c r="G1627"/>
    </row>
    <row r="1628" spans="1:7" ht="23.25" thickBot="1" x14ac:dyDescent="0.25">
      <c r="A1628" s="407">
        <v>36524</v>
      </c>
      <c r="B1628" s="407" t="s">
        <v>9536</v>
      </c>
      <c r="C1628" s="407" t="s">
        <v>2</v>
      </c>
      <c r="D1628" s="408">
        <v>56080.89</v>
      </c>
      <c r="E1628" s="404" t="s">
        <v>65</v>
      </c>
      <c r="G1628"/>
    </row>
    <row r="1629" spans="1:7" ht="13.5" thickBot="1" x14ac:dyDescent="0.25">
      <c r="A1629" s="406">
        <v>1509</v>
      </c>
      <c r="B1629" s="406" t="s">
        <v>2299</v>
      </c>
      <c r="C1629" s="406" t="s">
        <v>280</v>
      </c>
      <c r="D1629" s="406">
        <v>16.18</v>
      </c>
      <c r="E1629" s="404" t="s">
        <v>65</v>
      </c>
      <c r="G1629"/>
    </row>
    <row r="1630" spans="1:7" ht="23.25" thickBot="1" x14ac:dyDescent="0.25">
      <c r="A1630" s="407">
        <v>36526</v>
      </c>
      <c r="B1630" s="407" t="s">
        <v>9537</v>
      </c>
      <c r="C1630" s="407" t="s">
        <v>2</v>
      </c>
      <c r="D1630" s="408">
        <v>45192.27</v>
      </c>
      <c r="E1630" s="404" t="s">
        <v>65</v>
      </c>
      <c r="G1630"/>
    </row>
    <row r="1631" spans="1:7" ht="23.25" thickBot="1" x14ac:dyDescent="0.25">
      <c r="A1631" s="406">
        <v>36523</v>
      </c>
      <c r="B1631" s="406" t="s">
        <v>9538</v>
      </c>
      <c r="C1631" s="406" t="s">
        <v>2</v>
      </c>
      <c r="D1631" s="409">
        <v>96750.55</v>
      </c>
      <c r="E1631" s="404" t="s">
        <v>65</v>
      </c>
      <c r="G1631"/>
    </row>
    <row r="1632" spans="1:7" ht="23.25" thickBot="1" x14ac:dyDescent="0.25">
      <c r="A1632" s="407">
        <v>36527</v>
      </c>
      <c r="B1632" s="407" t="s">
        <v>13505</v>
      </c>
      <c r="C1632" s="407" t="s">
        <v>2</v>
      </c>
      <c r="D1632" s="408">
        <v>105091.02</v>
      </c>
      <c r="E1632" s="404" t="s">
        <v>65</v>
      </c>
      <c r="G1632"/>
    </row>
    <row r="1633" spans="1:7" ht="23.25" thickBot="1" x14ac:dyDescent="0.25">
      <c r="A1633" s="406">
        <v>13803</v>
      </c>
      <c r="B1633" s="406" t="s">
        <v>9539</v>
      </c>
      <c r="C1633" s="406" t="s">
        <v>2</v>
      </c>
      <c r="D1633" s="409">
        <v>38000</v>
      </c>
      <c r="E1633" s="404" t="s">
        <v>65</v>
      </c>
      <c r="G1633"/>
    </row>
    <row r="1634" spans="1:7" ht="23.25" thickBot="1" x14ac:dyDescent="0.25">
      <c r="A1634" s="407">
        <v>38642</v>
      </c>
      <c r="B1634" s="407" t="s">
        <v>9540</v>
      </c>
      <c r="C1634" s="407" t="s">
        <v>2</v>
      </c>
      <c r="D1634" s="408">
        <v>24467.88</v>
      </c>
      <c r="E1634" s="404" t="s">
        <v>65</v>
      </c>
      <c r="G1634"/>
    </row>
    <row r="1635" spans="1:7" ht="23.25" thickBot="1" x14ac:dyDescent="0.25">
      <c r="A1635" s="406">
        <v>36522</v>
      </c>
      <c r="B1635" s="406" t="s">
        <v>9541</v>
      </c>
      <c r="C1635" s="406" t="s">
        <v>2</v>
      </c>
      <c r="D1635" s="409">
        <v>28455.86</v>
      </c>
      <c r="E1635" s="404" t="s">
        <v>65</v>
      </c>
      <c r="G1635"/>
    </row>
    <row r="1636" spans="1:7" ht="23.25" thickBot="1" x14ac:dyDescent="0.25">
      <c r="A1636" s="407">
        <v>36525</v>
      </c>
      <c r="B1636" s="407" t="s">
        <v>9542</v>
      </c>
      <c r="C1636" s="407" t="s">
        <v>2</v>
      </c>
      <c r="D1636" s="408">
        <v>38109.040000000001</v>
      </c>
      <c r="E1636" s="404" t="s">
        <v>65</v>
      </c>
      <c r="G1636"/>
    </row>
    <row r="1637" spans="1:7" ht="23.25" thickBot="1" x14ac:dyDescent="0.25">
      <c r="A1637" s="406">
        <v>34348</v>
      </c>
      <c r="B1637" s="406" t="s">
        <v>13506</v>
      </c>
      <c r="C1637" s="406" t="s">
        <v>70</v>
      </c>
      <c r="D1637" s="406">
        <v>24.54</v>
      </c>
      <c r="E1637" s="404" t="s">
        <v>65</v>
      </c>
      <c r="G1637"/>
    </row>
    <row r="1638" spans="1:7" ht="13.5" thickBot="1" x14ac:dyDescent="0.25">
      <c r="A1638" s="407">
        <v>34347</v>
      </c>
      <c r="B1638" s="407" t="s">
        <v>8067</v>
      </c>
      <c r="C1638" s="407" t="s">
        <v>70</v>
      </c>
      <c r="D1638" s="407">
        <v>12.68</v>
      </c>
      <c r="E1638" s="404" t="s">
        <v>65</v>
      </c>
      <c r="G1638"/>
    </row>
    <row r="1639" spans="1:7" ht="23.25" thickBot="1" x14ac:dyDescent="0.25">
      <c r="A1639" s="406">
        <v>11146</v>
      </c>
      <c r="B1639" s="406" t="s">
        <v>9543</v>
      </c>
      <c r="C1639" s="406" t="s">
        <v>298</v>
      </c>
      <c r="D1639" s="406">
        <v>274.73</v>
      </c>
      <c r="E1639" s="404" t="s">
        <v>65</v>
      </c>
      <c r="G1639"/>
    </row>
    <row r="1640" spans="1:7" ht="23.25" thickBot="1" x14ac:dyDescent="0.25">
      <c r="A1640" s="407">
        <v>39850</v>
      </c>
      <c r="B1640" s="407" t="s">
        <v>13507</v>
      </c>
      <c r="C1640" s="407" t="s">
        <v>298</v>
      </c>
      <c r="D1640" s="407">
        <v>332.79</v>
      </c>
      <c r="E1640" s="404" t="s">
        <v>65</v>
      </c>
      <c r="G1640"/>
    </row>
    <row r="1641" spans="1:7" ht="23.25" thickBot="1" x14ac:dyDescent="0.25">
      <c r="A1641" s="406">
        <v>39954</v>
      </c>
      <c r="B1641" s="406" t="s">
        <v>9544</v>
      </c>
      <c r="C1641" s="406" t="s">
        <v>298</v>
      </c>
      <c r="D1641" s="406">
        <v>297.13</v>
      </c>
      <c r="E1641" s="404" t="s">
        <v>65</v>
      </c>
      <c r="G1641"/>
    </row>
    <row r="1642" spans="1:7" ht="23.25" thickBot="1" x14ac:dyDescent="0.25">
      <c r="A1642" s="407">
        <v>11147</v>
      </c>
      <c r="B1642" s="407" t="s">
        <v>9545</v>
      </c>
      <c r="C1642" s="407" t="s">
        <v>298</v>
      </c>
      <c r="D1642" s="407">
        <v>284.91000000000003</v>
      </c>
      <c r="E1642" s="404" t="s">
        <v>65</v>
      </c>
      <c r="G1642"/>
    </row>
    <row r="1643" spans="1:7" ht="23.25" thickBot="1" x14ac:dyDescent="0.25">
      <c r="A1643" s="406">
        <v>34872</v>
      </c>
      <c r="B1643" s="406" t="s">
        <v>9546</v>
      </c>
      <c r="C1643" s="406" t="s">
        <v>298</v>
      </c>
      <c r="D1643" s="406">
        <v>295.08</v>
      </c>
      <c r="E1643" s="404" t="s">
        <v>65</v>
      </c>
      <c r="G1643"/>
    </row>
    <row r="1644" spans="1:7" ht="23.25" thickBot="1" x14ac:dyDescent="0.25">
      <c r="A1644" s="407">
        <v>34491</v>
      </c>
      <c r="B1644" s="407" t="s">
        <v>9547</v>
      </c>
      <c r="C1644" s="407" t="s">
        <v>298</v>
      </c>
      <c r="D1644" s="407">
        <v>301.06</v>
      </c>
      <c r="E1644" s="404" t="s">
        <v>65</v>
      </c>
      <c r="G1644"/>
    </row>
    <row r="1645" spans="1:7" ht="23.25" thickBot="1" x14ac:dyDescent="0.25">
      <c r="A1645" s="406">
        <v>34770</v>
      </c>
      <c r="B1645" s="406" t="s">
        <v>8068</v>
      </c>
      <c r="C1645" s="406" t="s">
        <v>1377</v>
      </c>
      <c r="D1645" s="406">
        <v>177.6</v>
      </c>
      <c r="E1645" s="404" t="s">
        <v>65</v>
      </c>
      <c r="G1645"/>
    </row>
    <row r="1646" spans="1:7" ht="23.25" thickBot="1" x14ac:dyDescent="0.25">
      <c r="A1646" s="407">
        <v>34759</v>
      </c>
      <c r="B1646" s="407" t="s">
        <v>8069</v>
      </c>
      <c r="C1646" s="407" t="s">
        <v>298</v>
      </c>
      <c r="D1646" s="407">
        <v>443.53</v>
      </c>
      <c r="E1646" s="404" t="s">
        <v>65</v>
      </c>
      <c r="G1646"/>
    </row>
    <row r="1647" spans="1:7" ht="23.25" thickBot="1" x14ac:dyDescent="0.25">
      <c r="A1647" s="406">
        <v>1518</v>
      </c>
      <c r="B1647" s="406" t="s">
        <v>8070</v>
      </c>
      <c r="C1647" s="406" t="s">
        <v>1377</v>
      </c>
      <c r="D1647" s="406">
        <v>199.5</v>
      </c>
      <c r="E1647" s="404" t="s">
        <v>65</v>
      </c>
      <c r="G1647"/>
    </row>
    <row r="1648" spans="1:7" ht="23.25" thickBot="1" x14ac:dyDescent="0.25">
      <c r="A1648" s="407">
        <v>1520</v>
      </c>
      <c r="B1648" s="407" t="s">
        <v>9548</v>
      </c>
      <c r="C1648" s="407" t="s">
        <v>298</v>
      </c>
      <c r="D1648" s="407">
        <v>497.15</v>
      </c>
      <c r="E1648" s="404" t="s">
        <v>65</v>
      </c>
      <c r="G1648"/>
    </row>
    <row r="1649" spans="1:7" ht="23.25" thickBot="1" x14ac:dyDescent="0.25">
      <c r="A1649" s="406">
        <v>34492</v>
      </c>
      <c r="B1649" s="406" t="s">
        <v>9549</v>
      </c>
      <c r="C1649" s="406" t="s">
        <v>298</v>
      </c>
      <c r="D1649" s="406">
        <v>249.29</v>
      </c>
      <c r="E1649" s="404" t="s">
        <v>65</v>
      </c>
      <c r="G1649"/>
    </row>
    <row r="1650" spans="1:7" ht="23.25" thickBot="1" x14ac:dyDescent="0.25">
      <c r="A1650" s="407">
        <v>1524</v>
      </c>
      <c r="B1650" s="407" t="s">
        <v>9550</v>
      </c>
      <c r="C1650" s="407" t="s">
        <v>298</v>
      </c>
      <c r="D1650" s="407">
        <v>290</v>
      </c>
      <c r="E1650" s="404" t="s">
        <v>65</v>
      </c>
      <c r="G1650"/>
    </row>
    <row r="1651" spans="1:7" ht="23.25" thickBot="1" x14ac:dyDescent="0.25">
      <c r="A1651" s="406">
        <v>38404</v>
      </c>
      <c r="B1651" s="406" t="s">
        <v>9551</v>
      </c>
      <c r="C1651" s="406" t="s">
        <v>298</v>
      </c>
      <c r="D1651" s="406">
        <v>306.08</v>
      </c>
      <c r="E1651" s="404" t="s">
        <v>65</v>
      </c>
      <c r="G1651"/>
    </row>
    <row r="1652" spans="1:7" ht="23.25" thickBot="1" x14ac:dyDescent="0.25">
      <c r="A1652" s="407">
        <v>38407</v>
      </c>
      <c r="B1652" s="407" t="s">
        <v>9552</v>
      </c>
      <c r="C1652" s="407" t="s">
        <v>298</v>
      </c>
      <c r="D1652" s="407">
        <v>336.69</v>
      </c>
      <c r="E1652" s="404" t="s">
        <v>65</v>
      </c>
      <c r="G1652"/>
    </row>
    <row r="1653" spans="1:7" ht="23.25" thickBot="1" x14ac:dyDescent="0.25">
      <c r="A1653" s="406">
        <v>39849</v>
      </c>
      <c r="B1653" s="406" t="s">
        <v>13508</v>
      </c>
      <c r="C1653" s="406" t="s">
        <v>298</v>
      </c>
      <c r="D1653" s="406">
        <v>305.42</v>
      </c>
      <c r="E1653" s="404" t="s">
        <v>65</v>
      </c>
      <c r="G1653"/>
    </row>
    <row r="1654" spans="1:7" ht="23.25" thickBot="1" x14ac:dyDescent="0.25">
      <c r="A1654" s="407">
        <v>39953</v>
      </c>
      <c r="B1654" s="407" t="s">
        <v>9553</v>
      </c>
      <c r="C1654" s="407" t="s">
        <v>298</v>
      </c>
      <c r="D1654" s="407">
        <v>299.72000000000003</v>
      </c>
      <c r="E1654" s="404" t="s">
        <v>65</v>
      </c>
      <c r="G1654"/>
    </row>
    <row r="1655" spans="1:7" ht="23.25" thickBot="1" x14ac:dyDescent="0.25">
      <c r="A1655" s="406">
        <v>38464</v>
      </c>
      <c r="B1655" s="406" t="s">
        <v>9554</v>
      </c>
      <c r="C1655" s="406" t="s">
        <v>298</v>
      </c>
      <c r="D1655" s="406">
        <v>369.75</v>
      </c>
      <c r="E1655" s="404" t="s">
        <v>65</v>
      </c>
      <c r="G1655"/>
    </row>
    <row r="1656" spans="1:7" ht="23.25" thickBot="1" x14ac:dyDescent="0.25">
      <c r="A1656" s="407">
        <v>34493</v>
      </c>
      <c r="B1656" s="407" t="s">
        <v>9555</v>
      </c>
      <c r="C1656" s="407" t="s">
        <v>298</v>
      </c>
      <c r="D1656" s="407">
        <v>258.95999999999998</v>
      </c>
      <c r="E1656" s="404" t="s">
        <v>65</v>
      </c>
      <c r="G1656"/>
    </row>
    <row r="1657" spans="1:7" ht="23.25" thickBot="1" x14ac:dyDescent="0.25">
      <c r="A1657" s="406">
        <v>1527</v>
      </c>
      <c r="B1657" s="406" t="s">
        <v>9556</v>
      </c>
      <c r="C1657" s="406" t="s">
        <v>298</v>
      </c>
      <c r="D1657" s="406">
        <v>302.20999999999998</v>
      </c>
      <c r="E1657" s="404" t="s">
        <v>65</v>
      </c>
      <c r="G1657"/>
    </row>
    <row r="1658" spans="1:7" ht="23.25" thickBot="1" x14ac:dyDescent="0.25">
      <c r="A1658" s="407">
        <v>38405</v>
      </c>
      <c r="B1658" s="407" t="s">
        <v>9557</v>
      </c>
      <c r="C1658" s="407" t="s">
        <v>298</v>
      </c>
      <c r="D1658" s="407">
        <v>324.45</v>
      </c>
      <c r="E1658" s="404" t="s">
        <v>65</v>
      </c>
      <c r="G1658"/>
    </row>
    <row r="1659" spans="1:7" ht="23.25" thickBot="1" x14ac:dyDescent="0.25">
      <c r="A1659" s="406">
        <v>38408</v>
      </c>
      <c r="B1659" s="406" t="s">
        <v>9558</v>
      </c>
      <c r="C1659" s="406" t="s">
        <v>298</v>
      </c>
      <c r="D1659" s="406">
        <v>337.38</v>
      </c>
      <c r="E1659" s="404" t="s">
        <v>65</v>
      </c>
      <c r="G1659"/>
    </row>
    <row r="1660" spans="1:7" ht="23.25" thickBot="1" x14ac:dyDescent="0.25">
      <c r="A1660" s="407">
        <v>34494</v>
      </c>
      <c r="B1660" s="407" t="s">
        <v>9559</v>
      </c>
      <c r="C1660" s="407" t="s">
        <v>298</v>
      </c>
      <c r="D1660" s="407">
        <v>270.45999999999998</v>
      </c>
      <c r="E1660" s="404" t="s">
        <v>65</v>
      </c>
      <c r="G1660"/>
    </row>
    <row r="1661" spans="1:7" ht="23.25" thickBot="1" x14ac:dyDescent="0.25">
      <c r="A1661" s="406">
        <v>1525</v>
      </c>
      <c r="B1661" s="406" t="s">
        <v>9560</v>
      </c>
      <c r="C1661" s="406" t="s">
        <v>298</v>
      </c>
      <c r="D1661" s="406">
        <v>312.38</v>
      </c>
      <c r="E1661" s="404" t="s">
        <v>65</v>
      </c>
      <c r="G1661"/>
    </row>
    <row r="1662" spans="1:7" ht="23.25" thickBot="1" x14ac:dyDescent="0.25">
      <c r="A1662" s="407">
        <v>38406</v>
      </c>
      <c r="B1662" s="407" t="s">
        <v>9561</v>
      </c>
      <c r="C1662" s="407" t="s">
        <v>298</v>
      </c>
      <c r="D1662" s="407">
        <v>340.89</v>
      </c>
      <c r="E1662" s="404" t="s">
        <v>65</v>
      </c>
      <c r="G1662"/>
    </row>
    <row r="1663" spans="1:7" ht="23.25" thickBot="1" x14ac:dyDescent="0.25">
      <c r="A1663" s="406">
        <v>38409</v>
      </c>
      <c r="B1663" s="406" t="s">
        <v>9562</v>
      </c>
      <c r="C1663" s="406" t="s">
        <v>298</v>
      </c>
      <c r="D1663" s="406">
        <v>363.66</v>
      </c>
      <c r="E1663" s="404" t="s">
        <v>65</v>
      </c>
      <c r="G1663"/>
    </row>
    <row r="1664" spans="1:7" ht="23.25" thickBot="1" x14ac:dyDescent="0.25">
      <c r="A1664" s="407">
        <v>34495</v>
      </c>
      <c r="B1664" s="407" t="s">
        <v>9563</v>
      </c>
      <c r="C1664" s="407" t="s">
        <v>298</v>
      </c>
      <c r="D1664" s="407">
        <v>282.01</v>
      </c>
      <c r="E1664" s="404" t="s">
        <v>65</v>
      </c>
      <c r="G1664"/>
    </row>
    <row r="1665" spans="1:7" ht="23.25" thickBot="1" x14ac:dyDescent="0.25">
      <c r="A1665" s="406">
        <v>11145</v>
      </c>
      <c r="B1665" s="406" t="s">
        <v>13509</v>
      </c>
      <c r="C1665" s="406" t="s">
        <v>298</v>
      </c>
      <c r="D1665" s="406">
        <v>323.57</v>
      </c>
      <c r="E1665" s="404" t="s">
        <v>65</v>
      </c>
      <c r="G1665"/>
    </row>
    <row r="1666" spans="1:7" ht="23.25" thickBot="1" x14ac:dyDescent="0.25">
      <c r="A1666" s="407">
        <v>34496</v>
      </c>
      <c r="B1666" s="407" t="s">
        <v>9564</v>
      </c>
      <c r="C1666" s="407" t="s">
        <v>298</v>
      </c>
      <c r="D1666" s="407">
        <v>294.57</v>
      </c>
      <c r="E1666" s="404" t="s">
        <v>65</v>
      </c>
      <c r="G1666"/>
    </row>
    <row r="1667" spans="1:7" ht="23.25" thickBot="1" x14ac:dyDescent="0.25">
      <c r="A1667" s="406">
        <v>34479</v>
      </c>
      <c r="B1667" s="406" t="s">
        <v>9565</v>
      </c>
      <c r="C1667" s="406" t="s">
        <v>298</v>
      </c>
      <c r="D1667" s="406">
        <v>335.78</v>
      </c>
      <c r="E1667" s="404" t="s">
        <v>65</v>
      </c>
      <c r="G1667"/>
    </row>
    <row r="1668" spans="1:7" ht="23.25" thickBot="1" x14ac:dyDescent="0.25">
      <c r="A1668" s="407">
        <v>34481</v>
      </c>
      <c r="B1668" s="407" t="s">
        <v>9566</v>
      </c>
      <c r="C1668" s="407" t="s">
        <v>298</v>
      </c>
      <c r="D1668" s="407">
        <v>377.5</v>
      </c>
      <c r="E1668" s="404" t="s">
        <v>65</v>
      </c>
      <c r="G1668"/>
    </row>
    <row r="1669" spans="1:7" ht="23.25" thickBot="1" x14ac:dyDescent="0.25">
      <c r="A1669" s="406">
        <v>34483</v>
      </c>
      <c r="B1669" s="406" t="s">
        <v>13510</v>
      </c>
      <c r="C1669" s="406" t="s">
        <v>298</v>
      </c>
      <c r="D1669" s="406">
        <v>447.71</v>
      </c>
      <c r="E1669" s="404" t="s">
        <v>65</v>
      </c>
      <c r="G1669"/>
    </row>
    <row r="1670" spans="1:7" ht="23.25" thickBot="1" x14ac:dyDescent="0.25">
      <c r="A1670" s="407">
        <v>34871</v>
      </c>
      <c r="B1670" s="407" t="s">
        <v>9567</v>
      </c>
      <c r="C1670" s="407" t="s">
        <v>298</v>
      </c>
      <c r="D1670" s="407">
        <v>580</v>
      </c>
      <c r="E1670" s="404" t="s">
        <v>65</v>
      </c>
      <c r="G1670"/>
    </row>
    <row r="1671" spans="1:7" ht="23.25" thickBot="1" x14ac:dyDescent="0.25">
      <c r="A1671" s="406">
        <v>34485</v>
      </c>
      <c r="B1671" s="406" t="s">
        <v>9568</v>
      </c>
      <c r="C1671" s="406" t="s">
        <v>298</v>
      </c>
      <c r="D1671" s="406">
        <v>574.91</v>
      </c>
      <c r="E1671" s="404" t="s">
        <v>65</v>
      </c>
      <c r="G1671"/>
    </row>
    <row r="1672" spans="1:7" ht="23.25" thickBot="1" x14ac:dyDescent="0.25">
      <c r="A1672" s="407">
        <v>34497</v>
      </c>
      <c r="B1672" s="407" t="s">
        <v>9569</v>
      </c>
      <c r="C1672" s="407" t="s">
        <v>298</v>
      </c>
      <c r="D1672" s="407">
        <v>793.68</v>
      </c>
      <c r="E1672" s="404" t="s">
        <v>65</v>
      </c>
      <c r="G1672"/>
    </row>
    <row r="1673" spans="1:7" ht="23.25" thickBot="1" x14ac:dyDescent="0.25">
      <c r="A1673" s="406">
        <v>34487</v>
      </c>
      <c r="B1673" s="406" t="s">
        <v>9570</v>
      </c>
      <c r="C1673" s="406" t="s">
        <v>298</v>
      </c>
      <c r="D1673" s="406">
        <v>763.15</v>
      </c>
      <c r="E1673" s="404" t="s">
        <v>65</v>
      </c>
      <c r="G1673"/>
    </row>
    <row r="1674" spans="1:7" ht="23.25" thickBot="1" x14ac:dyDescent="0.25">
      <c r="A1674" s="407">
        <v>14041</v>
      </c>
      <c r="B1674" s="407" t="s">
        <v>9571</v>
      </c>
      <c r="C1674" s="407" t="s">
        <v>298</v>
      </c>
      <c r="D1674" s="407">
        <v>248.74</v>
      </c>
      <c r="E1674" s="404" t="s">
        <v>65</v>
      </c>
      <c r="G1674"/>
    </row>
    <row r="1675" spans="1:7" ht="23.25" thickBot="1" x14ac:dyDescent="0.25">
      <c r="A1675" s="406">
        <v>1523</v>
      </c>
      <c r="B1675" s="406" t="s">
        <v>9572</v>
      </c>
      <c r="C1675" s="406" t="s">
        <v>298</v>
      </c>
      <c r="D1675" s="406">
        <v>251.12</v>
      </c>
      <c r="E1675" s="404" t="s">
        <v>65</v>
      </c>
      <c r="G1675"/>
    </row>
    <row r="1676" spans="1:7" ht="51" customHeight="1" thickBot="1" x14ac:dyDescent="0.25">
      <c r="A1676" s="407">
        <v>14052</v>
      </c>
      <c r="B1676" s="407" t="s">
        <v>9573</v>
      </c>
      <c r="C1676" s="407" t="s">
        <v>2</v>
      </c>
      <c r="D1676" s="407">
        <v>7.65</v>
      </c>
      <c r="E1676" s="404" t="s">
        <v>65</v>
      </c>
      <c r="G1676"/>
    </row>
    <row r="1677" spans="1:7" ht="13.5" thickBot="1" x14ac:dyDescent="0.25">
      <c r="A1677" s="406">
        <v>14054</v>
      </c>
      <c r="B1677" s="406" t="s">
        <v>9574</v>
      </c>
      <c r="C1677" s="406" t="s">
        <v>2</v>
      </c>
      <c r="D1677" s="406">
        <v>9.94</v>
      </c>
      <c r="E1677" s="404" t="s">
        <v>65</v>
      </c>
      <c r="G1677"/>
    </row>
    <row r="1678" spans="1:7" ht="13.5" thickBot="1" x14ac:dyDescent="0.25">
      <c r="A1678" s="407">
        <v>14053</v>
      </c>
      <c r="B1678" s="407" t="s">
        <v>9575</v>
      </c>
      <c r="C1678" s="407" t="s">
        <v>2</v>
      </c>
      <c r="D1678" s="407">
        <v>7.76</v>
      </c>
      <c r="E1678" s="404" t="s">
        <v>65</v>
      </c>
      <c r="G1678"/>
    </row>
    <row r="1679" spans="1:7" ht="13.5" thickBot="1" x14ac:dyDescent="0.25">
      <c r="A1679" s="406">
        <v>2558</v>
      </c>
      <c r="B1679" s="406" t="s">
        <v>9576</v>
      </c>
      <c r="C1679" s="406" t="s">
        <v>2</v>
      </c>
      <c r="D1679" s="406">
        <v>5.84</v>
      </c>
      <c r="E1679" s="404" t="s">
        <v>65</v>
      </c>
      <c r="G1679"/>
    </row>
    <row r="1680" spans="1:7" ht="13.5" thickBot="1" x14ac:dyDescent="0.25">
      <c r="A1680" s="407">
        <v>2560</v>
      </c>
      <c r="B1680" s="407" t="s">
        <v>9577</v>
      </c>
      <c r="C1680" s="407" t="s">
        <v>2</v>
      </c>
      <c r="D1680" s="407">
        <v>10.29</v>
      </c>
      <c r="E1680" s="404" t="s">
        <v>65</v>
      </c>
      <c r="G1680"/>
    </row>
    <row r="1681" spans="1:7" ht="13.5" thickBot="1" x14ac:dyDescent="0.25">
      <c r="A1681" s="406">
        <v>2559</v>
      </c>
      <c r="B1681" s="406" t="s">
        <v>9578</v>
      </c>
      <c r="C1681" s="406" t="s">
        <v>2</v>
      </c>
      <c r="D1681" s="406">
        <v>8.23</v>
      </c>
      <c r="E1681" s="404" t="s">
        <v>65</v>
      </c>
      <c r="G1681"/>
    </row>
    <row r="1682" spans="1:7" ht="13.5" thickBot="1" x14ac:dyDescent="0.25">
      <c r="A1682" s="407">
        <v>2592</v>
      </c>
      <c r="B1682" s="407" t="s">
        <v>9579</v>
      </c>
      <c r="C1682" s="407" t="s">
        <v>2</v>
      </c>
      <c r="D1682" s="407">
        <v>136.43</v>
      </c>
      <c r="E1682" s="404" t="s">
        <v>65</v>
      </c>
      <c r="G1682"/>
    </row>
    <row r="1683" spans="1:7" ht="13.5" thickBot="1" x14ac:dyDescent="0.25">
      <c r="A1683" s="406">
        <v>2566</v>
      </c>
      <c r="B1683" s="406" t="s">
        <v>9580</v>
      </c>
      <c r="C1683" s="406" t="s">
        <v>2</v>
      </c>
      <c r="D1683" s="406">
        <v>13.73</v>
      </c>
      <c r="E1683" s="404" t="s">
        <v>65</v>
      </c>
      <c r="G1683"/>
    </row>
    <row r="1684" spans="1:7" ht="13.5" thickBot="1" x14ac:dyDescent="0.25">
      <c r="A1684" s="407">
        <v>2589</v>
      </c>
      <c r="B1684" s="407" t="s">
        <v>9581</v>
      </c>
      <c r="C1684" s="407" t="s">
        <v>2</v>
      </c>
      <c r="D1684" s="407">
        <v>18.25</v>
      </c>
      <c r="E1684" s="404" t="s">
        <v>65</v>
      </c>
      <c r="G1684"/>
    </row>
    <row r="1685" spans="1:7" ht="13.5" thickBot="1" x14ac:dyDescent="0.25">
      <c r="A1685" s="406">
        <v>2591</v>
      </c>
      <c r="B1685" s="406" t="s">
        <v>9582</v>
      </c>
      <c r="C1685" s="406" t="s">
        <v>2</v>
      </c>
      <c r="D1685" s="406">
        <v>6.65</v>
      </c>
      <c r="E1685" s="404" t="s">
        <v>65</v>
      </c>
      <c r="G1685"/>
    </row>
    <row r="1686" spans="1:7" ht="45.75" customHeight="1" thickBot="1" x14ac:dyDescent="0.25">
      <c r="A1686" s="407">
        <v>2590</v>
      </c>
      <c r="B1686" s="407" t="s">
        <v>9583</v>
      </c>
      <c r="C1686" s="407" t="s">
        <v>2</v>
      </c>
      <c r="D1686" s="407">
        <v>11.2</v>
      </c>
      <c r="E1686" s="404" t="s">
        <v>65</v>
      </c>
      <c r="G1686"/>
    </row>
    <row r="1687" spans="1:7" ht="13.5" thickBot="1" x14ac:dyDescent="0.25">
      <c r="A1687" s="406">
        <v>2567</v>
      </c>
      <c r="B1687" s="406" t="s">
        <v>9584</v>
      </c>
      <c r="C1687" s="406" t="s">
        <v>2</v>
      </c>
      <c r="D1687" s="406">
        <v>26.77</v>
      </c>
      <c r="E1687" s="404" t="s">
        <v>65</v>
      </c>
      <c r="G1687"/>
    </row>
    <row r="1688" spans="1:7" ht="13.5" thickBot="1" x14ac:dyDescent="0.25">
      <c r="A1688" s="407">
        <v>2565</v>
      </c>
      <c r="B1688" s="407" t="s">
        <v>9585</v>
      </c>
      <c r="C1688" s="407" t="s">
        <v>2</v>
      </c>
      <c r="D1688" s="407">
        <v>6.66</v>
      </c>
      <c r="E1688" s="404" t="s">
        <v>65</v>
      </c>
      <c r="G1688"/>
    </row>
    <row r="1689" spans="1:7" ht="13.5" thickBot="1" x14ac:dyDescent="0.25">
      <c r="A1689" s="406">
        <v>2568</v>
      </c>
      <c r="B1689" s="406" t="s">
        <v>9586</v>
      </c>
      <c r="C1689" s="406" t="s">
        <v>2</v>
      </c>
      <c r="D1689" s="406">
        <v>74.33</v>
      </c>
      <c r="E1689" s="404" t="s">
        <v>65</v>
      </c>
      <c r="G1689"/>
    </row>
    <row r="1690" spans="1:7" ht="13.5" thickBot="1" x14ac:dyDescent="0.25">
      <c r="A1690" s="407">
        <v>2594</v>
      </c>
      <c r="B1690" s="407" t="s">
        <v>9587</v>
      </c>
      <c r="C1690" s="407" t="s">
        <v>2</v>
      </c>
      <c r="D1690" s="407">
        <v>123.83</v>
      </c>
      <c r="E1690" s="404" t="s">
        <v>65</v>
      </c>
      <c r="G1690"/>
    </row>
    <row r="1691" spans="1:7" ht="13.5" thickBot="1" x14ac:dyDescent="0.25">
      <c r="A1691" s="406">
        <v>2587</v>
      </c>
      <c r="B1691" s="406" t="s">
        <v>9588</v>
      </c>
      <c r="C1691" s="406" t="s">
        <v>2</v>
      </c>
      <c r="D1691" s="406">
        <v>21.1</v>
      </c>
      <c r="E1691" s="404" t="s">
        <v>65</v>
      </c>
      <c r="G1691"/>
    </row>
    <row r="1692" spans="1:7" ht="13.5" thickBot="1" x14ac:dyDescent="0.25">
      <c r="A1692" s="407">
        <v>2588</v>
      </c>
      <c r="B1692" s="407" t="s">
        <v>9589</v>
      </c>
      <c r="C1692" s="407" t="s">
        <v>2</v>
      </c>
      <c r="D1692" s="407">
        <v>16.760000000000002</v>
      </c>
      <c r="E1692" s="404" t="s">
        <v>65</v>
      </c>
      <c r="G1692"/>
    </row>
    <row r="1693" spans="1:7" ht="13.5" thickBot="1" x14ac:dyDescent="0.25">
      <c r="A1693" s="406">
        <v>2569</v>
      </c>
      <c r="B1693" s="406" t="s">
        <v>9590</v>
      </c>
      <c r="C1693" s="406" t="s">
        <v>2</v>
      </c>
      <c r="D1693" s="406">
        <v>6.46</v>
      </c>
      <c r="E1693" s="404" t="s">
        <v>65</v>
      </c>
      <c r="G1693"/>
    </row>
    <row r="1694" spans="1:7" ht="13.5" thickBot="1" x14ac:dyDescent="0.25">
      <c r="A1694" s="407">
        <v>2570</v>
      </c>
      <c r="B1694" s="407" t="s">
        <v>9591</v>
      </c>
      <c r="C1694" s="407" t="s">
        <v>2</v>
      </c>
      <c r="D1694" s="407">
        <v>10.83</v>
      </c>
      <c r="E1694" s="404" t="s">
        <v>65</v>
      </c>
      <c r="G1694"/>
    </row>
    <row r="1695" spans="1:7" ht="13.5" thickBot="1" x14ac:dyDescent="0.25">
      <c r="A1695" s="406">
        <v>2571</v>
      </c>
      <c r="B1695" s="406" t="s">
        <v>9592</v>
      </c>
      <c r="C1695" s="406" t="s">
        <v>2</v>
      </c>
      <c r="D1695" s="406">
        <v>32.14</v>
      </c>
      <c r="E1695" s="404" t="s">
        <v>65</v>
      </c>
      <c r="G1695"/>
    </row>
    <row r="1696" spans="1:7" ht="13.5" thickBot="1" x14ac:dyDescent="0.25">
      <c r="A1696" s="407">
        <v>2593</v>
      </c>
      <c r="B1696" s="407" t="s">
        <v>9593</v>
      </c>
      <c r="C1696" s="407" t="s">
        <v>2</v>
      </c>
      <c r="D1696" s="407">
        <v>6.88</v>
      </c>
      <c r="E1696" s="404" t="s">
        <v>65</v>
      </c>
      <c r="G1696"/>
    </row>
    <row r="1697" spans="1:7" ht="13.5" thickBot="1" x14ac:dyDescent="0.25">
      <c r="A1697" s="406">
        <v>2572</v>
      </c>
      <c r="B1697" s="406" t="s">
        <v>9594</v>
      </c>
      <c r="C1697" s="406" t="s">
        <v>2</v>
      </c>
      <c r="D1697" s="406">
        <v>95.06</v>
      </c>
      <c r="E1697" s="404" t="s">
        <v>65</v>
      </c>
      <c r="G1697"/>
    </row>
    <row r="1698" spans="1:7" ht="13.5" thickBot="1" x14ac:dyDescent="0.25">
      <c r="A1698" s="407">
        <v>2595</v>
      </c>
      <c r="B1698" s="407" t="s">
        <v>9595</v>
      </c>
      <c r="C1698" s="407" t="s">
        <v>2</v>
      </c>
      <c r="D1698" s="407">
        <v>148.31</v>
      </c>
      <c r="E1698" s="404" t="s">
        <v>65</v>
      </c>
      <c r="G1698"/>
    </row>
    <row r="1699" spans="1:7" ht="13.5" thickBot="1" x14ac:dyDescent="0.25">
      <c r="A1699" s="406">
        <v>2576</v>
      </c>
      <c r="B1699" s="406" t="s">
        <v>9596</v>
      </c>
      <c r="C1699" s="406" t="s">
        <v>2</v>
      </c>
      <c r="D1699" s="406">
        <v>25.28</v>
      </c>
      <c r="E1699" s="404" t="s">
        <v>65</v>
      </c>
      <c r="G1699"/>
    </row>
    <row r="1700" spans="1:7" ht="13.5" thickBot="1" x14ac:dyDescent="0.25">
      <c r="A1700" s="407">
        <v>2575</v>
      </c>
      <c r="B1700" s="407" t="s">
        <v>13511</v>
      </c>
      <c r="C1700" s="407" t="s">
        <v>2</v>
      </c>
      <c r="D1700" s="407">
        <v>19</v>
      </c>
      <c r="E1700" s="404" t="s">
        <v>65</v>
      </c>
      <c r="G1700"/>
    </row>
    <row r="1701" spans="1:7" ht="13.5" thickBot="1" x14ac:dyDescent="0.25">
      <c r="A1701" s="406">
        <v>2573</v>
      </c>
      <c r="B1701" s="406" t="s">
        <v>9597</v>
      </c>
      <c r="C1701" s="406" t="s">
        <v>2</v>
      </c>
      <c r="D1701" s="406">
        <v>7.89</v>
      </c>
      <c r="E1701" s="404" t="s">
        <v>65</v>
      </c>
      <c r="G1701"/>
    </row>
    <row r="1702" spans="1:7" ht="51" customHeight="1" thickBot="1" x14ac:dyDescent="0.25">
      <c r="A1702" s="407">
        <v>2586</v>
      </c>
      <c r="B1702" s="407" t="s">
        <v>9598</v>
      </c>
      <c r="C1702" s="407" t="s">
        <v>2</v>
      </c>
      <c r="D1702" s="407">
        <v>12.79</v>
      </c>
      <c r="E1702" s="404" t="s">
        <v>65</v>
      </c>
      <c r="G1702"/>
    </row>
    <row r="1703" spans="1:7" ht="13.5" thickBot="1" x14ac:dyDescent="0.25">
      <c r="A1703" s="406">
        <v>2577</v>
      </c>
      <c r="B1703" s="406" t="s">
        <v>9599</v>
      </c>
      <c r="C1703" s="406" t="s">
        <v>2</v>
      </c>
      <c r="D1703" s="406">
        <v>34.26</v>
      </c>
      <c r="E1703" s="404" t="s">
        <v>65</v>
      </c>
      <c r="G1703"/>
    </row>
    <row r="1704" spans="1:7" ht="34.5" customHeight="1" thickBot="1" x14ac:dyDescent="0.25">
      <c r="A1704" s="407">
        <v>2574</v>
      </c>
      <c r="B1704" s="407" t="s">
        <v>12993</v>
      </c>
      <c r="C1704" s="407" t="s">
        <v>2</v>
      </c>
      <c r="D1704" s="407">
        <v>7.94</v>
      </c>
      <c r="E1704" s="404" t="s">
        <v>65</v>
      </c>
      <c r="G1704"/>
    </row>
    <row r="1705" spans="1:7" ht="13.5" thickBot="1" x14ac:dyDescent="0.25">
      <c r="A1705" s="406">
        <v>2578</v>
      </c>
      <c r="B1705" s="406" t="s">
        <v>9600</v>
      </c>
      <c r="C1705" s="406" t="s">
        <v>2</v>
      </c>
      <c r="D1705" s="406">
        <v>106.96</v>
      </c>
      <c r="E1705" s="404" t="s">
        <v>65</v>
      </c>
      <c r="G1705"/>
    </row>
    <row r="1706" spans="1:7" ht="23.25" thickBot="1" x14ac:dyDescent="0.25">
      <c r="A1706" s="407">
        <v>2585</v>
      </c>
      <c r="B1706" s="407" t="s">
        <v>13512</v>
      </c>
      <c r="C1706" s="407" t="s">
        <v>2</v>
      </c>
      <c r="D1706" s="407">
        <v>146.77000000000001</v>
      </c>
      <c r="E1706" s="404" t="s">
        <v>65</v>
      </c>
      <c r="G1706"/>
    </row>
    <row r="1707" spans="1:7" ht="13.5" thickBot="1" x14ac:dyDescent="0.25">
      <c r="A1707" s="406">
        <v>12008</v>
      </c>
      <c r="B1707" s="406" t="s">
        <v>9601</v>
      </c>
      <c r="C1707" s="406" t="s">
        <v>2</v>
      </c>
      <c r="D1707" s="406">
        <v>78.75</v>
      </c>
      <c r="E1707" s="404" t="s">
        <v>65</v>
      </c>
      <c r="G1707"/>
    </row>
    <row r="1708" spans="1:7" ht="13.5" thickBot="1" x14ac:dyDescent="0.25">
      <c r="A1708" s="407">
        <v>2582</v>
      </c>
      <c r="B1708" s="407" t="s">
        <v>9602</v>
      </c>
      <c r="C1708" s="407" t="s">
        <v>2</v>
      </c>
      <c r="D1708" s="407">
        <v>23.45</v>
      </c>
      <c r="E1708" s="404" t="s">
        <v>65</v>
      </c>
      <c r="G1708"/>
    </row>
    <row r="1709" spans="1:7" ht="13.5" thickBot="1" x14ac:dyDescent="0.25">
      <c r="A1709" s="406">
        <v>2597</v>
      </c>
      <c r="B1709" s="406" t="s">
        <v>9603</v>
      </c>
      <c r="C1709" s="406" t="s">
        <v>2</v>
      </c>
      <c r="D1709" s="406">
        <v>20.100000000000001</v>
      </c>
      <c r="E1709" s="404" t="s">
        <v>65</v>
      </c>
      <c r="G1709"/>
    </row>
    <row r="1710" spans="1:7" ht="51" customHeight="1" thickBot="1" x14ac:dyDescent="0.25">
      <c r="A1710" s="407">
        <v>2579</v>
      </c>
      <c r="B1710" s="407" t="s">
        <v>9604</v>
      </c>
      <c r="C1710" s="407" t="s">
        <v>2</v>
      </c>
      <c r="D1710" s="407">
        <v>9.57</v>
      </c>
      <c r="E1710" s="404" t="s">
        <v>65</v>
      </c>
      <c r="G1710"/>
    </row>
    <row r="1711" spans="1:7" ht="13.5" thickBot="1" x14ac:dyDescent="0.25">
      <c r="A1711" s="406">
        <v>2581</v>
      </c>
      <c r="B1711" s="406" t="s">
        <v>9605</v>
      </c>
      <c r="C1711" s="406" t="s">
        <v>2</v>
      </c>
      <c r="D1711" s="406">
        <v>12.24</v>
      </c>
      <c r="E1711" s="404" t="s">
        <v>65</v>
      </c>
      <c r="G1711"/>
    </row>
    <row r="1712" spans="1:7" ht="13.5" thickBot="1" x14ac:dyDescent="0.25">
      <c r="A1712" s="407">
        <v>2596</v>
      </c>
      <c r="B1712" s="407" t="s">
        <v>9606</v>
      </c>
      <c r="C1712" s="407" t="s">
        <v>2</v>
      </c>
      <c r="D1712" s="407">
        <v>36.21</v>
      </c>
      <c r="E1712" s="404" t="s">
        <v>65</v>
      </c>
      <c r="G1712"/>
    </row>
    <row r="1713" spans="1:7" ht="13.5" thickBot="1" x14ac:dyDescent="0.25">
      <c r="A1713" s="406">
        <v>2580</v>
      </c>
      <c r="B1713" s="406" t="s">
        <v>9607</v>
      </c>
      <c r="C1713" s="406" t="s">
        <v>2</v>
      </c>
      <c r="D1713" s="406">
        <v>10.48</v>
      </c>
      <c r="E1713" s="404" t="s">
        <v>65</v>
      </c>
      <c r="G1713"/>
    </row>
    <row r="1714" spans="1:7" ht="13.5" thickBot="1" x14ac:dyDescent="0.25">
      <c r="A1714" s="407">
        <v>2583</v>
      </c>
      <c r="B1714" s="407" t="s">
        <v>9608</v>
      </c>
      <c r="C1714" s="407" t="s">
        <v>2</v>
      </c>
      <c r="D1714" s="407">
        <v>88.07</v>
      </c>
      <c r="E1714" s="404" t="s">
        <v>65</v>
      </c>
      <c r="G1714"/>
    </row>
    <row r="1715" spans="1:7" ht="13.5" thickBot="1" x14ac:dyDescent="0.25">
      <c r="A1715" s="406">
        <v>2584</v>
      </c>
      <c r="B1715" s="406" t="s">
        <v>9609</v>
      </c>
      <c r="C1715" s="406" t="s">
        <v>2</v>
      </c>
      <c r="D1715" s="406">
        <v>146.62</v>
      </c>
      <c r="E1715" s="404" t="s">
        <v>65</v>
      </c>
      <c r="G1715"/>
    </row>
    <row r="1716" spans="1:7" ht="13.5" thickBot="1" x14ac:dyDescent="0.25">
      <c r="A1716" s="407">
        <v>12010</v>
      </c>
      <c r="B1716" s="407" t="s">
        <v>2300</v>
      </c>
      <c r="C1716" s="407" t="s">
        <v>2</v>
      </c>
      <c r="D1716" s="407">
        <v>7.94</v>
      </c>
      <c r="E1716" s="404" t="s">
        <v>65</v>
      </c>
      <c r="G1716"/>
    </row>
    <row r="1717" spans="1:7" ht="13.5" thickBot="1" x14ac:dyDescent="0.25">
      <c r="A1717" s="406">
        <v>12011</v>
      </c>
      <c r="B1717" s="406" t="s">
        <v>2301</v>
      </c>
      <c r="C1717" s="406" t="s">
        <v>2</v>
      </c>
      <c r="D1717" s="406">
        <v>7.87</v>
      </c>
      <c r="E1717" s="404" t="s">
        <v>65</v>
      </c>
      <c r="G1717"/>
    </row>
    <row r="1718" spans="1:7" ht="13.5" thickBot="1" x14ac:dyDescent="0.25">
      <c r="A1718" s="407">
        <v>12016</v>
      </c>
      <c r="B1718" s="407" t="s">
        <v>2302</v>
      </c>
      <c r="C1718" s="407" t="s">
        <v>2</v>
      </c>
      <c r="D1718" s="407">
        <v>5.26</v>
      </c>
      <c r="E1718" s="404" t="s">
        <v>65</v>
      </c>
      <c r="G1718"/>
    </row>
    <row r="1719" spans="1:7" ht="13.5" thickBot="1" x14ac:dyDescent="0.25">
      <c r="A1719" s="406">
        <v>12015</v>
      </c>
      <c r="B1719" s="406" t="s">
        <v>2303</v>
      </c>
      <c r="C1719" s="406" t="s">
        <v>2</v>
      </c>
      <c r="D1719" s="406">
        <v>17.41</v>
      </c>
      <c r="E1719" s="404" t="s">
        <v>65</v>
      </c>
      <c r="G1719"/>
    </row>
    <row r="1720" spans="1:7" ht="13.5" thickBot="1" x14ac:dyDescent="0.25">
      <c r="A1720" s="407">
        <v>12017</v>
      </c>
      <c r="B1720" s="407" t="s">
        <v>2304</v>
      </c>
      <c r="C1720" s="407" t="s">
        <v>2</v>
      </c>
      <c r="D1720" s="407">
        <v>5.32</v>
      </c>
      <c r="E1720" s="404" t="s">
        <v>65</v>
      </c>
      <c r="G1720"/>
    </row>
    <row r="1721" spans="1:7" ht="13.5" thickBot="1" x14ac:dyDescent="0.25">
      <c r="A1721" s="406">
        <v>12020</v>
      </c>
      <c r="B1721" s="406" t="s">
        <v>2305</v>
      </c>
      <c r="C1721" s="406" t="s">
        <v>2</v>
      </c>
      <c r="D1721" s="406">
        <v>5.53</v>
      </c>
      <c r="E1721" s="404" t="s">
        <v>65</v>
      </c>
      <c r="G1721"/>
    </row>
    <row r="1722" spans="1:7" ht="13.5" thickBot="1" x14ac:dyDescent="0.25">
      <c r="A1722" s="407">
        <v>12019</v>
      </c>
      <c r="B1722" s="407" t="s">
        <v>2306</v>
      </c>
      <c r="C1722" s="407" t="s">
        <v>2</v>
      </c>
      <c r="D1722" s="407">
        <v>19.34</v>
      </c>
      <c r="E1722" s="404" t="s">
        <v>65</v>
      </c>
      <c r="G1722"/>
    </row>
    <row r="1723" spans="1:7" ht="13.5" customHeight="1" thickBot="1" x14ac:dyDescent="0.25">
      <c r="A1723" s="406">
        <v>12021</v>
      </c>
      <c r="B1723" s="406" t="s">
        <v>3837</v>
      </c>
      <c r="C1723" s="406" t="s">
        <v>2</v>
      </c>
      <c r="D1723" s="406">
        <v>5.36</v>
      </c>
      <c r="E1723" s="404" t="s">
        <v>65</v>
      </c>
      <c r="G1723"/>
    </row>
    <row r="1724" spans="1:7" ht="13.5" thickBot="1" x14ac:dyDescent="0.25">
      <c r="A1724" s="407">
        <v>12024</v>
      </c>
      <c r="B1724" s="407" t="s">
        <v>2307</v>
      </c>
      <c r="C1724" s="407" t="s">
        <v>2</v>
      </c>
      <c r="D1724" s="407">
        <v>15.34</v>
      </c>
      <c r="E1724" s="404" t="s">
        <v>65</v>
      </c>
      <c r="G1724"/>
    </row>
    <row r="1725" spans="1:7" ht="13.5" customHeight="1" thickBot="1" x14ac:dyDescent="0.25">
      <c r="A1725" s="406">
        <v>12025</v>
      </c>
      <c r="B1725" s="406" t="s">
        <v>4463</v>
      </c>
      <c r="C1725" s="406" t="s">
        <v>2</v>
      </c>
      <c r="D1725" s="406">
        <v>12.83</v>
      </c>
      <c r="E1725" s="404" t="s">
        <v>65</v>
      </c>
      <c r="G1725"/>
    </row>
    <row r="1726" spans="1:7" ht="13.5" customHeight="1" thickBot="1" x14ac:dyDescent="0.25">
      <c r="A1726" s="407">
        <v>12026</v>
      </c>
      <c r="B1726" s="407" t="s">
        <v>2308</v>
      </c>
      <c r="C1726" s="407" t="s">
        <v>2</v>
      </c>
      <c r="D1726" s="407">
        <v>13</v>
      </c>
      <c r="E1726" s="404" t="s">
        <v>65</v>
      </c>
      <c r="G1726"/>
    </row>
    <row r="1727" spans="1:7" ht="13.5" customHeight="1" thickBot="1" x14ac:dyDescent="0.25">
      <c r="A1727" s="406">
        <v>12029</v>
      </c>
      <c r="B1727" s="406" t="s">
        <v>2309</v>
      </c>
      <c r="C1727" s="406" t="s">
        <v>2</v>
      </c>
      <c r="D1727" s="406">
        <v>13.3</v>
      </c>
      <c r="E1727" s="404" t="s">
        <v>65</v>
      </c>
      <c r="G1727"/>
    </row>
    <row r="1728" spans="1:7" ht="13.5" thickBot="1" x14ac:dyDescent="0.25">
      <c r="A1728" s="407">
        <v>12623</v>
      </c>
      <c r="B1728" s="407" t="s">
        <v>9610</v>
      </c>
      <c r="C1728" s="407" t="s">
        <v>70</v>
      </c>
      <c r="D1728" s="407">
        <v>11.21</v>
      </c>
      <c r="E1728" s="404" t="s">
        <v>65</v>
      </c>
      <c r="G1728"/>
    </row>
    <row r="1729" spans="1:7" ht="13.5" thickBot="1" x14ac:dyDescent="0.25">
      <c r="A1729" s="406">
        <v>34498</v>
      </c>
      <c r="B1729" s="406" t="s">
        <v>9611</v>
      </c>
      <c r="C1729" s="406" t="s">
        <v>2</v>
      </c>
      <c r="D1729" s="406">
        <v>94.79</v>
      </c>
      <c r="E1729" s="404" t="s">
        <v>65</v>
      </c>
      <c r="G1729"/>
    </row>
    <row r="1730" spans="1:7" ht="13.5" thickBot="1" x14ac:dyDescent="0.25">
      <c r="A1730" s="407">
        <v>13244</v>
      </c>
      <c r="B1730" s="407" t="s">
        <v>9612</v>
      </c>
      <c r="C1730" s="407" t="s">
        <v>2</v>
      </c>
      <c r="D1730" s="407">
        <v>39.9</v>
      </c>
      <c r="E1730" s="404" t="s">
        <v>65</v>
      </c>
      <c r="G1730"/>
    </row>
    <row r="1731" spans="1:7" ht="13.5" thickBot="1" x14ac:dyDescent="0.25">
      <c r="A1731" s="406">
        <v>39862</v>
      </c>
      <c r="B1731" s="406" t="s">
        <v>13513</v>
      </c>
      <c r="C1731" s="406" t="s">
        <v>2</v>
      </c>
      <c r="D1731" s="406">
        <v>5.65</v>
      </c>
      <c r="E1731" s="404" t="s">
        <v>65</v>
      </c>
      <c r="G1731"/>
    </row>
    <row r="1732" spans="1:7" ht="23.25" customHeight="1" thickBot="1" x14ac:dyDescent="0.25">
      <c r="A1732" s="407">
        <v>39863</v>
      </c>
      <c r="B1732" s="407" t="s">
        <v>13514</v>
      </c>
      <c r="C1732" s="407" t="s">
        <v>2</v>
      </c>
      <c r="D1732" s="407">
        <v>5.72</v>
      </c>
      <c r="E1732" s="404" t="s">
        <v>65</v>
      </c>
      <c r="G1732"/>
    </row>
    <row r="1733" spans="1:7" ht="13.5" thickBot="1" x14ac:dyDescent="0.25">
      <c r="A1733" s="406">
        <v>39864</v>
      </c>
      <c r="B1733" s="406" t="s">
        <v>13515</v>
      </c>
      <c r="C1733" s="406" t="s">
        <v>2</v>
      </c>
      <c r="D1733" s="406">
        <v>7.1</v>
      </c>
      <c r="E1733" s="404" t="s">
        <v>65</v>
      </c>
      <c r="G1733"/>
    </row>
    <row r="1734" spans="1:7" ht="13.5" thickBot="1" x14ac:dyDescent="0.25">
      <c r="A1734" s="407">
        <v>39865</v>
      </c>
      <c r="B1734" s="407" t="s">
        <v>13516</v>
      </c>
      <c r="C1734" s="407" t="s">
        <v>2</v>
      </c>
      <c r="D1734" s="407">
        <v>10.02</v>
      </c>
      <c r="E1734" s="404" t="s">
        <v>65</v>
      </c>
      <c r="G1734"/>
    </row>
    <row r="1735" spans="1:7" ht="23.25" thickBot="1" x14ac:dyDescent="0.25">
      <c r="A1735" s="406">
        <v>2517</v>
      </c>
      <c r="B1735" s="406" t="s">
        <v>9613</v>
      </c>
      <c r="C1735" s="406" t="s">
        <v>2</v>
      </c>
      <c r="D1735" s="406">
        <v>14.61</v>
      </c>
      <c r="E1735" s="404" t="s">
        <v>65</v>
      </c>
      <c r="G1735"/>
    </row>
    <row r="1736" spans="1:7" ht="23.25" thickBot="1" x14ac:dyDescent="0.25">
      <c r="A1736" s="407">
        <v>2522</v>
      </c>
      <c r="B1736" s="407" t="s">
        <v>9614</v>
      </c>
      <c r="C1736" s="407" t="s">
        <v>2</v>
      </c>
      <c r="D1736" s="407">
        <v>9.44</v>
      </c>
      <c r="E1736" s="404" t="s">
        <v>65</v>
      </c>
      <c r="G1736"/>
    </row>
    <row r="1737" spans="1:7" ht="23.25" thickBot="1" x14ac:dyDescent="0.25">
      <c r="A1737" s="406">
        <v>2548</v>
      </c>
      <c r="B1737" s="406" t="s">
        <v>9615</v>
      </c>
      <c r="C1737" s="406" t="s">
        <v>2</v>
      </c>
      <c r="D1737" s="406">
        <v>5.8</v>
      </c>
      <c r="E1737" s="404" t="s">
        <v>65</v>
      </c>
      <c r="G1737"/>
    </row>
    <row r="1738" spans="1:7" ht="23.25" thickBot="1" x14ac:dyDescent="0.25">
      <c r="A1738" s="407">
        <v>2516</v>
      </c>
      <c r="B1738" s="407" t="s">
        <v>9616</v>
      </c>
      <c r="C1738" s="407" t="s">
        <v>2</v>
      </c>
      <c r="D1738" s="407">
        <v>7.58</v>
      </c>
      <c r="E1738" s="404" t="s">
        <v>65</v>
      </c>
      <c r="G1738"/>
    </row>
    <row r="1739" spans="1:7" ht="23.25" thickBot="1" x14ac:dyDescent="0.25">
      <c r="A1739" s="406">
        <v>2518</v>
      </c>
      <c r="B1739" s="406" t="s">
        <v>9617</v>
      </c>
      <c r="C1739" s="406" t="s">
        <v>2</v>
      </c>
      <c r="D1739" s="406">
        <v>69.53</v>
      </c>
      <c r="E1739" s="404" t="s">
        <v>65</v>
      </c>
      <c r="G1739"/>
    </row>
    <row r="1740" spans="1:7" ht="23.25" thickBot="1" x14ac:dyDescent="0.25">
      <c r="A1740" s="407">
        <v>2521</v>
      </c>
      <c r="B1740" s="407" t="s">
        <v>9618</v>
      </c>
      <c r="C1740" s="407" t="s">
        <v>2</v>
      </c>
      <c r="D1740" s="407">
        <v>29.6</v>
      </c>
      <c r="E1740" s="404" t="s">
        <v>65</v>
      </c>
      <c r="G1740"/>
    </row>
    <row r="1741" spans="1:7" ht="23.25" thickBot="1" x14ac:dyDescent="0.25">
      <c r="A1741" s="406">
        <v>2515</v>
      </c>
      <c r="B1741" s="406" t="s">
        <v>9619</v>
      </c>
      <c r="C1741" s="406" t="s">
        <v>2</v>
      </c>
      <c r="D1741" s="406">
        <v>6.31</v>
      </c>
      <c r="E1741" s="404" t="s">
        <v>65</v>
      </c>
      <c r="G1741"/>
    </row>
    <row r="1742" spans="1:7" ht="23.25" thickBot="1" x14ac:dyDescent="0.25">
      <c r="A1742" s="407">
        <v>2519</v>
      </c>
      <c r="B1742" s="407" t="s">
        <v>9620</v>
      </c>
      <c r="C1742" s="407" t="s">
        <v>2</v>
      </c>
      <c r="D1742" s="407">
        <v>83.84</v>
      </c>
      <c r="E1742" s="404" t="s">
        <v>65</v>
      </c>
      <c r="G1742"/>
    </row>
    <row r="1743" spans="1:7" ht="23.25" thickBot="1" x14ac:dyDescent="0.25">
      <c r="A1743" s="406">
        <v>2520</v>
      </c>
      <c r="B1743" s="406" t="s">
        <v>9621</v>
      </c>
      <c r="C1743" s="406" t="s">
        <v>2</v>
      </c>
      <c r="D1743" s="406">
        <v>154.32</v>
      </c>
      <c r="E1743" s="404" t="s">
        <v>65</v>
      </c>
      <c r="G1743"/>
    </row>
    <row r="1744" spans="1:7" ht="13.5" thickBot="1" x14ac:dyDescent="0.25">
      <c r="A1744" s="407">
        <v>1602</v>
      </c>
      <c r="B1744" s="407" t="s">
        <v>9622</v>
      </c>
      <c r="C1744" s="407" t="s">
        <v>2</v>
      </c>
      <c r="D1744" s="407">
        <v>17.38</v>
      </c>
      <c r="E1744" s="404" t="s">
        <v>65</v>
      </c>
      <c r="G1744"/>
    </row>
    <row r="1745" spans="1:7" ht="13.5" thickBot="1" x14ac:dyDescent="0.25">
      <c r="A1745" s="406">
        <v>1601</v>
      </c>
      <c r="B1745" s="406" t="s">
        <v>13517</v>
      </c>
      <c r="C1745" s="406" t="s">
        <v>2</v>
      </c>
      <c r="D1745" s="406">
        <v>15.49</v>
      </c>
      <c r="E1745" s="404" t="s">
        <v>65</v>
      </c>
      <c r="G1745"/>
    </row>
    <row r="1746" spans="1:7" ht="23.25" thickBot="1" x14ac:dyDescent="0.25">
      <c r="A1746" s="407">
        <v>1598</v>
      </c>
      <c r="B1746" s="407" t="s">
        <v>13518</v>
      </c>
      <c r="C1746" s="407" t="s">
        <v>2</v>
      </c>
      <c r="D1746" s="407">
        <v>4.58</v>
      </c>
      <c r="E1746" s="404" t="s">
        <v>65</v>
      </c>
      <c r="G1746"/>
    </row>
    <row r="1747" spans="1:7" ht="13.5" thickBot="1" x14ac:dyDescent="0.25">
      <c r="A1747" s="406">
        <v>1600</v>
      </c>
      <c r="B1747" s="406" t="s">
        <v>9623</v>
      </c>
      <c r="C1747" s="406" t="s">
        <v>2</v>
      </c>
      <c r="D1747" s="406">
        <v>6.76</v>
      </c>
      <c r="E1747" s="404" t="s">
        <v>65</v>
      </c>
      <c r="G1747"/>
    </row>
    <row r="1748" spans="1:7" ht="13.5" customHeight="1" thickBot="1" x14ac:dyDescent="0.25">
      <c r="A1748" s="407">
        <v>1603</v>
      </c>
      <c r="B1748" s="407" t="s">
        <v>9624</v>
      </c>
      <c r="C1748" s="407" t="s">
        <v>2</v>
      </c>
      <c r="D1748" s="407">
        <v>26.25</v>
      </c>
      <c r="E1748" s="404" t="s">
        <v>65</v>
      </c>
      <c r="G1748"/>
    </row>
    <row r="1749" spans="1:7" ht="13.5" thickBot="1" x14ac:dyDescent="0.25">
      <c r="A1749" s="406">
        <v>1599</v>
      </c>
      <c r="B1749" s="406" t="s">
        <v>9625</v>
      </c>
      <c r="C1749" s="406" t="s">
        <v>2</v>
      </c>
      <c r="D1749" s="406">
        <v>5.32</v>
      </c>
      <c r="E1749" s="404" t="s">
        <v>65</v>
      </c>
      <c r="G1749"/>
    </row>
    <row r="1750" spans="1:7" ht="13.5" thickBot="1" x14ac:dyDescent="0.25">
      <c r="A1750" s="407">
        <v>1597</v>
      </c>
      <c r="B1750" s="407" t="s">
        <v>9626</v>
      </c>
      <c r="C1750" s="407" t="s">
        <v>2</v>
      </c>
      <c r="D1750" s="407">
        <v>4.3099999999999996</v>
      </c>
      <c r="E1750" s="404" t="s">
        <v>65</v>
      </c>
      <c r="G1750"/>
    </row>
    <row r="1751" spans="1:7" ht="23.25" thickBot="1" x14ac:dyDescent="0.25">
      <c r="A1751" s="406">
        <v>11821</v>
      </c>
      <c r="B1751" s="406" t="s">
        <v>9627</v>
      </c>
      <c r="C1751" s="406" t="s">
        <v>2</v>
      </c>
      <c r="D1751" s="406">
        <v>3.54</v>
      </c>
      <c r="E1751" s="404" t="s">
        <v>65</v>
      </c>
      <c r="G1751"/>
    </row>
    <row r="1752" spans="1:7" ht="23.25" thickBot="1" x14ac:dyDescent="0.25">
      <c r="A1752" s="407">
        <v>1562</v>
      </c>
      <c r="B1752" s="407" t="s">
        <v>9628</v>
      </c>
      <c r="C1752" s="407" t="s">
        <v>2</v>
      </c>
      <c r="D1752" s="407">
        <v>5.8</v>
      </c>
      <c r="E1752" s="404" t="s">
        <v>65</v>
      </c>
      <c r="G1752"/>
    </row>
    <row r="1753" spans="1:7" ht="13.5" customHeight="1" thickBot="1" x14ac:dyDescent="0.25">
      <c r="A1753" s="406">
        <v>1563</v>
      </c>
      <c r="B1753" s="406" t="s">
        <v>9629</v>
      </c>
      <c r="C1753" s="406" t="s">
        <v>2</v>
      </c>
      <c r="D1753" s="406">
        <v>7.78</v>
      </c>
      <c r="E1753" s="404" t="s">
        <v>65</v>
      </c>
      <c r="G1753"/>
    </row>
    <row r="1754" spans="1:7" ht="13.5" thickBot="1" x14ac:dyDescent="0.25">
      <c r="A1754" s="407">
        <v>11856</v>
      </c>
      <c r="B1754" s="407" t="s">
        <v>9630</v>
      </c>
      <c r="C1754" s="407" t="s">
        <v>2</v>
      </c>
      <c r="D1754" s="407">
        <v>2.3199999999999998</v>
      </c>
      <c r="E1754" s="404" t="s">
        <v>65</v>
      </c>
      <c r="G1754"/>
    </row>
    <row r="1755" spans="1:7" ht="13.5" thickBot="1" x14ac:dyDescent="0.25">
      <c r="A1755" s="406">
        <v>11857</v>
      </c>
      <c r="B1755" s="406" t="s">
        <v>9631</v>
      </c>
      <c r="C1755" s="406" t="s">
        <v>2</v>
      </c>
      <c r="D1755" s="406">
        <v>12.21</v>
      </c>
      <c r="E1755" s="404" t="s">
        <v>65</v>
      </c>
      <c r="G1755"/>
    </row>
    <row r="1756" spans="1:7" ht="13.5" thickBot="1" x14ac:dyDescent="0.25">
      <c r="A1756" s="407">
        <v>11858</v>
      </c>
      <c r="B1756" s="407" t="s">
        <v>9632</v>
      </c>
      <c r="C1756" s="407" t="s">
        <v>2</v>
      </c>
      <c r="D1756" s="407">
        <v>15.15</v>
      </c>
      <c r="E1756" s="404" t="s">
        <v>65</v>
      </c>
      <c r="G1756"/>
    </row>
    <row r="1757" spans="1:7" ht="13.5" thickBot="1" x14ac:dyDescent="0.25">
      <c r="A1757" s="406">
        <v>1539</v>
      </c>
      <c r="B1757" s="406" t="s">
        <v>9633</v>
      </c>
      <c r="C1757" s="406" t="s">
        <v>2</v>
      </c>
      <c r="D1757" s="406">
        <v>2.72</v>
      </c>
      <c r="E1757" s="404" t="s">
        <v>65</v>
      </c>
      <c r="G1757"/>
    </row>
    <row r="1758" spans="1:7" ht="13.5" thickBot="1" x14ac:dyDescent="0.25">
      <c r="A1758" s="407">
        <v>11859</v>
      </c>
      <c r="B1758" s="407" t="s">
        <v>9634</v>
      </c>
      <c r="C1758" s="407" t="s">
        <v>2</v>
      </c>
      <c r="D1758" s="407">
        <v>20.61</v>
      </c>
      <c r="E1758" s="404" t="s">
        <v>65</v>
      </c>
      <c r="G1758"/>
    </row>
    <row r="1759" spans="1:7" ht="13.5" thickBot="1" x14ac:dyDescent="0.25">
      <c r="A1759" s="406">
        <v>1550</v>
      </c>
      <c r="B1759" s="406" t="s">
        <v>9635</v>
      </c>
      <c r="C1759" s="406" t="s">
        <v>2</v>
      </c>
      <c r="D1759" s="406">
        <v>2.87</v>
      </c>
      <c r="E1759" s="404" t="s">
        <v>65</v>
      </c>
      <c r="G1759"/>
    </row>
    <row r="1760" spans="1:7" ht="13.5" thickBot="1" x14ac:dyDescent="0.25">
      <c r="A1760" s="407">
        <v>11854</v>
      </c>
      <c r="B1760" s="407" t="s">
        <v>9636</v>
      </c>
      <c r="C1760" s="407" t="s">
        <v>2</v>
      </c>
      <c r="D1760" s="407">
        <v>3.59</v>
      </c>
      <c r="E1760" s="404" t="s">
        <v>65</v>
      </c>
      <c r="G1760"/>
    </row>
    <row r="1761" spans="1:7" ht="13.5" thickBot="1" x14ac:dyDescent="0.25">
      <c r="A1761" s="406">
        <v>11862</v>
      </c>
      <c r="B1761" s="406" t="s">
        <v>9637</v>
      </c>
      <c r="C1761" s="406" t="s">
        <v>2</v>
      </c>
      <c r="D1761" s="406">
        <v>5.04</v>
      </c>
      <c r="E1761" s="404" t="s">
        <v>65</v>
      </c>
      <c r="G1761"/>
    </row>
    <row r="1762" spans="1:7" ht="13.5" thickBot="1" x14ac:dyDescent="0.25">
      <c r="A1762" s="407">
        <v>11863</v>
      </c>
      <c r="B1762" s="407" t="s">
        <v>9638</v>
      </c>
      <c r="C1762" s="407" t="s">
        <v>2</v>
      </c>
      <c r="D1762" s="407">
        <v>2.0299999999999998</v>
      </c>
      <c r="E1762" s="404" t="s">
        <v>65</v>
      </c>
      <c r="G1762"/>
    </row>
    <row r="1763" spans="1:7" ht="13.5" thickBot="1" x14ac:dyDescent="0.25">
      <c r="A1763" s="406">
        <v>11855</v>
      </c>
      <c r="B1763" s="406" t="s">
        <v>9639</v>
      </c>
      <c r="C1763" s="406" t="s">
        <v>2</v>
      </c>
      <c r="D1763" s="406">
        <v>7.52</v>
      </c>
      <c r="E1763" s="404" t="s">
        <v>65</v>
      </c>
      <c r="G1763"/>
    </row>
    <row r="1764" spans="1:7" ht="13.5" thickBot="1" x14ac:dyDescent="0.25">
      <c r="A1764" s="407">
        <v>11864</v>
      </c>
      <c r="B1764" s="407" t="s">
        <v>9640</v>
      </c>
      <c r="C1764" s="407" t="s">
        <v>2</v>
      </c>
      <c r="D1764" s="407">
        <v>11.37</v>
      </c>
      <c r="E1764" s="404" t="s">
        <v>65</v>
      </c>
      <c r="G1764"/>
    </row>
    <row r="1765" spans="1:7" ht="23.25" thickBot="1" x14ac:dyDescent="0.25">
      <c r="A1765" s="406">
        <v>2527</v>
      </c>
      <c r="B1765" s="406" t="s">
        <v>9641</v>
      </c>
      <c r="C1765" s="406" t="s">
        <v>2</v>
      </c>
      <c r="D1765" s="406">
        <v>5.23</v>
      </c>
      <c r="E1765" s="404" t="s">
        <v>65</v>
      </c>
      <c r="G1765"/>
    </row>
    <row r="1766" spans="1:7" ht="23.25" thickBot="1" x14ac:dyDescent="0.25">
      <c r="A1766" s="407">
        <v>2526</v>
      </c>
      <c r="B1766" s="407" t="s">
        <v>9642</v>
      </c>
      <c r="C1766" s="407" t="s">
        <v>2</v>
      </c>
      <c r="D1766" s="407">
        <v>3.35</v>
      </c>
      <c r="E1766" s="404" t="s">
        <v>65</v>
      </c>
      <c r="G1766"/>
    </row>
    <row r="1767" spans="1:7" ht="23.25" thickBot="1" x14ac:dyDescent="0.25">
      <c r="A1767" s="406">
        <v>2487</v>
      </c>
      <c r="B1767" s="406" t="s">
        <v>9643</v>
      </c>
      <c r="C1767" s="406" t="s">
        <v>2</v>
      </c>
      <c r="D1767" s="406">
        <v>1.1399999999999999</v>
      </c>
      <c r="E1767" s="404" t="s">
        <v>65</v>
      </c>
      <c r="G1767"/>
    </row>
    <row r="1768" spans="1:7" ht="23.25" thickBot="1" x14ac:dyDescent="0.25">
      <c r="A1768" s="407">
        <v>2483</v>
      </c>
      <c r="B1768" s="407" t="s">
        <v>9644</v>
      </c>
      <c r="C1768" s="407" t="s">
        <v>2</v>
      </c>
      <c r="D1768" s="407">
        <v>2.38</v>
      </c>
      <c r="E1768" s="404" t="s">
        <v>65</v>
      </c>
      <c r="G1768"/>
    </row>
    <row r="1769" spans="1:7" ht="23.25" thickBot="1" x14ac:dyDescent="0.25">
      <c r="A1769" s="406">
        <v>2528</v>
      </c>
      <c r="B1769" s="406" t="s">
        <v>9645</v>
      </c>
      <c r="C1769" s="406" t="s">
        <v>2</v>
      </c>
      <c r="D1769" s="406">
        <v>13.15</v>
      </c>
      <c r="E1769" s="404" t="s">
        <v>65</v>
      </c>
      <c r="G1769"/>
    </row>
    <row r="1770" spans="1:7" ht="23.25" thickBot="1" x14ac:dyDescent="0.25">
      <c r="A1770" s="407">
        <v>2489</v>
      </c>
      <c r="B1770" s="407" t="s">
        <v>9646</v>
      </c>
      <c r="C1770" s="407" t="s">
        <v>2</v>
      </c>
      <c r="D1770" s="407">
        <v>5.79</v>
      </c>
      <c r="E1770" s="404" t="s">
        <v>65</v>
      </c>
      <c r="G1770"/>
    </row>
    <row r="1771" spans="1:7" ht="79.5" customHeight="1" thickBot="1" x14ac:dyDescent="0.25">
      <c r="A1771" s="406">
        <v>2488</v>
      </c>
      <c r="B1771" s="406" t="s">
        <v>9647</v>
      </c>
      <c r="C1771" s="406" t="s">
        <v>2</v>
      </c>
      <c r="D1771" s="406">
        <v>1.34</v>
      </c>
      <c r="E1771" s="404" t="s">
        <v>65</v>
      </c>
      <c r="G1771"/>
    </row>
    <row r="1772" spans="1:7" ht="23.25" thickBot="1" x14ac:dyDescent="0.25">
      <c r="A1772" s="407">
        <v>2484</v>
      </c>
      <c r="B1772" s="407" t="s">
        <v>9648</v>
      </c>
      <c r="C1772" s="407" t="s">
        <v>2</v>
      </c>
      <c r="D1772" s="407">
        <v>19.11</v>
      </c>
      <c r="E1772" s="404" t="s">
        <v>65</v>
      </c>
      <c r="G1772"/>
    </row>
    <row r="1773" spans="1:7" ht="23.25" thickBot="1" x14ac:dyDescent="0.25">
      <c r="A1773" s="406">
        <v>2485</v>
      </c>
      <c r="B1773" s="406" t="s">
        <v>9649</v>
      </c>
      <c r="C1773" s="406" t="s">
        <v>2</v>
      </c>
      <c r="D1773" s="406">
        <v>29.95</v>
      </c>
      <c r="E1773" s="404" t="s">
        <v>65</v>
      </c>
      <c r="G1773"/>
    </row>
    <row r="1774" spans="1:7" ht="13.5" thickBot="1" x14ac:dyDescent="0.25">
      <c r="A1774" s="407">
        <v>38683</v>
      </c>
      <c r="B1774" s="407" t="s">
        <v>9650</v>
      </c>
      <c r="C1774" s="407" t="s">
        <v>2</v>
      </c>
      <c r="D1774" s="407">
        <v>10.37</v>
      </c>
      <c r="E1774" s="404" t="s">
        <v>65</v>
      </c>
      <c r="G1774"/>
    </row>
    <row r="1775" spans="1:7" ht="23.25" thickBot="1" x14ac:dyDescent="0.25">
      <c r="A1775" s="406">
        <v>1607</v>
      </c>
      <c r="B1775" s="406" t="s">
        <v>9651</v>
      </c>
      <c r="C1775" s="406" t="s">
        <v>1875</v>
      </c>
      <c r="D1775" s="406">
        <v>0.12</v>
      </c>
      <c r="E1775" s="404" t="s">
        <v>65</v>
      </c>
      <c r="G1775"/>
    </row>
    <row r="1776" spans="1:7" ht="13.5" thickBot="1" x14ac:dyDescent="0.25">
      <c r="A1776" s="407">
        <v>12118</v>
      </c>
      <c r="B1776" s="407" t="s">
        <v>2310</v>
      </c>
      <c r="C1776" s="407" t="s">
        <v>2</v>
      </c>
      <c r="D1776" s="407">
        <v>46</v>
      </c>
      <c r="E1776" s="404" t="s">
        <v>65</v>
      </c>
      <c r="G1776"/>
    </row>
    <row r="1777" spans="1:7" ht="13.5" thickBot="1" x14ac:dyDescent="0.25">
      <c r="A1777" s="406">
        <v>13347</v>
      </c>
      <c r="B1777" s="406" t="s">
        <v>2311</v>
      </c>
      <c r="C1777" s="406" t="s">
        <v>2</v>
      </c>
      <c r="D1777" s="406">
        <v>43.94</v>
      </c>
      <c r="E1777" s="404" t="s">
        <v>65</v>
      </c>
      <c r="G1777"/>
    </row>
    <row r="1778" spans="1:7" ht="13.5" thickBot="1" x14ac:dyDescent="0.25">
      <c r="A1778" s="407">
        <v>12006</v>
      </c>
      <c r="B1778" s="407" t="s">
        <v>2312</v>
      </c>
      <c r="C1778" s="407" t="s">
        <v>2</v>
      </c>
      <c r="D1778" s="407">
        <v>31.05</v>
      </c>
      <c r="E1778" s="404" t="s">
        <v>65</v>
      </c>
      <c r="G1778"/>
    </row>
    <row r="1779" spans="1:7" ht="13.5" thickBot="1" x14ac:dyDescent="0.25">
      <c r="A1779" s="406">
        <v>12002</v>
      </c>
      <c r="B1779" s="406" t="s">
        <v>2313</v>
      </c>
      <c r="C1779" s="406" t="s">
        <v>2</v>
      </c>
      <c r="D1779" s="406">
        <v>21.99</v>
      </c>
      <c r="E1779" s="404" t="s">
        <v>65</v>
      </c>
      <c r="G1779"/>
    </row>
    <row r="1780" spans="1:7" ht="13.5" thickBot="1" x14ac:dyDescent="0.25">
      <c r="A1780" s="407">
        <v>12004</v>
      </c>
      <c r="B1780" s="407" t="s">
        <v>3838</v>
      </c>
      <c r="C1780" s="407" t="s">
        <v>2</v>
      </c>
      <c r="D1780" s="407">
        <v>21.55</v>
      </c>
      <c r="E1780" s="404" t="s">
        <v>65</v>
      </c>
      <c r="G1780"/>
    </row>
    <row r="1781" spans="1:7" ht="13.5" thickBot="1" x14ac:dyDescent="0.25">
      <c r="A1781" s="406">
        <v>12005</v>
      </c>
      <c r="B1781" s="406" t="s">
        <v>12994</v>
      </c>
      <c r="C1781" s="406" t="s">
        <v>2</v>
      </c>
      <c r="D1781" s="406">
        <v>20.5</v>
      </c>
      <c r="E1781" s="404" t="s">
        <v>65</v>
      </c>
      <c r="G1781"/>
    </row>
    <row r="1782" spans="1:7" ht="13.5" thickBot="1" x14ac:dyDescent="0.25">
      <c r="A1782" s="407">
        <v>12007</v>
      </c>
      <c r="B1782" s="407" t="s">
        <v>2314</v>
      </c>
      <c r="C1782" s="407" t="s">
        <v>2</v>
      </c>
      <c r="D1782" s="407">
        <v>16.079999999999998</v>
      </c>
      <c r="E1782" s="404" t="s">
        <v>65</v>
      </c>
      <c r="G1782"/>
    </row>
    <row r="1783" spans="1:7" ht="13.5" thickBot="1" x14ac:dyDescent="0.25">
      <c r="A1783" s="406">
        <v>12612</v>
      </c>
      <c r="B1783" s="406" t="s">
        <v>13519</v>
      </c>
      <c r="C1783" s="406" t="s">
        <v>2</v>
      </c>
      <c r="D1783" s="406">
        <v>3.97</v>
      </c>
      <c r="E1783" s="404" t="s">
        <v>65</v>
      </c>
      <c r="G1783"/>
    </row>
    <row r="1784" spans="1:7" ht="23.25" thickBot="1" x14ac:dyDescent="0.25">
      <c r="A1784" s="407">
        <v>6142</v>
      </c>
      <c r="B1784" s="407" t="s">
        <v>13520</v>
      </c>
      <c r="C1784" s="407" t="s">
        <v>2</v>
      </c>
      <c r="D1784" s="407">
        <v>4.47</v>
      </c>
      <c r="E1784" s="404" t="s">
        <v>65</v>
      </c>
      <c r="G1784"/>
    </row>
    <row r="1785" spans="1:7" ht="23.25" thickBot="1" x14ac:dyDescent="0.25">
      <c r="A1785" s="406">
        <v>11686</v>
      </c>
      <c r="B1785" s="406" t="s">
        <v>4927</v>
      </c>
      <c r="C1785" s="406" t="s">
        <v>2</v>
      </c>
      <c r="D1785" s="406">
        <v>6.21</v>
      </c>
      <c r="E1785" s="404" t="s">
        <v>65</v>
      </c>
      <c r="G1785"/>
    </row>
    <row r="1786" spans="1:7" ht="23.25" thickBot="1" x14ac:dyDescent="0.25">
      <c r="A1786" s="407">
        <v>12116</v>
      </c>
      <c r="B1786" s="407" t="s">
        <v>3030</v>
      </c>
      <c r="C1786" s="407" t="s">
        <v>2</v>
      </c>
      <c r="D1786" s="407">
        <v>11.45</v>
      </c>
      <c r="E1786" s="404" t="s">
        <v>65</v>
      </c>
      <c r="G1786"/>
    </row>
    <row r="1787" spans="1:7" ht="23.25" thickBot="1" x14ac:dyDescent="0.25">
      <c r="A1787" s="406">
        <v>12130</v>
      </c>
      <c r="B1787" s="406" t="s">
        <v>3031</v>
      </c>
      <c r="C1787" s="406" t="s">
        <v>2</v>
      </c>
      <c r="D1787" s="406">
        <v>13.78</v>
      </c>
      <c r="E1787" s="404" t="s">
        <v>65</v>
      </c>
      <c r="G1787"/>
    </row>
    <row r="1788" spans="1:7" ht="23.25" thickBot="1" x14ac:dyDescent="0.25">
      <c r="A1788" s="407">
        <v>12125</v>
      </c>
      <c r="B1788" s="407" t="s">
        <v>4734</v>
      </c>
      <c r="C1788" s="407" t="s">
        <v>2</v>
      </c>
      <c r="D1788" s="407">
        <v>19.579999999999998</v>
      </c>
      <c r="E1788" s="404" t="s">
        <v>65</v>
      </c>
      <c r="G1788"/>
    </row>
    <row r="1789" spans="1:7" ht="13.5" thickBot="1" x14ac:dyDescent="0.25">
      <c r="A1789" s="406">
        <v>12126</v>
      </c>
      <c r="B1789" s="406" t="s">
        <v>2315</v>
      </c>
      <c r="C1789" s="406" t="s">
        <v>2</v>
      </c>
      <c r="D1789" s="406">
        <v>19.03</v>
      </c>
      <c r="E1789" s="404" t="s">
        <v>65</v>
      </c>
      <c r="G1789"/>
    </row>
    <row r="1790" spans="1:7" ht="23.25" customHeight="1" thickBot="1" x14ac:dyDescent="0.25">
      <c r="A1790" s="407">
        <v>37598</v>
      </c>
      <c r="B1790" s="407" t="s">
        <v>9652</v>
      </c>
      <c r="C1790" s="407" t="s">
        <v>2</v>
      </c>
      <c r="D1790" s="407">
        <v>5.51</v>
      </c>
      <c r="E1790" s="404" t="s">
        <v>65</v>
      </c>
      <c r="G1790"/>
    </row>
    <row r="1791" spans="1:7" ht="34.5" thickBot="1" x14ac:dyDescent="0.25">
      <c r="A1791" s="406">
        <v>25398</v>
      </c>
      <c r="B1791" s="406" t="s">
        <v>9653</v>
      </c>
      <c r="C1791" s="406" t="s">
        <v>2</v>
      </c>
      <c r="D1791" s="409">
        <v>2771.58</v>
      </c>
      <c r="E1791" s="404" t="s">
        <v>65</v>
      </c>
      <c r="G1791"/>
    </row>
    <row r="1792" spans="1:7" ht="34.5" thickBot="1" x14ac:dyDescent="0.25">
      <c r="A1792" s="407">
        <v>25399</v>
      </c>
      <c r="B1792" s="407" t="s">
        <v>9654</v>
      </c>
      <c r="C1792" s="407" t="s">
        <v>2</v>
      </c>
      <c r="D1792" s="408">
        <v>1682.59</v>
      </c>
      <c r="E1792" s="404" t="s">
        <v>65</v>
      </c>
      <c r="G1792"/>
    </row>
    <row r="1793" spans="1:7" ht="23.25" thickBot="1" x14ac:dyDescent="0.25">
      <c r="A1793" s="406">
        <v>1383</v>
      </c>
      <c r="B1793" s="406" t="s">
        <v>3032</v>
      </c>
      <c r="C1793" s="406" t="s">
        <v>280</v>
      </c>
      <c r="D1793" s="406">
        <v>2.7</v>
      </c>
      <c r="E1793" s="404" t="s">
        <v>65</v>
      </c>
      <c r="G1793"/>
    </row>
    <row r="1794" spans="1:7" ht="13.5" thickBot="1" x14ac:dyDescent="0.25">
      <c r="A1794" s="407">
        <v>10667</v>
      </c>
      <c r="B1794" s="407" t="s">
        <v>9655</v>
      </c>
      <c r="C1794" s="407" t="s">
        <v>2</v>
      </c>
      <c r="D1794" s="408">
        <v>9920</v>
      </c>
      <c r="E1794" s="404" t="s">
        <v>65</v>
      </c>
      <c r="G1794"/>
    </row>
    <row r="1795" spans="1:7" ht="23.25" thickBot="1" x14ac:dyDescent="0.25">
      <c r="A1795" s="406">
        <v>10775</v>
      </c>
      <c r="B1795" s="406" t="s">
        <v>9656</v>
      </c>
      <c r="C1795" s="406" t="s">
        <v>195</v>
      </c>
      <c r="D1795" s="406">
        <v>620</v>
      </c>
      <c r="E1795" s="404" t="s">
        <v>65</v>
      </c>
      <c r="G1795"/>
    </row>
    <row r="1796" spans="1:7" ht="23.25" thickBot="1" x14ac:dyDescent="0.25">
      <c r="A1796" s="407">
        <v>10776</v>
      </c>
      <c r="B1796" s="407" t="s">
        <v>9657</v>
      </c>
      <c r="C1796" s="407" t="s">
        <v>195</v>
      </c>
      <c r="D1796" s="407">
        <v>484.37</v>
      </c>
      <c r="E1796" s="404" t="s">
        <v>65</v>
      </c>
      <c r="G1796"/>
    </row>
    <row r="1797" spans="1:7" ht="13.5" thickBot="1" x14ac:dyDescent="0.25">
      <c r="A1797" s="406">
        <v>10779</v>
      </c>
      <c r="B1797" s="406" t="s">
        <v>9658</v>
      </c>
      <c r="C1797" s="406" t="s">
        <v>195</v>
      </c>
      <c r="D1797" s="406">
        <v>775</v>
      </c>
      <c r="E1797" s="404" t="s">
        <v>65</v>
      </c>
      <c r="G1797"/>
    </row>
    <row r="1798" spans="1:7" ht="23.25" thickBot="1" x14ac:dyDescent="0.25">
      <c r="A1798" s="407">
        <v>10777</v>
      </c>
      <c r="B1798" s="407" t="s">
        <v>9659</v>
      </c>
      <c r="C1798" s="407" t="s">
        <v>195</v>
      </c>
      <c r="D1798" s="407">
        <v>703.95</v>
      </c>
      <c r="E1798" s="404" t="s">
        <v>65</v>
      </c>
      <c r="G1798"/>
    </row>
    <row r="1799" spans="1:7" ht="23.25" thickBot="1" x14ac:dyDescent="0.25">
      <c r="A1799" s="406">
        <v>10778</v>
      </c>
      <c r="B1799" s="406" t="s">
        <v>9660</v>
      </c>
      <c r="C1799" s="406" t="s">
        <v>195</v>
      </c>
      <c r="D1799" s="406">
        <v>775</v>
      </c>
      <c r="E1799" s="404" t="s">
        <v>65</v>
      </c>
      <c r="G1799"/>
    </row>
    <row r="1800" spans="1:7" ht="13.5" thickBot="1" x14ac:dyDescent="0.25">
      <c r="A1800" s="407">
        <v>1613</v>
      </c>
      <c r="B1800" s="407" t="s">
        <v>9661</v>
      </c>
      <c r="C1800" s="407" t="s">
        <v>2</v>
      </c>
      <c r="D1800" s="407">
        <v>976.95</v>
      </c>
      <c r="E1800" s="404" t="s">
        <v>65</v>
      </c>
      <c r="G1800"/>
    </row>
    <row r="1801" spans="1:7" ht="13.5" thickBot="1" x14ac:dyDescent="0.25">
      <c r="A1801" s="406">
        <v>1626</v>
      </c>
      <c r="B1801" s="406" t="s">
        <v>9662</v>
      </c>
      <c r="C1801" s="406" t="s">
        <v>2</v>
      </c>
      <c r="D1801" s="409">
        <v>1461.14</v>
      </c>
      <c r="E1801" s="404" t="s">
        <v>65</v>
      </c>
      <c r="G1801"/>
    </row>
    <row r="1802" spans="1:7" ht="13.5" thickBot="1" x14ac:dyDescent="0.25">
      <c r="A1802" s="407">
        <v>1625</v>
      </c>
      <c r="B1802" s="407" t="s">
        <v>9663</v>
      </c>
      <c r="C1802" s="407" t="s">
        <v>2</v>
      </c>
      <c r="D1802" s="407">
        <v>102.05</v>
      </c>
      <c r="E1802" s="404" t="s">
        <v>65</v>
      </c>
      <c r="G1802"/>
    </row>
    <row r="1803" spans="1:7" ht="13.5" thickBot="1" x14ac:dyDescent="0.25">
      <c r="A1803" s="406">
        <v>1622</v>
      </c>
      <c r="B1803" s="406" t="s">
        <v>9664</v>
      </c>
      <c r="C1803" s="406" t="s">
        <v>2</v>
      </c>
      <c r="D1803" s="409">
        <v>3297.2</v>
      </c>
      <c r="E1803" s="404" t="s">
        <v>65</v>
      </c>
      <c r="G1803"/>
    </row>
    <row r="1804" spans="1:7" ht="13.5" thickBot="1" x14ac:dyDescent="0.25">
      <c r="A1804" s="407">
        <v>1620</v>
      </c>
      <c r="B1804" s="407" t="s">
        <v>9665</v>
      </c>
      <c r="C1804" s="407" t="s">
        <v>2</v>
      </c>
      <c r="D1804" s="407">
        <v>214.98</v>
      </c>
      <c r="E1804" s="404" t="s">
        <v>65</v>
      </c>
      <c r="G1804"/>
    </row>
    <row r="1805" spans="1:7" ht="13.5" thickBot="1" x14ac:dyDescent="0.25">
      <c r="A1805" s="406">
        <v>1629</v>
      </c>
      <c r="B1805" s="406" t="s">
        <v>9666</v>
      </c>
      <c r="C1805" s="406" t="s">
        <v>2</v>
      </c>
      <c r="D1805" s="409">
        <v>8024.61</v>
      </c>
      <c r="E1805" s="404" t="s">
        <v>65</v>
      </c>
      <c r="G1805"/>
    </row>
    <row r="1806" spans="1:7" ht="13.5" thickBot="1" x14ac:dyDescent="0.25">
      <c r="A1806" s="407">
        <v>1627</v>
      </c>
      <c r="B1806" s="407" t="s">
        <v>9667</v>
      </c>
      <c r="C1806" s="407" t="s">
        <v>2</v>
      </c>
      <c r="D1806" s="407">
        <v>410.93</v>
      </c>
      <c r="E1806" s="404" t="s">
        <v>65</v>
      </c>
      <c r="G1806"/>
    </row>
    <row r="1807" spans="1:7" ht="13.5" thickBot="1" x14ac:dyDescent="0.25">
      <c r="A1807" s="406">
        <v>1623</v>
      </c>
      <c r="B1807" s="406" t="s">
        <v>9668</v>
      </c>
      <c r="C1807" s="406" t="s">
        <v>2</v>
      </c>
      <c r="D1807" s="406">
        <v>83.23</v>
      </c>
      <c r="E1807" s="404" t="s">
        <v>65</v>
      </c>
      <c r="G1807"/>
    </row>
    <row r="1808" spans="1:7" ht="13.5" thickBot="1" x14ac:dyDescent="0.25">
      <c r="A1808" s="407">
        <v>1619</v>
      </c>
      <c r="B1808" s="407" t="s">
        <v>9669</v>
      </c>
      <c r="C1808" s="407" t="s">
        <v>2</v>
      </c>
      <c r="D1808" s="407">
        <v>114.49</v>
      </c>
      <c r="E1808" s="404" t="s">
        <v>65</v>
      </c>
      <c r="G1808"/>
    </row>
    <row r="1809" spans="1:7" ht="23.25" thickBot="1" x14ac:dyDescent="0.25">
      <c r="A1809" s="406">
        <v>1630</v>
      </c>
      <c r="B1809" s="406" t="s">
        <v>9670</v>
      </c>
      <c r="C1809" s="406" t="s">
        <v>2</v>
      </c>
      <c r="D1809" s="409">
        <v>2520.7800000000002</v>
      </c>
      <c r="E1809" s="404" t="s">
        <v>65</v>
      </c>
      <c r="G1809"/>
    </row>
    <row r="1810" spans="1:7" ht="13.5" thickBot="1" x14ac:dyDescent="0.25">
      <c r="A1810" s="407">
        <v>1616</v>
      </c>
      <c r="B1810" s="407" t="s">
        <v>9671</v>
      </c>
      <c r="C1810" s="407" t="s">
        <v>2</v>
      </c>
      <c r="D1810" s="408">
        <v>3877.01</v>
      </c>
      <c r="E1810" s="404" t="s">
        <v>65</v>
      </c>
      <c r="G1810"/>
    </row>
    <row r="1811" spans="1:7" ht="13.5" thickBot="1" x14ac:dyDescent="0.25">
      <c r="A1811" s="406">
        <v>1614</v>
      </c>
      <c r="B1811" s="406" t="s">
        <v>12995</v>
      </c>
      <c r="C1811" s="406" t="s">
        <v>2</v>
      </c>
      <c r="D1811" s="406">
        <v>177.19</v>
      </c>
      <c r="E1811" s="404" t="s">
        <v>65</v>
      </c>
      <c r="G1811"/>
    </row>
    <row r="1812" spans="1:7" ht="13.5" thickBot="1" x14ac:dyDescent="0.25">
      <c r="A1812" s="407">
        <v>1617</v>
      </c>
      <c r="B1812" s="407" t="s">
        <v>9672</v>
      </c>
      <c r="C1812" s="407" t="s">
        <v>2</v>
      </c>
      <c r="D1812" s="408">
        <v>4628.3100000000004</v>
      </c>
      <c r="E1812" s="404" t="s">
        <v>65</v>
      </c>
      <c r="G1812"/>
    </row>
    <row r="1813" spans="1:7" ht="13.5" thickBot="1" x14ac:dyDescent="0.25">
      <c r="A1813" s="406">
        <v>1621</v>
      </c>
      <c r="B1813" s="406" t="s">
        <v>9673</v>
      </c>
      <c r="C1813" s="406" t="s">
        <v>2</v>
      </c>
      <c r="D1813" s="406">
        <v>316.89999999999998</v>
      </c>
      <c r="E1813" s="404" t="s">
        <v>65</v>
      </c>
      <c r="G1813"/>
    </row>
    <row r="1814" spans="1:7" ht="13.5" thickBot="1" x14ac:dyDescent="0.25">
      <c r="A1814" s="407">
        <v>1624</v>
      </c>
      <c r="B1814" s="407" t="s">
        <v>13521</v>
      </c>
      <c r="C1814" s="407" t="s">
        <v>2</v>
      </c>
      <c r="D1814" s="408">
        <v>11376.6</v>
      </c>
      <c r="E1814" s="404" t="s">
        <v>65</v>
      </c>
      <c r="G1814"/>
    </row>
    <row r="1815" spans="1:7" ht="23.25" thickBot="1" x14ac:dyDescent="0.25">
      <c r="A1815" s="406">
        <v>1615</v>
      </c>
      <c r="B1815" s="406" t="s">
        <v>13522</v>
      </c>
      <c r="C1815" s="406" t="s">
        <v>2</v>
      </c>
      <c r="D1815" s="406">
        <v>595.1</v>
      </c>
      <c r="E1815" s="404" t="s">
        <v>65</v>
      </c>
      <c r="G1815"/>
    </row>
    <row r="1816" spans="1:7" ht="13.5" thickBot="1" x14ac:dyDescent="0.25">
      <c r="A1816" s="407">
        <v>1612</v>
      </c>
      <c r="B1816" s="407" t="s">
        <v>9674</v>
      </c>
      <c r="C1816" s="407" t="s">
        <v>2</v>
      </c>
      <c r="D1816" s="407">
        <v>78.38</v>
      </c>
      <c r="E1816" s="404" t="s">
        <v>65</v>
      </c>
      <c r="G1816"/>
    </row>
    <row r="1817" spans="1:7" ht="13.5" thickBot="1" x14ac:dyDescent="0.25">
      <c r="A1817" s="406">
        <v>1618</v>
      </c>
      <c r="B1817" s="406" t="s">
        <v>9675</v>
      </c>
      <c r="C1817" s="406" t="s">
        <v>2</v>
      </c>
      <c r="D1817" s="406">
        <v>817.75</v>
      </c>
      <c r="E1817" s="404" t="s">
        <v>65</v>
      </c>
      <c r="G1817"/>
    </row>
    <row r="1818" spans="1:7" ht="13.5" thickBot="1" x14ac:dyDescent="0.25">
      <c r="A1818" s="407">
        <v>14211</v>
      </c>
      <c r="B1818" s="407" t="s">
        <v>2316</v>
      </c>
      <c r="C1818" s="407" t="s">
        <v>2</v>
      </c>
      <c r="D1818" s="407">
        <v>57.11</v>
      </c>
      <c r="E1818" s="404" t="s">
        <v>65</v>
      </c>
      <c r="G1818"/>
    </row>
    <row r="1819" spans="1:7" ht="51" customHeight="1" thickBot="1" x14ac:dyDescent="0.25">
      <c r="A1819" s="406">
        <v>34500</v>
      </c>
      <c r="B1819" s="406" t="s">
        <v>9676</v>
      </c>
      <c r="C1819" s="406" t="s">
        <v>280</v>
      </c>
      <c r="D1819" s="406">
        <v>148.68</v>
      </c>
      <c r="E1819" s="404" t="s">
        <v>65</v>
      </c>
      <c r="G1819"/>
    </row>
    <row r="1820" spans="1:7" ht="13.5" thickBot="1" x14ac:dyDescent="0.25">
      <c r="A1820" s="407">
        <v>4266</v>
      </c>
      <c r="B1820" s="407" t="s">
        <v>2317</v>
      </c>
      <c r="C1820" s="407" t="s">
        <v>184</v>
      </c>
      <c r="D1820" s="407">
        <v>16.05</v>
      </c>
      <c r="E1820" s="404" t="s">
        <v>65</v>
      </c>
      <c r="G1820"/>
    </row>
    <row r="1821" spans="1:7" ht="13.5" thickBot="1" x14ac:dyDescent="0.25">
      <c r="A1821" s="406">
        <v>5328</v>
      </c>
      <c r="B1821" s="406" t="s">
        <v>8071</v>
      </c>
      <c r="C1821" s="406" t="s">
        <v>2</v>
      </c>
      <c r="D1821" s="406">
        <v>3.48</v>
      </c>
      <c r="E1821" s="404" t="s">
        <v>65</v>
      </c>
      <c r="G1821"/>
    </row>
    <row r="1822" spans="1:7" ht="13.5" thickBot="1" x14ac:dyDescent="0.25">
      <c r="A1822" s="407">
        <v>38200</v>
      </c>
      <c r="B1822" s="407" t="s">
        <v>13523</v>
      </c>
      <c r="C1822" s="407" t="s">
        <v>13524</v>
      </c>
      <c r="D1822" s="407">
        <v>571.95000000000005</v>
      </c>
      <c r="E1822" s="404" t="s">
        <v>65</v>
      </c>
      <c r="G1822"/>
    </row>
    <row r="1823" spans="1:7" ht="13.5" thickBot="1" x14ac:dyDescent="0.25">
      <c r="A1823" s="406">
        <v>37601</v>
      </c>
      <c r="B1823" s="406" t="s">
        <v>9677</v>
      </c>
      <c r="C1823" s="406" t="s">
        <v>70</v>
      </c>
      <c r="D1823" s="406">
        <v>1.22</v>
      </c>
      <c r="E1823" s="404" t="s">
        <v>65</v>
      </c>
      <c r="G1823"/>
    </row>
    <row r="1824" spans="1:7" ht="13.5" thickBot="1" x14ac:dyDescent="0.25">
      <c r="A1824" s="407">
        <v>1634</v>
      </c>
      <c r="B1824" s="407" t="s">
        <v>9678</v>
      </c>
      <c r="C1824" s="407" t="s">
        <v>70</v>
      </c>
      <c r="D1824" s="407">
        <v>1.26</v>
      </c>
      <c r="E1824" s="404" t="s">
        <v>65</v>
      </c>
      <c r="G1824"/>
    </row>
    <row r="1825" spans="1:7" ht="13.5" thickBot="1" x14ac:dyDescent="0.25">
      <c r="A1825" s="406">
        <v>5086</v>
      </c>
      <c r="B1825" s="406" t="s">
        <v>2318</v>
      </c>
      <c r="C1825" s="406" t="s">
        <v>616</v>
      </c>
      <c r="D1825" s="406">
        <v>17.45</v>
      </c>
      <c r="E1825" s="404" t="s">
        <v>65</v>
      </c>
      <c r="G1825"/>
    </row>
    <row r="1826" spans="1:7" ht="13.5" thickBot="1" x14ac:dyDescent="0.25">
      <c r="A1826" s="407">
        <v>12109</v>
      </c>
      <c r="B1826" s="407" t="s">
        <v>9679</v>
      </c>
      <c r="C1826" s="407" t="s">
        <v>2</v>
      </c>
      <c r="D1826" s="407">
        <v>244.37</v>
      </c>
      <c r="E1826" s="404" t="s">
        <v>65</v>
      </c>
      <c r="G1826"/>
    </row>
    <row r="1827" spans="1:7" ht="23.25" thickBot="1" x14ac:dyDescent="0.25">
      <c r="A1827" s="406">
        <v>11280</v>
      </c>
      <c r="B1827" s="406" t="s">
        <v>9680</v>
      </c>
      <c r="C1827" s="406" t="s">
        <v>2</v>
      </c>
      <c r="D1827" s="409">
        <v>7985.53</v>
      </c>
      <c r="E1827" s="404" t="s">
        <v>65</v>
      </c>
      <c r="G1827"/>
    </row>
    <row r="1828" spans="1:7" ht="13.5" thickBot="1" x14ac:dyDescent="0.25">
      <c r="A1828" s="407">
        <v>39869</v>
      </c>
      <c r="B1828" s="407" t="s">
        <v>13525</v>
      </c>
      <c r="C1828" s="407" t="s">
        <v>2</v>
      </c>
      <c r="D1828" s="407">
        <v>5.61</v>
      </c>
      <c r="E1828" s="404" t="s">
        <v>65</v>
      </c>
      <c r="G1828"/>
    </row>
    <row r="1829" spans="1:7" ht="57" customHeight="1" thickBot="1" x14ac:dyDescent="0.25">
      <c r="A1829" s="406">
        <v>39870</v>
      </c>
      <c r="B1829" s="406" t="s">
        <v>13526</v>
      </c>
      <c r="C1829" s="406" t="s">
        <v>2</v>
      </c>
      <c r="D1829" s="406">
        <v>8.58</v>
      </c>
      <c r="E1829" s="404" t="s">
        <v>65</v>
      </c>
      <c r="G1829"/>
    </row>
    <row r="1830" spans="1:7" ht="13.5" thickBot="1" x14ac:dyDescent="0.25">
      <c r="A1830" s="407">
        <v>39871</v>
      </c>
      <c r="B1830" s="407" t="s">
        <v>13527</v>
      </c>
      <c r="C1830" s="407" t="s">
        <v>2</v>
      </c>
      <c r="D1830" s="407">
        <v>9.6199999999999992</v>
      </c>
      <c r="E1830" s="404" t="s">
        <v>65</v>
      </c>
      <c r="G1830"/>
    </row>
    <row r="1831" spans="1:7" ht="13.5" thickBot="1" x14ac:dyDescent="0.25">
      <c r="A1831" s="406">
        <v>12722</v>
      </c>
      <c r="B1831" s="406" t="s">
        <v>13528</v>
      </c>
      <c r="C1831" s="406" t="s">
        <v>2</v>
      </c>
      <c r="D1831" s="406">
        <v>321.86</v>
      </c>
      <c r="E1831" s="404" t="s">
        <v>65</v>
      </c>
      <c r="G1831"/>
    </row>
    <row r="1832" spans="1:7" ht="13.5" thickBot="1" x14ac:dyDescent="0.25">
      <c r="A1832" s="407">
        <v>12714</v>
      </c>
      <c r="B1832" s="407" t="s">
        <v>13529</v>
      </c>
      <c r="C1832" s="407" t="s">
        <v>2</v>
      </c>
      <c r="D1832" s="407">
        <v>2.1</v>
      </c>
      <c r="E1832" s="404" t="s">
        <v>65</v>
      </c>
      <c r="G1832"/>
    </row>
    <row r="1833" spans="1:7" ht="13.5" thickBot="1" x14ac:dyDescent="0.25">
      <c r="A1833" s="406">
        <v>12715</v>
      </c>
      <c r="B1833" s="406" t="s">
        <v>13530</v>
      </c>
      <c r="C1833" s="406" t="s">
        <v>2</v>
      </c>
      <c r="D1833" s="406">
        <v>4.74</v>
      </c>
      <c r="E1833" s="404" t="s">
        <v>65</v>
      </c>
      <c r="G1833"/>
    </row>
    <row r="1834" spans="1:7" ht="13.5" thickBot="1" x14ac:dyDescent="0.25">
      <c r="A1834" s="407">
        <v>12716</v>
      </c>
      <c r="B1834" s="407" t="s">
        <v>13531</v>
      </c>
      <c r="C1834" s="407" t="s">
        <v>2</v>
      </c>
      <c r="D1834" s="407">
        <v>8.14</v>
      </c>
      <c r="E1834" s="404" t="s">
        <v>65</v>
      </c>
      <c r="G1834"/>
    </row>
    <row r="1835" spans="1:7" ht="13.5" thickBot="1" x14ac:dyDescent="0.25">
      <c r="A1835" s="406">
        <v>12717</v>
      </c>
      <c r="B1835" s="406" t="s">
        <v>13532</v>
      </c>
      <c r="C1835" s="406" t="s">
        <v>2</v>
      </c>
      <c r="D1835" s="406">
        <v>16.010000000000002</v>
      </c>
      <c r="E1835" s="404" t="s">
        <v>65</v>
      </c>
      <c r="G1835"/>
    </row>
    <row r="1836" spans="1:7" ht="13.5" thickBot="1" x14ac:dyDescent="0.25">
      <c r="A1836" s="407">
        <v>12718</v>
      </c>
      <c r="B1836" s="407" t="s">
        <v>13533</v>
      </c>
      <c r="C1836" s="407" t="s">
        <v>2</v>
      </c>
      <c r="D1836" s="407">
        <v>24.57</v>
      </c>
      <c r="E1836" s="404" t="s">
        <v>65</v>
      </c>
      <c r="G1836"/>
    </row>
    <row r="1837" spans="1:7" ht="13.5" thickBot="1" x14ac:dyDescent="0.25">
      <c r="A1837" s="406">
        <v>12719</v>
      </c>
      <c r="B1837" s="406" t="s">
        <v>13534</v>
      </c>
      <c r="C1837" s="406" t="s">
        <v>2</v>
      </c>
      <c r="D1837" s="406">
        <v>39.01</v>
      </c>
      <c r="E1837" s="404" t="s">
        <v>65</v>
      </c>
      <c r="G1837"/>
    </row>
    <row r="1838" spans="1:7" ht="13.5" thickBot="1" x14ac:dyDescent="0.25">
      <c r="A1838" s="407">
        <v>12720</v>
      </c>
      <c r="B1838" s="407" t="s">
        <v>13535</v>
      </c>
      <c r="C1838" s="407" t="s">
        <v>2</v>
      </c>
      <c r="D1838" s="407">
        <v>135.83000000000001</v>
      </c>
      <c r="E1838" s="404" t="s">
        <v>65</v>
      </c>
      <c r="G1838"/>
    </row>
    <row r="1839" spans="1:7" ht="13.5" thickBot="1" x14ac:dyDescent="0.25">
      <c r="A1839" s="406">
        <v>12721</v>
      </c>
      <c r="B1839" s="406" t="s">
        <v>13536</v>
      </c>
      <c r="C1839" s="406" t="s">
        <v>2</v>
      </c>
      <c r="D1839" s="406">
        <v>130.25</v>
      </c>
      <c r="E1839" s="404" t="s">
        <v>65</v>
      </c>
      <c r="G1839"/>
    </row>
    <row r="1840" spans="1:7" ht="13.5" thickBot="1" x14ac:dyDescent="0.25">
      <c r="A1840" s="407">
        <v>3446</v>
      </c>
      <c r="B1840" s="407" t="s">
        <v>13537</v>
      </c>
      <c r="C1840" s="407" t="s">
        <v>2</v>
      </c>
      <c r="D1840" s="407">
        <v>22.25</v>
      </c>
      <c r="E1840" s="404" t="s">
        <v>65</v>
      </c>
      <c r="G1840"/>
    </row>
    <row r="1841" spans="1:7" ht="13.5" thickBot="1" x14ac:dyDescent="0.25">
      <c r="A1841" s="406">
        <v>3445</v>
      </c>
      <c r="B1841" s="406" t="s">
        <v>13538</v>
      </c>
      <c r="C1841" s="406" t="s">
        <v>2</v>
      </c>
      <c r="D1841" s="406">
        <v>18.45</v>
      </c>
      <c r="E1841" s="404" t="s">
        <v>65</v>
      </c>
      <c r="G1841"/>
    </row>
    <row r="1842" spans="1:7" ht="13.5" thickBot="1" x14ac:dyDescent="0.25">
      <c r="A1842" s="407">
        <v>3441</v>
      </c>
      <c r="B1842" s="407" t="s">
        <v>13539</v>
      </c>
      <c r="C1842" s="407" t="s">
        <v>2</v>
      </c>
      <c r="D1842" s="407">
        <v>5.3</v>
      </c>
      <c r="E1842" s="404" t="s">
        <v>65</v>
      </c>
      <c r="G1842"/>
    </row>
    <row r="1843" spans="1:7" ht="13.5" thickBot="1" x14ac:dyDescent="0.25">
      <c r="A1843" s="406">
        <v>3444</v>
      </c>
      <c r="B1843" s="406" t="s">
        <v>13540</v>
      </c>
      <c r="C1843" s="406" t="s">
        <v>2</v>
      </c>
      <c r="D1843" s="406">
        <v>11.36</v>
      </c>
      <c r="E1843" s="404" t="s">
        <v>65</v>
      </c>
      <c r="G1843"/>
    </row>
    <row r="1844" spans="1:7" ht="13.5" thickBot="1" x14ac:dyDescent="0.25">
      <c r="A1844" s="407">
        <v>12402</v>
      </c>
      <c r="B1844" s="407" t="s">
        <v>13541</v>
      </c>
      <c r="C1844" s="407" t="s">
        <v>2</v>
      </c>
      <c r="D1844" s="407">
        <v>52.59</v>
      </c>
      <c r="E1844" s="404" t="s">
        <v>65</v>
      </c>
      <c r="G1844"/>
    </row>
    <row r="1845" spans="1:7" ht="13.5" thickBot="1" x14ac:dyDescent="0.25">
      <c r="A1845" s="406">
        <v>3447</v>
      </c>
      <c r="B1845" s="406" t="s">
        <v>13542</v>
      </c>
      <c r="C1845" s="406" t="s">
        <v>2</v>
      </c>
      <c r="D1845" s="406">
        <v>27.98</v>
      </c>
      <c r="E1845" s="404" t="s">
        <v>65</v>
      </c>
      <c r="G1845"/>
    </row>
    <row r="1846" spans="1:7" ht="13.5" thickBot="1" x14ac:dyDescent="0.25">
      <c r="A1846" s="407">
        <v>3442</v>
      </c>
      <c r="B1846" s="407" t="s">
        <v>13543</v>
      </c>
      <c r="C1846" s="407" t="s">
        <v>2</v>
      </c>
      <c r="D1846" s="407">
        <v>7.98</v>
      </c>
      <c r="E1846" s="404" t="s">
        <v>65</v>
      </c>
      <c r="G1846"/>
    </row>
    <row r="1847" spans="1:7" ht="13.5" thickBot="1" x14ac:dyDescent="0.25">
      <c r="A1847" s="406">
        <v>3448</v>
      </c>
      <c r="B1847" s="406" t="s">
        <v>13544</v>
      </c>
      <c r="C1847" s="406" t="s">
        <v>2</v>
      </c>
      <c r="D1847" s="406">
        <v>68.27</v>
      </c>
      <c r="E1847" s="404" t="s">
        <v>65</v>
      </c>
      <c r="G1847"/>
    </row>
    <row r="1848" spans="1:7" ht="13.5" thickBot="1" x14ac:dyDescent="0.25">
      <c r="A1848" s="407">
        <v>3449</v>
      </c>
      <c r="B1848" s="407" t="s">
        <v>13545</v>
      </c>
      <c r="C1848" s="407" t="s">
        <v>2</v>
      </c>
      <c r="D1848" s="407">
        <v>132.79</v>
      </c>
      <c r="E1848" s="404" t="s">
        <v>65</v>
      </c>
      <c r="G1848"/>
    </row>
    <row r="1849" spans="1:7" ht="13.5" thickBot="1" x14ac:dyDescent="0.25">
      <c r="A1849" s="406">
        <v>37438</v>
      </c>
      <c r="B1849" s="406" t="s">
        <v>9681</v>
      </c>
      <c r="C1849" s="406" t="s">
        <v>2</v>
      </c>
      <c r="D1849" s="406">
        <v>112.99</v>
      </c>
      <c r="E1849" s="404" t="s">
        <v>65</v>
      </c>
      <c r="G1849"/>
    </row>
    <row r="1850" spans="1:7" ht="13.5" thickBot="1" x14ac:dyDescent="0.25">
      <c r="A1850" s="407">
        <v>37439</v>
      </c>
      <c r="B1850" s="407" t="s">
        <v>9682</v>
      </c>
      <c r="C1850" s="407" t="s">
        <v>2</v>
      </c>
      <c r="D1850" s="407">
        <v>738.72</v>
      </c>
      <c r="E1850" s="404" t="s">
        <v>65</v>
      </c>
      <c r="G1850"/>
    </row>
    <row r="1851" spans="1:7" ht="13.5" thickBot="1" x14ac:dyDescent="0.25">
      <c r="A1851" s="406">
        <v>37435</v>
      </c>
      <c r="B1851" s="406" t="s">
        <v>9683</v>
      </c>
      <c r="C1851" s="406" t="s">
        <v>2</v>
      </c>
      <c r="D1851" s="406">
        <v>13.27</v>
      </c>
      <c r="E1851" s="404" t="s">
        <v>65</v>
      </c>
      <c r="G1851"/>
    </row>
    <row r="1852" spans="1:7" ht="13.5" thickBot="1" x14ac:dyDescent="0.25">
      <c r="A1852" s="407">
        <v>37436</v>
      </c>
      <c r="B1852" s="407" t="s">
        <v>9684</v>
      </c>
      <c r="C1852" s="407" t="s">
        <v>2</v>
      </c>
      <c r="D1852" s="407">
        <v>15.67</v>
      </c>
      <c r="E1852" s="404" t="s">
        <v>65</v>
      </c>
      <c r="G1852"/>
    </row>
    <row r="1853" spans="1:7" ht="13.5" thickBot="1" x14ac:dyDescent="0.25">
      <c r="A1853" s="406">
        <v>37437</v>
      </c>
      <c r="B1853" s="406" t="s">
        <v>9685</v>
      </c>
      <c r="C1853" s="406" t="s">
        <v>2</v>
      </c>
      <c r="D1853" s="406">
        <v>22.66</v>
      </c>
      <c r="E1853" s="404" t="s">
        <v>65</v>
      </c>
      <c r="G1853"/>
    </row>
    <row r="1854" spans="1:7" ht="13.5" thickBot="1" x14ac:dyDescent="0.25">
      <c r="A1854" s="407">
        <v>3473</v>
      </c>
      <c r="B1854" s="407" t="s">
        <v>13546</v>
      </c>
      <c r="C1854" s="407" t="s">
        <v>2</v>
      </c>
      <c r="D1854" s="407">
        <v>22.72</v>
      </c>
      <c r="E1854" s="404" t="s">
        <v>65</v>
      </c>
      <c r="G1854"/>
    </row>
    <row r="1855" spans="1:7" ht="13.5" customHeight="1" thickBot="1" x14ac:dyDescent="0.25">
      <c r="A1855" s="406">
        <v>3474</v>
      </c>
      <c r="B1855" s="406" t="s">
        <v>13547</v>
      </c>
      <c r="C1855" s="406" t="s">
        <v>2</v>
      </c>
      <c r="D1855" s="406">
        <v>20.56</v>
      </c>
      <c r="E1855" s="404" t="s">
        <v>65</v>
      </c>
      <c r="G1855"/>
    </row>
    <row r="1856" spans="1:7" ht="13.5" thickBot="1" x14ac:dyDescent="0.25">
      <c r="A1856" s="407">
        <v>3450</v>
      </c>
      <c r="B1856" s="407" t="s">
        <v>13548</v>
      </c>
      <c r="C1856" s="407" t="s">
        <v>2</v>
      </c>
      <c r="D1856" s="407">
        <v>6.99</v>
      </c>
      <c r="E1856" s="404" t="s">
        <v>65</v>
      </c>
      <c r="G1856"/>
    </row>
    <row r="1857" spans="1:7" ht="13.5" thickBot="1" x14ac:dyDescent="0.25">
      <c r="A1857" s="406">
        <v>3443</v>
      </c>
      <c r="B1857" s="406" t="s">
        <v>13549</v>
      </c>
      <c r="C1857" s="406" t="s">
        <v>2</v>
      </c>
      <c r="D1857" s="406">
        <v>13.61</v>
      </c>
      <c r="E1857" s="404" t="s">
        <v>65</v>
      </c>
      <c r="G1857"/>
    </row>
    <row r="1858" spans="1:7" ht="13.5" thickBot="1" x14ac:dyDescent="0.25">
      <c r="A1858" s="407">
        <v>3453</v>
      </c>
      <c r="B1858" s="407" t="s">
        <v>13550</v>
      </c>
      <c r="C1858" s="407" t="s">
        <v>2</v>
      </c>
      <c r="D1858" s="407">
        <v>57.05</v>
      </c>
      <c r="E1858" s="404" t="s">
        <v>65</v>
      </c>
      <c r="G1858"/>
    </row>
    <row r="1859" spans="1:7" ht="13.5" thickBot="1" x14ac:dyDescent="0.25">
      <c r="A1859" s="406">
        <v>3452</v>
      </c>
      <c r="B1859" s="406" t="s">
        <v>13551</v>
      </c>
      <c r="C1859" s="406" t="s">
        <v>2</v>
      </c>
      <c r="D1859" s="406">
        <v>34.229999999999997</v>
      </c>
      <c r="E1859" s="404" t="s">
        <v>65</v>
      </c>
      <c r="G1859"/>
    </row>
    <row r="1860" spans="1:7" ht="13.5" thickBot="1" x14ac:dyDescent="0.25">
      <c r="A1860" s="407">
        <v>3451</v>
      </c>
      <c r="B1860" s="407" t="s">
        <v>13552</v>
      </c>
      <c r="C1860" s="407" t="s">
        <v>2</v>
      </c>
      <c r="D1860" s="407">
        <v>8.92</v>
      </c>
      <c r="E1860" s="404" t="s">
        <v>65</v>
      </c>
      <c r="G1860"/>
    </row>
    <row r="1861" spans="1:7" ht="13.5" thickBot="1" x14ac:dyDescent="0.25">
      <c r="A1861" s="406">
        <v>3454</v>
      </c>
      <c r="B1861" s="406" t="s">
        <v>13553</v>
      </c>
      <c r="C1861" s="406" t="s">
        <v>2</v>
      </c>
      <c r="D1861" s="406">
        <v>73.25</v>
      </c>
      <c r="E1861" s="404" t="s">
        <v>65</v>
      </c>
      <c r="G1861"/>
    </row>
    <row r="1862" spans="1:7" ht="13.5" thickBot="1" x14ac:dyDescent="0.25">
      <c r="A1862" s="407">
        <v>3458</v>
      </c>
      <c r="B1862" s="407" t="s">
        <v>13554</v>
      </c>
      <c r="C1862" s="407" t="s">
        <v>2</v>
      </c>
      <c r="D1862" s="407">
        <v>19.86</v>
      </c>
      <c r="E1862" s="404" t="s">
        <v>65</v>
      </c>
      <c r="G1862"/>
    </row>
    <row r="1863" spans="1:7" ht="23.25" thickBot="1" x14ac:dyDescent="0.25">
      <c r="A1863" s="406">
        <v>3468</v>
      </c>
      <c r="B1863" s="406" t="s">
        <v>13555</v>
      </c>
      <c r="C1863" s="406" t="s">
        <v>2</v>
      </c>
      <c r="D1863" s="406">
        <v>18.68</v>
      </c>
      <c r="E1863" s="404" t="s">
        <v>65</v>
      </c>
      <c r="G1863"/>
    </row>
    <row r="1864" spans="1:7" ht="13.5" thickBot="1" x14ac:dyDescent="0.25">
      <c r="A1864" s="407">
        <v>3465</v>
      </c>
      <c r="B1864" s="407" t="s">
        <v>13556</v>
      </c>
      <c r="C1864" s="407" t="s">
        <v>2</v>
      </c>
      <c r="D1864" s="407">
        <v>19.059999999999999</v>
      </c>
      <c r="E1864" s="404" t="s">
        <v>65</v>
      </c>
      <c r="G1864"/>
    </row>
    <row r="1865" spans="1:7" ht="13.5" thickBot="1" x14ac:dyDescent="0.25">
      <c r="A1865" s="406">
        <v>3457</v>
      </c>
      <c r="B1865" s="406" t="s">
        <v>13557</v>
      </c>
      <c r="C1865" s="406" t="s">
        <v>2</v>
      </c>
      <c r="D1865" s="406">
        <v>13.89</v>
      </c>
      <c r="E1865" s="404" t="s">
        <v>65</v>
      </c>
      <c r="G1865"/>
    </row>
    <row r="1866" spans="1:7" ht="13.5" thickBot="1" x14ac:dyDescent="0.25">
      <c r="A1866" s="407">
        <v>12403</v>
      </c>
      <c r="B1866" s="407" t="s">
        <v>13558</v>
      </c>
      <c r="C1866" s="407" t="s">
        <v>2</v>
      </c>
      <c r="D1866" s="407">
        <v>13.28</v>
      </c>
      <c r="E1866" s="404" t="s">
        <v>65</v>
      </c>
      <c r="G1866"/>
    </row>
    <row r="1867" spans="1:7" ht="13.5" thickBot="1" x14ac:dyDescent="0.25">
      <c r="A1867" s="406">
        <v>3455</v>
      </c>
      <c r="B1867" s="406" t="s">
        <v>13559</v>
      </c>
      <c r="C1867" s="406" t="s">
        <v>2</v>
      </c>
      <c r="D1867" s="406">
        <v>3.75</v>
      </c>
      <c r="E1867" s="404" t="s">
        <v>65</v>
      </c>
      <c r="G1867"/>
    </row>
    <row r="1868" spans="1:7" ht="13.5" thickBot="1" x14ac:dyDescent="0.25">
      <c r="A1868" s="407">
        <v>3472</v>
      </c>
      <c r="B1868" s="407" t="s">
        <v>13560</v>
      </c>
      <c r="C1868" s="407" t="s">
        <v>2</v>
      </c>
      <c r="D1868" s="407">
        <v>9.06</v>
      </c>
      <c r="E1868" s="404" t="s">
        <v>65</v>
      </c>
      <c r="G1868"/>
    </row>
    <row r="1869" spans="1:7" ht="13.5" thickBot="1" x14ac:dyDescent="0.25">
      <c r="A1869" s="406">
        <v>3463</v>
      </c>
      <c r="B1869" s="406" t="s">
        <v>13561</v>
      </c>
      <c r="C1869" s="406" t="s">
        <v>2</v>
      </c>
      <c r="D1869" s="406">
        <v>8.4499999999999993</v>
      </c>
      <c r="E1869" s="404" t="s">
        <v>65</v>
      </c>
      <c r="G1869"/>
    </row>
    <row r="1870" spans="1:7" ht="13.5" thickBot="1" x14ac:dyDescent="0.25">
      <c r="A1870" s="407">
        <v>3464</v>
      </c>
      <c r="B1870" s="407" t="s">
        <v>13562</v>
      </c>
      <c r="C1870" s="407" t="s">
        <v>2</v>
      </c>
      <c r="D1870" s="407">
        <v>8.2100000000000009</v>
      </c>
      <c r="E1870" s="404" t="s">
        <v>65</v>
      </c>
      <c r="G1870"/>
    </row>
    <row r="1871" spans="1:7" ht="13.5" thickBot="1" x14ac:dyDescent="0.25">
      <c r="A1871" s="406">
        <v>3470</v>
      </c>
      <c r="B1871" s="406" t="s">
        <v>13563</v>
      </c>
      <c r="C1871" s="406" t="s">
        <v>2</v>
      </c>
      <c r="D1871" s="406">
        <v>58.6</v>
      </c>
      <c r="E1871" s="404" t="s">
        <v>65</v>
      </c>
      <c r="G1871"/>
    </row>
    <row r="1872" spans="1:7" ht="13.5" thickBot="1" x14ac:dyDescent="0.25">
      <c r="A1872" s="407">
        <v>3466</v>
      </c>
      <c r="B1872" s="407" t="s">
        <v>13564</v>
      </c>
      <c r="C1872" s="407" t="s">
        <v>2</v>
      </c>
      <c r="D1872" s="407">
        <v>56.95</v>
      </c>
      <c r="E1872" s="404" t="s">
        <v>65</v>
      </c>
      <c r="G1872"/>
    </row>
    <row r="1873" spans="1:7" ht="13.5" thickBot="1" x14ac:dyDescent="0.25">
      <c r="A1873" s="406">
        <v>3471</v>
      </c>
      <c r="B1873" s="406" t="s">
        <v>13565</v>
      </c>
      <c r="C1873" s="406" t="s">
        <v>2</v>
      </c>
      <c r="D1873" s="406">
        <v>30.42</v>
      </c>
      <c r="E1873" s="404" t="s">
        <v>65</v>
      </c>
      <c r="G1873"/>
    </row>
    <row r="1874" spans="1:7" ht="34.5" customHeight="1" thickBot="1" x14ac:dyDescent="0.25">
      <c r="A1874" s="407">
        <v>3467</v>
      </c>
      <c r="B1874" s="407" t="s">
        <v>13566</v>
      </c>
      <c r="C1874" s="407" t="s">
        <v>2</v>
      </c>
      <c r="D1874" s="407">
        <v>30.28</v>
      </c>
      <c r="E1874" s="404" t="s">
        <v>65</v>
      </c>
      <c r="G1874"/>
    </row>
    <row r="1875" spans="1:7" ht="23.25" customHeight="1" thickBot="1" x14ac:dyDescent="0.25">
      <c r="A1875" s="406">
        <v>3456</v>
      </c>
      <c r="B1875" s="406" t="s">
        <v>13567</v>
      </c>
      <c r="C1875" s="406" t="s">
        <v>2</v>
      </c>
      <c r="D1875" s="406">
        <v>6.66</v>
      </c>
      <c r="E1875" s="404" t="s">
        <v>65</v>
      </c>
      <c r="G1875"/>
    </row>
    <row r="1876" spans="1:7" ht="13.5" thickBot="1" x14ac:dyDescent="0.25">
      <c r="A1876" s="407">
        <v>3462</v>
      </c>
      <c r="B1876" s="407" t="s">
        <v>13568</v>
      </c>
      <c r="C1876" s="407" t="s">
        <v>2</v>
      </c>
      <c r="D1876" s="407">
        <v>5.86</v>
      </c>
      <c r="E1876" s="404" t="s">
        <v>65</v>
      </c>
      <c r="G1876"/>
    </row>
    <row r="1877" spans="1:7" ht="79.5" customHeight="1" thickBot="1" x14ac:dyDescent="0.25">
      <c r="A1877" s="406">
        <v>3459</v>
      </c>
      <c r="B1877" s="406" t="s">
        <v>13569</v>
      </c>
      <c r="C1877" s="406" t="s">
        <v>2</v>
      </c>
      <c r="D1877" s="406">
        <v>79.489999999999995</v>
      </c>
      <c r="E1877" s="404" t="s">
        <v>65</v>
      </c>
      <c r="G1877"/>
    </row>
    <row r="1878" spans="1:7" ht="13.5" thickBot="1" x14ac:dyDescent="0.25">
      <c r="A1878" s="407">
        <v>3469</v>
      </c>
      <c r="B1878" s="407" t="s">
        <v>13570</v>
      </c>
      <c r="C1878" s="407" t="s">
        <v>2</v>
      </c>
      <c r="D1878" s="407">
        <v>139.83000000000001</v>
      </c>
      <c r="E1878" s="404" t="s">
        <v>65</v>
      </c>
      <c r="G1878"/>
    </row>
    <row r="1879" spans="1:7" ht="13.5" thickBot="1" x14ac:dyDescent="0.25">
      <c r="A1879" s="406">
        <v>3460</v>
      </c>
      <c r="B1879" s="406" t="s">
        <v>13571</v>
      </c>
      <c r="C1879" s="406" t="s">
        <v>2</v>
      </c>
      <c r="D1879" s="406">
        <v>352.59</v>
      </c>
      <c r="E1879" s="404" t="s">
        <v>65</v>
      </c>
      <c r="G1879"/>
    </row>
    <row r="1880" spans="1:7" ht="63.75" customHeight="1" thickBot="1" x14ac:dyDescent="0.25">
      <c r="A1880" s="407">
        <v>3461</v>
      </c>
      <c r="B1880" s="407" t="s">
        <v>13572</v>
      </c>
      <c r="C1880" s="407" t="s">
        <v>2</v>
      </c>
      <c r="D1880" s="407">
        <v>439.41</v>
      </c>
      <c r="E1880" s="404" t="s">
        <v>65</v>
      </c>
      <c r="G1880"/>
    </row>
    <row r="1881" spans="1:7" ht="34.5" customHeight="1" thickBot="1" x14ac:dyDescent="0.25">
      <c r="A1881" s="406">
        <v>37433</v>
      </c>
      <c r="B1881" s="406" t="s">
        <v>9686</v>
      </c>
      <c r="C1881" s="406" t="s">
        <v>2</v>
      </c>
      <c r="D1881" s="406">
        <v>112.99</v>
      </c>
      <c r="E1881" s="404" t="s">
        <v>65</v>
      </c>
      <c r="G1881"/>
    </row>
    <row r="1882" spans="1:7" ht="13.5" thickBot="1" x14ac:dyDescent="0.25">
      <c r="A1882" s="407">
        <v>37430</v>
      </c>
      <c r="B1882" s="407" t="s">
        <v>9687</v>
      </c>
      <c r="C1882" s="407" t="s">
        <v>2</v>
      </c>
      <c r="D1882" s="407">
        <v>14.16</v>
      </c>
      <c r="E1882" s="404" t="s">
        <v>65</v>
      </c>
      <c r="G1882"/>
    </row>
    <row r="1883" spans="1:7" ht="13.5" thickBot="1" x14ac:dyDescent="0.25">
      <c r="A1883" s="406">
        <v>37434</v>
      </c>
      <c r="B1883" s="406" t="s">
        <v>9688</v>
      </c>
      <c r="C1883" s="406" t="s">
        <v>2</v>
      </c>
      <c r="D1883" s="409">
        <v>1053.52</v>
      </c>
      <c r="E1883" s="404" t="s">
        <v>65</v>
      </c>
      <c r="G1883"/>
    </row>
    <row r="1884" spans="1:7" ht="13.5" thickBot="1" x14ac:dyDescent="0.25">
      <c r="A1884" s="407">
        <v>37431</v>
      </c>
      <c r="B1884" s="407" t="s">
        <v>9689</v>
      </c>
      <c r="C1884" s="407" t="s">
        <v>2</v>
      </c>
      <c r="D1884" s="407">
        <v>19.2</v>
      </c>
      <c r="E1884" s="404" t="s">
        <v>65</v>
      </c>
      <c r="G1884"/>
    </row>
    <row r="1885" spans="1:7" ht="13.5" thickBot="1" x14ac:dyDescent="0.25">
      <c r="A1885" s="406">
        <v>37432</v>
      </c>
      <c r="B1885" s="406" t="s">
        <v>9690</v>
      </c>
      <c r="C1885" s="406" t="s">
        <v>2</v>
      </c>
      <c r="D1885" s="406">
        <v>35.43</v>
      </c>
      <c r="E1885" s="404" t="s">
        <v>65</v>
      </c>
      <c r="G1885"/>
    </row>
    <row r="1886" spans="1:7" ht="38.25" customHeight="1" thickBot="1" x14ac:dyDescent="0.25">
      <c r="A1886" s="407">
        <v>37413</v>
      </c>
      <c r="B1886" s="407" t="s">
        <v>9691</v>
      </c>
      <c r="C1886" s="407" t="s">
        <v>2</v>
      </c>
      <c r="D1886" s="407">
        <v>1.87</v>
      </c>
      <c r="E1886" s="404" t="s">
        <v>65</v>
      </c>
      <c r="G1886"/>
    </row>
    <row r="1887" spans="1:7" ht="38.25" customHeight="1" thickBot="1" x14ac:dyDescent="0.25">
      <c r="A1887" s="406">
        <v>37414</v>
      </c>
      <c r="B1887" s="406" t="s">
        <v>9692</v>
      </c>
      <c r="C1887" s="406" t="s">
        <v>2</v>
      </c>
      <c r="D1887" s="406">
        <v>2.13</v>
      </c>
      <c r="E1887" s="404" t="s">
        <v>65</v>
      </c>
      <c r="G1887"/>
    </row>
    <row r="1888" spans="1:7" ht="23.25" thickBot="1" x14ac:dyDescent="0.25">
      <c r="A1888" s="407">
        <v>37415</v>
      </c>
      <c r="B1888" s="407" t="s">
        <v>9693</v>
      </c>
      <c r="C1888" s="407" t="s">
        <v>2</v>
      </c>
      <c r="D1888" s="407">
        <v>3.87</v>
      </c>
      <c r="E1888" s="404" t="s">
        <v>65</v>
      </c>
      <c r="G1888"/>
    </row>
    <row r="1889" spans="1:7" ht="23.25" thickBot="1" x14ac:dyDescent="0.25">
      <c r="A1889" s="406">
        <v>37416</v>
      </c>
      <c r="B1889" s="406" t="s">
        <v>9694</v>
      </c>
      <c r="C1889" s="406" t="s">
        <v>2</v>
      </c>
      <c r="D1889" s="406">
        <v>1.75</v>
      </c>
      <c r="E1889" s="404" t="s">
        <v>65</v>
      </c>
      <c r="G1889"/>
    </row>
    <row r="1890" spans="1:7" ht="23.25" thickBot="1" x14ac:dyDescent="0.25">
      <c r="A1890" s="407">
        <v>37417</v>
      </c>
      <c r="B1890" s="407" t="s">
        <v>12996</v>
      </c>
      <c r="C1890" s="407" t="s">
        <v>2</v>
      </c>
      <c r="D1890" s="407">
        <v>2.52</v>
      </c>
      <c r="E1890" s="404" t="s">
        <v>65</v>
      </c>
      <c r="G1890"/>
    </row>
    <row r="1891" spans="1:7" ht="13.5" thickBot="1" x14ac:dyDescent="0.25">
      <c r="A1891" s="406">
        <v>3112</v>
      </c>
      <c r="B1891" s="406" t="s">
        <v>2319</v>
      </c>
      <c r="C1891" s="406" t="s">
        <v>1875</v>
      </c>
      <c r="D1891" s="406">
        <v>43.4</v>
      </c>
      <c r="E1891" s="404" t="s">
        <v>65</v>
      </c>
      <c r="G1891"/>
    </row>
    <row r="1892" spans="1:7" ht="13.5" thickBot="1" x14ac:dyDescent="0.25">
      <c r="A1892" s="407">
        <v>3113</v>
      </c>
      <c r="B1892" s="407" t="s">
        <v>2320</v>
      </c>
      <c r="C1892" s="407" t="s">
        <v>1875</v>
      </c>
      <c r="D1892" s="407">
        <v>48.78</v>
      </c>
      <c r="E1892" s="404" t="s">
        <v>65</v>
      </c>
      <c r="G1892"/>
    </row>
    <row r="1893" spans="1:7" ht="13.5" thickBot="1" x14ac:dyDescent="0.25">
      <c r="A1893" s="406">
        <v>3114</v>
      </c>
      <c r="B1893" s="406" t="s">
        <v>8072</v>
      </c>
      <c r="C1893" s="406" t="s">
        <v>2</v>
      </c>
      <c r="D1893" s="406">
        <v>33.5</v>
      </c>
      <c r="E1893" s="404" t="s">
        <v>65</v>
      </c>
      <c r="G1893"/>
    </row>
    <row r="1894" spans="1:7" ht="13.5" thickBot="1" x14ac:dyDescent="0.25">
      <c r="A1894" s="407">
        <v>1636</v>
      </c>
      <c r="B1894" s="407" t="s">
        <v>2321</v>
      </c>
      <c r="C1894" s="407" t="s">
        <v>2</v>
      </c>
      <c r="D1894" s="407">
        <v>199.22</v>
      </c>
      <c r="E1894" s="404" t="s">
        <v>65</v>
      </c>
      <c r="G1894"/>
    </row>
    <row r="1895" spans="1:7" ht="13.5" thickBot="1" x14ac:dyDescent="0.25">
      <c r="A1895" s="406">
        <v>1637</v>
      </c>
      <c r="B1895" s="406" t="s">
        <v>2322</v>
      </c>
      <c r="C1895" s="406" t="s">
        <v>2</v>
      </c>
      <c r="D1895" s="406">
        <v>409.03</v>
      </c>
      <c r="E1895" s="404" t="s">
        <v>65</v>
      </c>
      <c r="G1895"/>
    </row>
    <row r="1896" spans="1:7" ht="13.5" customHeight="1" thickBot="1" x14ac:dyDescent="0.25">
      <c r="A1896" s="407">
        <v>1638</v>
      </c>
      <c r="B1896" s="407" t="s">
        <v>2323</v>
      </c>
      <c r="C1896" s="407" t="s">
        <v>2</v>
      </c>
      <c r="D1896" s="407">
        <v>574.25</v>
      </c>
      <c r="E1896" s="404" t="s">
        <v>65</v>
      </c>
      <c r="G1896"/>
    </row>
    <row r="1897" spans="1:7" ht="13.5" thickBot="1" x14ac:dyDescent="0.25">
      <c r="A1897" s="406">
        <v>1645</v>
      </c>
      <c r="B1897" s="406" t="s">
        <v>2324</v>
      </c>
      <c r="C1897" s="406" t="s">
        <v>2</v>
      </c>
      <c r="D1897" s="406">
        <v>802.03</v>
      </c>
      <c r="E1897" s="404" t="s">
        <v>65</v>
      </c>
      <c r="G1897"/>
    </row>
    <row r="1898" spans="1:7" ht="13.5" thickBot="1" x14ac:dyDescent="0.25">
      <c r="A1898" s="407">
        <v>1639</v>
      </c>
      <c r="B1898" s="407" t="s">
        <v>13573</v>
      </c>
      <c r="C1898" s="407" t="s">
        <v>2</v>
      </c>
      <c r="D1898" s="408">
        <v>1029.8</v>
      </c>
      <c r="E1898" s="404" t="s">
        <v>65</v>
      </c>
      <c r="G1898"/>
    </row>
    <row r="1899" spans="1:7" ht="13.5" thickBot="1" x14ac:dyDescent="0.25">
      <c r="A1899" s="406">
        <v>1640</v>
      </c>
      <c r="B1899" s="406" t="s">
        <v>2325</v>
      </c>
      <c r="C1899" s="406" t="s">
        <v>2</v>
      </c>
      <c r="D1899" s="409">
        <v>1313.72</v>
      </c>
      <c r="E1899" s="404" t="s">
        <v>65</v>
      </c>
      <c r="G1899"/>
    </row>
    <row r="1900" spans="1:7" ht="13.5" thickBot="1" x14ac:dyDescent="0.25">
      <c r="A1900" s="407">
        <v>1644</v>
      </c>
      <c r="B1900" s="407" t="s">
        <v>2326</v>
      </c>
      <c r="C1900" s="407" t="s">
        <v>2</v>
      </c>
      <c r="D1900" s="408">
        <v>1421.19</v>
      </c>
      <c r="E1900" s="404" t="s">
        <v>65</v>
      </c>
      <c r="G1900"/>
    </row>
    <row r="1901" spans="1:7" ht="13.5" thickBot="1" x14ac:dyDescent="0.25">
      <c r="A1901" s="406">
        <v>1641</v>
      </c>
      <c r="B1901" s="406" t="s">
        <v>2327</v>
      </c>
      <c r="C1901" s="406" t="s">
        <v>2</v>
      </c>
      <c r="D1901" s="409">
        <v>2557.35</v>
      </c>
      <c r="E1901" s="404" t="s">
        <v>65</v>
      </c>
      <c r="G1901"/>
    </row>
    <row r="1902" spans="1:7" ht="13.5" thickBot="1" x14ac:dyDescent="0.25">
      <c r="A1902" s="407">
        <v>1642</v>
      </c>
      <c r="B1902" s="407" t="s">
        <v>2328</v>
      </c>
      <c r="C1902" s="407" t="s">
        <v>2</v>
      </c>
      <c r="D1902" s="408">
        <v>3025.25</v>
      </c>
      <c r="E1902" s="404" t="s">
        <v>65</v>
      </c>
      <c r="G1902"/>
    </row>
    <row r="1903" spans="1:7" ht="13.5" thickBot="1" x14ac:dyDescent="0.25">
      <c r="A1903" s="406">
        <v>1643</v>
      </c>
      <c r="B1903" s="406" t="s">
        <v>2329</v>
      </c>
      <c r="C1903" s="406" t="s">
        <v>2</v>
      </c>
      <c r="D1903" s="409">
        <v>3304.36</v>
      </c>
      <c r="E1903" s="404" t="s">
        <v>65</v>
      </c>
      <c r="G1903"/>
    </row>
    <row r="1904" spans="1:7" ht="13.5" thickBot="1" x14ac:dyDescent="0.25">
      <c r="A1904" s="407">
        <v>1646</v>
      </c>
      <c r="B1904" s="407" t="s">
        <v>4735</v>
      </c>
      <c r="C1904" s="407" t="s">
        <v>2</v>
      </c>
      <c r="D1904" s="407">
        <v>272.69</v>
      </c>
      <c r="E1904" s="404" t="s">
        <v>65</v>
      </c>
      <c r="G1904"/>
    </row>
    <row r="1905" spans="1:7" ht="13.5" thickBot="1" x14ac:dyDescent="0.25">
      <c r="A1905" s="406">
        <v>34519</v>
      </c>
      <c r="B1905" s="406" t="s">
        <v>8073</v>
      </c>
      <c r="C1905" s="406" t="s">
        <v>2</v>
      </c>
      <c r="D1905" s="406">
        <v>102.1</v>
      </c>
      <c r="E1905" s="404" t="s">
        <v>65</v>
      </c>
      <c r="G1905"/>
    </row>
    <row r="1906" spans="1:7" ht="13.5" thickBot="1" x14ac:dyDescent="0.25">
      <c r="A1906" s="407">
        <v>1649</v>
      </c>
      <c r="B1906" s="407" t="s">
        <v>13574</v>
      </c>
      <c r="C1906" s="407" t="s">
        <v>2</v>
      </c>
      <c r="D1906" s="407">
        <v>39.25</v>
      </c>
      <c r="E1906" s="404" t="s">
        <v>65</v>
      </c>
      <c r="G1906"/>
    </row>
    <row r="1907" spans="1:7" ht="13.5" thickBot="1" x14ac:dyDescent="0.25">
      <c r="A1907" s="406">
        <v>1653</v>
      </c>
      <c r="B1907" s="406" t="s">
        <v>13575</v>
      </c>
      <c r="C1907" s="406" t="s">
        <v>2</v>
      </c>
      <c r="D1907" s="406">
        <v>32.58</v>
      </c>
      <c r="E1907" s="404" t="s">
        <v>65</v>
      </c>
      <c r="G1907"/>
    </row>
    <row r="1908" spans="1:7" ht="13.5" thickBot="1" x14ac:dyDescent="0.25">
      <c r="A1908" s="407">
        <v>1647</v>
      </c>
      <c r="B1908" s="407" t="s">
        <v>13576</v>
      </c>
      <c r="C1908" s="407" t="s">
        <v>2</v>
      </c>
      <c r="D1908" s="407">
        <v>12.06</v>
      </c>
      <c r="E1908" s="404" t="s">
        <v>65</v>
      </c>
      <c r="G1908"/>
    </row>
    <row r="1909" spans="1:7" ht="13.5" thickBot="1" x14ac:dyDescent="0.25">
      <c r="A1909" s="406">
        <v>1648</v>
      </c>
      <c r="B1909" s="406" t="s">
        <v>13577</v>
      </c>
      <c r="C1909" s="406" t="s">
        <v>2</v>
      </c>
      <c r="D1909" s="406">
        <v>23.19</v>
      </c>
      <c r="E1909" s="404" t="s">
        <v>65</v>
      </c>
      <c r="G1909"/>
    </row>
    <row r="1910" spans="1:7" ht="13.5" thickBot="1" x14ac:dyDescent="0.25">
      <c r="A1910" s="407">
        <v>1651</v>
      </c>
      <c r="B1910" s="407" t="s">
        <v>13578</v>
      </c>
      <c r="C1910" s="407" t="s">
        <v>2</v>
      </c>
      <c r="D1910" s="407">
        <v>85.5</v>
      </c>
      <c r="E1910" s="404" t="s">
        <v>65</v>
      </c>
      <c r="G1910"/>
    </row>
    <row r="1911" spans="1:7" ht="13.5" thickBot="1" x14ac:dyDescent="0.25">
      <c r="A1911" s="406">
        <v>1650</v>
      </c>
      <c r="B1911" s="406" t="s">
        <v>13579</v>
      </c>
      <c r="C1911" s="406" t="s">
        <v>2</v>
      </c>
      <c r="D1911" s="406">
        <v>54.23</v>
      </c>
      <c r="E1911" s="404" t="s">
        <v>65</v>
      </c>
      <c r="G1911"/>
    </row>
    <row r="1912" spans="1:7" ht="13.5" thickBot="1" x14ac:dyDescent="0.25">
      <c r="A1912" s="407">
        <v>1654</v>
      </c>
      <c r="B1912" s="407" t="s">
        <v>13580</v>
      </c>
      <c r="C1912" s="407" t="s">
        <v>2</v>
      </c>
      <c r="D1912" s="407">
        <v>15.4</v>
      </c>
      <c r="E1912" s="404" t="s">
        <v>65</v>
      </c>
      <c r="G1912"/>
    </row>
    <row r="1913" spans="1:7" ht="13.5" thickBot="1" x14ac:dyDescent="0.25">
      <c r="A1913" s="406">
        <v>1652</v>
      </c>
      <c r="B1913" s="406" t="s">
        <v>13581</v>
      </c>
      <c r="C1913" s="406" t="s">
        <v>2</v>
      </c>
      <c r="D1913" s="406">
        <v>119.97</v>
      </c>
      <c r="E1913" s="404" t="s">
        <v>65</v>
      </c>
      <c r="G1913"/>
    </row>
    <row r="1914" spans="1:7" ht="13.5" thickBot="1" x14ac:dyDescent="0.25">
      <c r="A1914" s="407">
        <v>10510</v>
      </c>
      <c r="B1914" s="407" t="s">
        <v>2330</v>
      </c>
      <c r="C1914" s="407" t="s">
        <v>2</v>
      </c>
      <c r="D1914" s="407">
        <v>124.09</v>
      </c>
      <c r="E1914" s="404" t="s">
        <v>65</v>
      </c>
      <c r="G1914"/>
    </row>
    <row r="1915" spans="1:7" ht="13.5" thickBot="1" x14ac:dyDescent="0.25">
      <c r="A1915" s="406">
        <v>1727</v>
      </c>
      <c r="B1915" s="406" t="s">
        <v>9695</v>
      </c>
      <c r="C1915" s="406" t="s">
        <v>2</v>
      </c>
      <c r="D1915" s="406">
        <v>38.96</v>
      </c>
      <c r="E1915" s="404" t="s">
        <v>65</v>
      </c>
      <c r="G1915"/>
    </row>
    <row r="1916" spans="1:7" ht="13.5" thickBot="1" x14ac:dyDescent="0.25">
      <c r="A1916" s="407">
        <v>40606</v>
      </c>
      <c r="B1916" s="407" t="s">
        <v>13582</v>
      </c>
      <c r="C1916" s="407" t="s">
        <v>195</v>
      </c>
      <c r="D1916" s="407">
        <v>2.5299999999999998</v>
      </c>
      <c r="E1916" s="404" t="s">
        <v>65</v>
      </c>
      <c r="G1916"/>
    </row>
    <row r="1917" spans="1:7" ht="13.5" thickBot="1" x14ac:dyDescent="0.25">
      <c r="A1917" s="406">
        <v>12920</v>
      </c>
      <c r="B1917" s="406" t="s">
        <v>9696</v>
      </c>
      <c r="C1917" s="406" t="s">
        <v>2</v>
      </c>
      <c r="D1917" s="406">
        <v>51.49</v>
      </c>
      <c r="E1917" s="404" t="s">
        <v>65</v>
      </c>
      <c r="G1917"/>
    </row>
    <row r="1918" spans="1:7" ht="13.5" thickBot="1" x14ac:dyDescent="0.25">
      <c r="A1918" s="407">
        <v>1725</v>
      </c>
      <c r="B1918" s="407" t="s">
        <v>9697</v>
      </c>
      <c r="C1918" s="407" t="s">
        <v>2</v>
      </c>
      <c r="D1918" s="407">
        <v>11.24</v>
      </c>
      <c r="E1918" s="404" t="s">
        <v>65</v>
      </c>
      <c r="G1918"/>
    </row>
    <row r="1919" spans="1:7" ht="13.5" thickBot="1" x14ac:dyDescent="0.25">
      <c r="A1919" s="406">
        <v>12943</v>
      </c>
      <c r="B1919" s="406" t="s">
        <v>9698</v>
      </c>
      <c r="C1919" s="406" t="s">
        <v>2</v>
      </c>
      <c r="D1919" s="406">
        <v>27.74</v>
      </c>
      <c r="E1919" s="404" t="s">
        <v>65</v>
      </c>
      <c r="G1919"/>
    </row>
    <row r="1920" spans="1:7" ht="13.5" thickBot="1" x14ac:dyDescent="0.25">
      <c r="A1920" s="407">
        <v>1747</v>
      </c>
      <c r="B1920" s="407" t="s">
        <v>9699</v>
      </c>
      <c r="C1920" s="407" t="s">
        <v>2</v>
      </c>
      <c r="D1920" s="407">
        <v>105.07</v>
      </c>
      <c r="E1920" s="404" t="s">
        <v>65</v>
      </c>
      <c r="G1920"/>
    </row>
    <row r="1921" spans="1:7" ht="13.5" thickBot="1" x14ac:dyDescent="0.25">
      <c r="A1921" s="406">
        <v>1744</v>
      </c>
      <c r="B1921" s="406" t="s">
        <v>9700</v>
      </c>
      <c r="C1921" s="406" t="s">
        <v>2</v>
      </c>
      <c r="D1921" s="406">
        <v>72.78</v>
      </c>
      <c r="E1921" s="404" t="s">
        <v>65</v>
      </c>
      <c r="G1921"/>
    </row>
    <row r="1922" spans="1:7" ht="13.5" thickBot="1" x14ac:dyDescent="0.25">
      <c r="A1922" s="407">
        <v>1743</v>
      </c>
      <c r="B1922" s="407" t="s">
        <v>9701</v>
      </c>
      <c r="C1922" s="407" t="s">
        <v>2</v>
      </c>
      <c r="D1922" s="407">
        <v>95.57</v>
      </c>
      <c r="E1922" s="404" t="s">
        <v>65</v>
      </c>
      <c r="G1922"/>
    </row>
    <row r="1923" spans="1:7" ht="13.5" thickBot="1" x14ac:dyDescent="0.25">
      <c r="A1923" s="406">
        <v>7241</v>
      </c>
      <c r="B1923" s="406" t="s">
        <v>9702</v>
      </c>
      <c r="C1923" s="406" t="s">
        <v>184</v>
      </c>
      <c r="D1923" s="406">
        <v>38.26</v>
      </c>
      <c r="E1923" s="404" t="s">
        <v>65</v>
      </c>
      <c r="G1923"/>
    </row>
    <row r="1924" spans="1:7" ht="13.5" thickBot="1" x14ac:dyDescent="0.25">
      <c r="A1924" s="407">
        <v>20236</v>
      </c>
      <c r="B1924" s="407" t="s">
        <v>8074</v>
      </c>
      <c r="C1924" s="407" t="s">
        <v>2</v>
      </c>
      <c r="D1924" s="407">
        <v>20.76</v>
      </c>
      <c r="E1924" s="404" t="s">
        <v>65</v>
      </c>
      <c r="G1924"/>
    </row>
    <row r="1925" spans="1:7" ht="23.25" thickBot="1" x14ac:dyDescent="0.25">
      <c r="A1925" s="406">
        <v>11013</v>
      </c>
      <c r="B1925" s="406" t="s">
        <v>8075</v>
      </c>
      <c r="C1925" s="406" t="s">
        <v>2</v>
      </c>
      <c r="D1925" s="406">
        <v>11.05</v>
      </c>
      <c r="E1925" s="404" t="s">
        <v>65</v>
      </c>
      <c r="G1925"/>
    </row>
    <row r="1926" spans="1:7" ht="23.25" thickBot="1" x14ac:dyDescent="0.25">
      <c r="A1926" s="407">
        <v>11014</v>
      </c>
      <c r="B1926" s="407" t="s">
        <v>8076</v>
      </c>
      <c r="C1926" s="407" t="s">
        <v>2</v>
      </c>
      <c r="D1926" s="407">
        <v>11.05</v>
      </c>
      <c r="E1926" s="404" t="s">
        <v>65</v>
      </c>
      <c r="G1926"/>
    </row>
    <row r="1927" spans="1:7" ht="13.5" thickBot="1" x14ac:dyDescent="0.25">
      <c r="A1927" s="406">
        <v>11017</v>
      </c>
      <c r="B1927" s="406" t="s">
        <v>8077</v>
      </c>
      <c r="C1927" s="406" t="s">
        <v>2</v>
      </c>
      <c r="D1927" s="406">
        <v>4.71</v>
      </c>
      <c r="E1927" s="404" t="s">
        <v>65</v>
      </c>
      <c r="G1927"/>
    </row>
    <row r="1928" spans="1:7" ht="13.5" thickBot="1" x14ac:dyDescent="0.25">
      <c r="A1928" s="407">
        <v>7216</v>
      </c>
      <c r="B1928" s="407" t="s">
        <v>8078</v>
      </c>
      <c r="C1928" s="407" t="s">
        <v>2</v>
      </c>
      <c r="D1928" s="407">
        <v>74.3</v>
      </c>
      <c r="E1928" s="404" t="s">
        <v>65</v>
      </c>
      <c r="G1928"/>
    </row>
    <row r="1929" spans="1:7" ht="13.5" thickBot="1" x14ac:dyDescent="0.25">
      <c r="A1929" s="406">
        <v>7215</v>
      </c>
      <c r="B1929" s="406" t="s">
        <v>8079</v>
      </c>
      <c r="C1929" s="406" t="s">
        <v>2</v>
      </c>
      <c r="D1929" s="406">
        <v>17.77</v>
      </c>
      <c r="E1929" s="404" t="s">
        <v>65</v>
      </c>
      <c r="G1929"/>
    </row>
    <row r="1930" spans="1:7" ht="23.25" thickBot="1" x14ac:dyDescent="0.25">
      <c r="A1930" s="407">
        <v>20235</v>
      </c>
      <c r="B1930" s="407" t="s">
        <v>13583</v>
      </c>
      <c r="C1930" s="407" t="s">
        <v>2</v>
      </c>
      <c r="D1930" s="407">
        <v>37.56</v>
      </c>
      <c r="E1930" s="404" t="s">
        <v>65</v>
      </c>
      <c r="G1930"/>
    </row>
    <row r="1931" spans="1:7" ht="13.5" thickBot="1" x14ac:dyDescent="0.25">
      <c r="A1931" s="406">
        <v>7181</v>
      </c>
      <c r="B1931" s="406" t="s">
        <v>9703</v>
      </c>
      <c r="C1931" s="406" t="s">
        <v>2</v>
      </c>
      <c r="D1931" s="406">
        <v>3.62</v>
      </c>
      <c r="E1931" s="404" t="s">
        <v>65</v>
      </c>
      <c r="G1931"/>
    </row>
    <row r="1932" spans="1:7" ht="23.25" thickBot="1" x14ac:dyDescent="0.25">
      <c r="A1932" s="407">
        <v>7214</v>
      </c>
      <c r="B1932" s="407" t="s">
        <v>13584</v>
      </c>
      <c r="C1932" s="407" t="s">
        <v>2</v>
      </c>
      <c r="D1932" s="407">
        <v>25.45</v>
      </c>
      <c r="E1932" s="404" t="s">
        <v>65</v>
      </c>
      <c r="G1932"/>
    </row>
    <row r="1933" spans="1:7" ht="13.5" thickBot="1" x14ac:dyDescent="0.25">
      <c r="A1933" s="406">
        <v>7219</v>
      </c>
      <c r="B1933" s="406" t="s">
        <v>8080</v>
      </c>
      <c r="C1933" s="406" t="s">
        <v>2</v>
      </c>
      <c r="D1933" s="406">
        <v>26.34</v>
      </c>
      <c r="E1933" s="404" t="s">
        <v>65</v>
      </c>
      <c r="G1933"/>
    </row>
    <row r="1934" spans="1:7" ht="13.5" thickBot="1" x14ac:dyDescent="0.25">
      <c r="A1934" s="407">
        <v>20094</v>
      </c>
      <c r="B1934" s="407" t="s">
        <v>9704</v>
      </c>
      <c r="C1934" s="407" t="s">
        <v>2</v>
      </c>
      <c r="D1934" s="407">
        <v>11.35</v>
      </c>
      <c r="E1934" s="404" t="s">
        <v>65</v>
      </c>
      <c r="G1934"/>
    </row>
    <row r="1935" spans="1:7" ht="13.5" thickBot="1" x14ac:dyDescent="0.25">
      <c r="A1935" s="406">
        <v>20095</v>
      </c>
      <c r="B1935" s="406" t="s">
        <v>9705</v>
      </c>
      <c r="C1935" s="406" t="s">
        <v>2</v>
      </c>
      <c r="D1935" s="406">
        <v>19.23</v>
      </c>
      <c r="E1935" s="404" t="s">
        <v>65</v>
      </c>
      <c r="G1935"/>
    </row>
    <row r="1936" spans="1:7" ht="13.5" thickBot="1" x14ac:dyDescent="0.25">
      <c r="A1936" s="407">
        <v>1954</v>
      </c>
      <c r="B1936" s="407" t="s">
        <v>9706</v>
      </c>
      <c r="C1936" s="407" t="s">
        <v>2</v>
      </c>
      <c r="D1936" s="407">
        <v>55.63</v>
      </c>
      <c r="E1936" s="404" t="s">
        <v>65</v>
      </c>
      <c r="G1936"/>
    </row>
    <row r="1937" spans="1:7" ht="13.5" thickBot="1" x14ac:dyDescent="0.25">
      <c r="A1937" s="406">
        <v>1926</v>
      </c>
      <c r="B1937" s="406" t="s">
        <v>9707</v>
      </c>
      <c r="C1937" s="406" t="s">
        <v>2</v>
      </c>
      <c r="D1937" s="406">
        <v>0.98</v>
      </c>
      <c r="E1937" s="404" t="s">
        <v>65</v>
      </c>
      <c r="G1937"/>
    </row>
    <row r="1938" spans="1:7" ht="13.5" thickBot="1" x14ac:dyDescent="0.25">
      <c r="A1938" s="407">
        <v>1927</v>
      </c>
      <c r="B1938" s="407" t="s">
        <v>9708</v>
      </c>
      <c r="C1938" s="407" t="s">
        <v>2</v>
      </c>
      <c r="D1938" s="407">
        <v>1.19</v>
      </c>
      <c r="E1938" s="404" t="s">
        <v>65</v>
      </c>
      <c r="G1938"/>
    </row>
    <row r="1939" spans="1:7" ht="13.5" thickBot="1" x14ac:dyDescent="0.25">
      <c r="A1939" s="406">
        <v>1923</v>
      </c>
      <c r="B1939" s="406" t="s">
        <v>9709</v>
      </c>
      <c r="C1939" s="406" t="s">
        <v>2</v>
      </c>
      <c r="D1939" s="406">
        <v>1.93</v>
      </c>
      <c r="E1939" s="404" t="s">
        <v>65</v>
      </c>
      <c r="G1939"/>
    </row>
    <row r="1940" spans="1:7" ht="13.5" thickBot="1" x14ac:dyDescent="0.25">
      <c r="A1940" s="407">
        <v>1929</v>
      </c>
      <c r="B1940" s="407" t="s">
        <v>9710</v>
      </c>
      <c r="C1940" s="407" t="s">
        <v>2</v>
      </c>
      <c r="D1940" s="407">
        <v>2.44</v>
      </c>
      <c r="E1940" s="404" t="s">
        <v>65</v>
      </c>
      <c r="G1940"/>
    </row>
    <row r="1941" spans="1:7" ht="13.5" thickBot="1" x14ac:dyDescent="0.25">
      <c r="A1941" s="406">
        <v>1930</v>
      </c>
      <c r="B1941" s="406" t="s">
        <v>9711</v>
      </c>
      <c r="C1941" s="406" t="s">
        <v>2</v>
      </c>
      <c r="D1941" s="406">
        <v>5.08</v>
      </c>
      <c r="E1941" s="404" t="s">
        <v>65</v>
      </c>
      <c r="G1941"/>
    </row>
    <row r="1942" spans="1:7" ht="13.5" thickBot="1" x14ac:dyDescent="0.25">
      <c r="A1942" s="407">
        <v>1924</v>
      </c>
      <c r="B1942" s="407" t="s">
        <v>9712</v>
      </c>
      <c r="C1942" s="407" t="s">
        <v>2</v>
      </c>
      <c r="D1942" s="407">
        <v>8.6</v>
      </c>
      <c r="E1942" s="404" t="s">
        <v>65</v>
      </c>
      <c r="G1942"/>
    </row>
    <row r="1943" spans="1:7" ht="13.5" thickBot="1" x14ac:dyDescent="0.25">
      <c r="A1943" s="406">
        <v>1922</v>
      </c>
      <c r="B1943" s="406" t="s">
        <v>13585</v>
      </c>
      <c r="C1943" s="406" t="s">
        <v>2</v>
      </c>
      <c r="D1943" s="406">
        <v>17.45</v>
      </c>
      <c r="E1943" s="404" t="s">
        <v>65</v>
      </c>
      <c r="G1943"/>
    </row>
    <row r="1944" spans="1:7" ht="13.5" thickBot="1" x14ac:dyDescent="0.25">
      <c r="A1944" s="407">
        <v>1953</v>
      </c>
      <c r="B1944" s="407" t="s">
        <v>9713</v>
      </c>
      <c r="C1944" s="407" t="s">
        <v>2</v>
      </c>
      <c r="D1944" s="407">
        <v>20.85</v>
      </c>
      <c r="E1944" s="404" t="s">
        <v>65</v>
      </c>
      <c r="G1944"/>
    </row>
    <row r="1945" spans="1:7" ht="13.5" thickBot="1" x14ac:dyDescent="0.25">
      <c r="A1945" s="406">
        <v>1962</v>
      </c>
      <c r="B1945" s="406" t="s">
        <v>9714</v>
      </c>
      <c r="C1945" s="406" t="s">
        <v>2</v>
      </c>
      <c r="D1945" s="406">
        <v>60.72</v>
      </c>
      <c r="E1945" s="404" t="s">
        <v>65</v>
      </c>
      <c r="G1945"/>
    </row>
    <row r="1946" spans="1:7" ht="13.5" thickBot="1" x14ac:dyDescent="0.25">
      <c r="A1946" s="407">
        <v>1955</v>
      </c>
      <c r="B1946" s="407" t="s">
        <v>9715</v>
      </c>
      <c r="C1946" s="407" t="s">
        <v>2</v>
      </c>
      <c r="D1946" s="407">
        <v>1.03</v>
      </c>
      <c r="E1946" s="404" t="s">
        <v>65</v>
      </c>
      <c r="G1946"/>
    </row>
    <row r="1947" spans="1:7" ht="13.5" thickBot="1" x14ac:dyDescent="0.25">
      <c r="A1947" s="406">
        <v>1956</v>
      </c>
      <c r="B1947" s="406" t="s">
        <v>9716</v>
      </c>
      <c r="C1947" s="406" t="s">
        <v>2</v>
      </c>
      <c r="D1947" s="406">
        <v>1.48</v>
      </c>
      <c r="E1947" s="404" t="s">
        <v>65</v>
      </c>
      <c r="G1947"/>
    </row>
    <row r="1948" spans="1:7" ht="13.5" thickBot="1" x14ac:dyDescent="0.25">
      <c r="A1948" s="407">
        <v>1957</v>
      </c>
      <c r="B1948" s="407" t="s">
        <v>9717</v>
      </c>
      <c r="C1948" s="407" t="s">
        <v>2</v>
      </c>
      <c r="D1948" s="407">
        <v>3</v>
      </c>
      <c r="E1948" s="404" t="s">
        <v>65</v>
      </c>
      <c r="G1948"/>
    </row>
    <row r="1949" spans="1:7" ht="13.5" thickBot="1" x14ac:dyDescent="0.25">
      <c r="A1949" s="406">
        <v>1958</v>
      </c>
      <c r="B1949" s="406" t="s">
        <v>9718</v>
      </c>
      <c r="C1949" s="406" t="s">
        <v>2</v>
      </c>
      <c r="D1949" s="406">
        <v>5.45</v>
      </c>
      <c r="E1949" s="404" t="s">
        <v>65</v>
      </c>
      <c r="G1949"/>
    </row>
    <row r="1950" spans="1:7" ht="13.5" thickBot="1" x14ac:dyDescent="0.25">
      <c r="A1950" s="407">
        <v>1959</v>
      </c>
      <c r="B1950" s="407" t="s">
        <v>9719</v>
      </c>
      <c r="C1950" s="407" t="s">
        <v>2</v>
      </c>
      <c r="D1950" s="407">
        <v>6.01</v>
      </c>
      <c r="E1950" s="404" t="s">
        <v>65</v>
      </c>
      <c r="G1950"/>
    </row>
    <row r="1951" spans="1:7" ht="13.5" thickBot="1" x14ac:dyDescent="0.25">
      <c r="A1951" s="406">
        <v>1925</v>
      </c>
      <c r="B1951" s="406" t="s">
        <v>9720</v>
      </c>
      <c r="C1951" s="406" t="s">
        <v>2</v>
      </c>
      <c r="D1951" s="406">
        <v>13.9</v>
      </c>
      <c r="E1951" s="404" t="s">
        <v>65</v>
      </c>
      <c r="G1951"/>
    </row>
    <row r="1952" spans="1:7" ht="13.5" thickBot="1" x14ac:dyDescent="0.25">
      <c r="A1952" s="407">
        <v>1960</v>
      </c>
      <c r="B1952" s="407" t="s">
        <v>9721</v>
      </c>
      <c r="C1952" s="407" t="s">
        <v>2</v>
      </c>
      <c r="D1952" s="407">
        <v>23.99</v>
      </c>
      <c r="E1952" s="404" t="s">
        <v>65</v>
      </c>
      <c r="G1952"/>
    </row>
    <row r="1953" spans="1:7" ht="23.25" thickBot="1" x14ac:dyDescent="0.25">
      <c r="A1953" s="406">
        <v>1961</v>
      </c>
      <c r="B1953" s="406" t="s">
        <v>13586</v>
      </c>
      <c r="C1953" s="406" t="s">
        <v>2</v>
      </c>
      <c r="D1953" s="406">
        <v>28.8</v>
      </c>
      <c r="E1953" s="404" t="s">
        <v>65</v>
      </c>
      <c r="G1953"/>
    </row>
    <row r="1954" spans="1:7" ht="13.5" thickBot="1" x14ac:dyDescent="0.25">
      <c r="A1954" s="407">
        <v>1870</v>
      </c>
      <c r="B1954" s="407" t="s">
        <v>9722</v>
      </c>
      <c r="C1954" s="407" t="s">
        <v>2</v>
      </c>
      <c r="D1954" s="407">
        <v>1.04</v>
      </c>
      <c r="E1954" s="404" t="s">
        <v>65</v>
      </c>
      <c r="G1954"/>
    </row>
    <row r="1955" spans="1:7" ht="13.5" thickBot="1" x14ac:dyDescent="0.25">
      <c r="A1955" s="406">
        <v>39866</v>
      </c>
      <c r="B1955" s="406" t="s">
        <v>13587</v>
      </c>
      <c r="C1955" s="406" t="s">
        <v>2</v>
      </c>
      <c r="D1955" s="406">
        <v>7.43</v>
      </c>
      <c r="E1955" s="404" t="s">
        <v>65</v>
      </c>
      <c r="G1955"/>
    </row>
    <row r="1956" spans="1:7" ht="13.5" thickBot="1" x14ac:dyDescent="0.25">
      <c r="A1956" s="407">
        <v>39867</v>
      </c>
      <c r="B1956" s="407" t="s">
        <v>13588</v>
      </c>
      <c r="C1956" s="407" t="s">
        <v>2</v>
      </c>
      <c r="D1956" s="407">
        <v>16.510000000000002</v>
      </c>
      <c r="E1956" s="404" t="s">
        <v>65</v>
      </c>
      <c r="G1956"/>
    </row>
    <row r="1957" spans="1:7" ht="13.5" thickBot="1" x14ac:dyDescent="0.25">
      <c r="A1957" s="406">
        <v>39868</v>
      </c>
      <c r="B1957" s="406" t="s">
        <v>13589</v>
      </c>
      <c r="C1957" s="406" t="s">
        <v>2</v>
      </c>
      <c r="D1957" s="406">
        <v>29.76</v>
      </c>
      <c r="E1957" s="404" t="s">
        <v>65</v>
      </c>
      <c r="G1957"/>
    </row>
    <row r="1958" spans="1:7" ht="13.5" thickBot="1" x14ac:dyDescent="0.25">
      <c r="A1958" s="407">
        <v>1789</v>
      </c>
      <c r="B1958" s="407" t="s">
        <v>2331</v>
      </c>
      <c r="C1958" s="407" t="s">
        <v>2</v>
      </c>
      <c r="D1958" s="407">
        <v>50.14</v>
      </c>
      <c r="E1958" s="404" t="s">
        <v>65</v>
      </c>
      <c r="G1958"/>
    </row>
    <row r="1959" spans="1:7" ht="13.5" thickBot="1" x14ac:dyDescent="0.25">
      <c r="A1959" s="406">
        <v>1932</v>
      </c>
      <c r="B1959" s="406" t="s">
        <v>9723</v>
      </c>
      <c r="C1959" s="406" t="s">
        <v>2</v>
      </c>
      <c r="D1959" s="406">
        <v>4.75</v>
      </c>
      <c r="E1959" s="404" t="s">
        <v>65</v>
      </c>
      <c r="G1959"/>
    </row>
    <row r="1960" spans="1:7" ht="13.5" thickBot="1" x14ac:dyDescent="0.25">
      <c r="A1960" s="407">
        <v>1933</v>
      </c>
      <c r="B1960" s="407" t="s">
        <v>9724</v>
      </c>
      <c r="C1960" s="407" t="s">
        <v>2</v>
      </c>
      <c r="D1960" s="407">
        <v>2.09</v>
      </c>
      <c r="E1960" s="404" t="s">
        <v>65</v>
      </c>
      <c r="G1960"/>
    </row>
    <row r="1961" spans="1:7" ht="13.5" thickBot="1" x14ac:dyDescent="0.25">
      <c r="A1961" s="406">
        <v>1951</v>
      </c>
      <c r="B1961" s="406" t="s">
        <v>9725</v>
      </c>
      <c r="C1961" s="406" t="s">
        <v>2</v>
      </c>
      <c r="D1961" s="406">
        <v>9.58</v>
      </c>
      <c r="E1961" s="404" t="s">
        <v>65</v>
      </c>
      <c r="G1961"/>
    </row>
    <row r="1962" spans="1:7" ht="13.5" thickBot="1" x14ac:dyDescent="0.25">
      <c r="A1962" s="407">
        <v>1966</v>
      </c>
      <c r="B1962" s="407" t="s">
        <v>9726</v>
      </c>
      <c r="C1962" s="407" t="s">
        <v>2</v>
      </c>
      <c r="D1962" s="407">
        <v>10.17</v>
      </c>
      <c r="E1962" s="404" t="s">
        <v>65</v>
      </c>
      <c r="G1962"/>
    </row>
    <row r="1963" spans="1:7" ht="13.5" thickBot="1" x14ac:dyDescent="0.25">
      <c r="A1963" s="406">
        <v>1952</v>
      </c>
      <c r="B1963" s="406" t="s">
        <v>9727</v>
      </c>
      <c r="C1963" s="406" t="s">
        <v>2</v>
      </c>
      <c r="D1963" s="406">
        <v>62.51</v>
      </c>
      <c r="E1963" s="404" t="s">
        <v>65</v>
      </c>
      <c r="G1963"/>
    </row>
    <row r="1964" spans="1:7" ht="13.5" thickBot="1" x14ac:dyDescent="0.25">
      <c r="A1964" s="407">
        <v>20103</v>
      </c>
      <c r="B1964" s="407" t="s">
        <v>9728</v>
      </c>
      <c r="C1964" s="407" t="s">
        <v>2</v>
      </c>
      <c r="D1964" s="407">
        <v>93.66</v>
      </c>
      <c r="E1964" s="404" t="s">
        <v>65</v>
      </c>
      <c r="G1964"/>
    </row>
    <row r="1965" spans="1:7" ht="13.5" thickBot="1" x14ac:dyDescent="0.25">
      <c r="A1965" s="406">
        <v>20104</v>
      </c>
      <c r="B1965" s="406" t="s">
        <v>9729</v>
      </c>
      <c r="C1965" s="406" t="s">
        <v>2</v>
      </c>
      <c r="D1965" s="406">
        <v>237.6</v>
      </c>
      <c r="E1965" s="404" t="s">
        <v>65</v>
      </c>
      <c r="G1965"/>
    </row>
    <row r="1966" spans="1:7" ht="13.5" thickBot="1" x14ac:dyDescent="0.25">
      <c r="A1966" s="407">
        <v>20105</v>
      </c>
      <c r="B1966" s="407" t="s">
        <v>9730</v>
      </c>
      <c r="C1966" s="407" t="s">
        <v>2</v>
      </c>
      <c r="D1966" s="407">
        <v>370.1</v>
      </c>
      <c r="E1966" s="404" t="s">
        <v>65</v>
      </c>
      <c r="G1966"/>
    </row>
    <row r="1967" spans="1:7" ht="13.5" thickBot="1" x14ac:dyDescent="0.25">
      <c r="A1967" s="406">
        <v>1965</v>
      </c>
      <c r="B1967" s="406" t="s">
        <v>9731</v>
      </c>
      <c r="C1967" s="406" t="s">
        <v>2</v>
      </c>
      <c r="D1967" s="406">
        <v>18.66</v>
      </c>
      <c r="E1967" s="404" t="s">
        <v>65</v>
      </c>
      <c r="G1967"/>
    </row>
    <row r="1968" spans="1:7" ht="13.5" thickBot="1" x14ac:dyDescent="0.25">
      <c r="A1968" s="407">
        <v>10765</v>
      </c>
      <c r="B1968" s="407" t="s">
        <v>9732</v>
      </c>
      <c r="C1968" s="407" t="s">
        <v>2</v>
      </c>
      <c r="D1968" s="407">
        <v>4.72</v>
      </c>
      <c r="E1968" s="404" t="s">
        <v>65</v>
      </c>
      <c r="G1968"/>
    </row>
    <row r="1969" spans="1:7" ht="13.5" thickBot="1" x14ac:dyDescent="0.25">
      <c r="A1969" s="406">
        <v>10767</v>
      </c>
      <c r="B1969" s="406" t="s">
        <v>9733</v>
      </c>
      <c r="C1969" s="406" t="s">
        <v>2</v>
      </c>
      <c r="D1969" s="406">
        <v>12.99</v>
      </c>
      <c r="E1969" s="404" t="s">
        <v>65</v>
      </c>
      <c r="G1969"/>
    </row>
    <row r="1970" spans="1:7" ht="13.5" thickBot="1" x14ac:dyDescent="0.25">
      <c r="A1970" s="407">
        <v>1970</v>
      </c>
      <c r="B1970" s="407" t="s">
        <v>9734</v>
      </c>
      <c r="C1970" s="407" t="s">
        <v>2</v>
      </c>
      <c r="D1970" s="407">
        <v>23.37</v>
      </c>
      <c r="E1970" s="404" t="s">
        <v>65</v>
      </c>
      <c r="G1970"/>
    </row>
    <row r="1971" spans="1:7" ht="13.5" thickBot="1" x14ac:dyDescent="0.25">
      <c r="A1971" s="406">
        <v>1967</v>
      </c>
      <c r="B1971" s="406" t="s">
        <v>9735</v>
      </c>
      <c r="C1971" s="406" t="s">
        <v>2</v>
      </c>
      <c r="D1971" s="406">
        <v>2.16</v>
      </c>
      <c r="E1971" s="404" t="s">
        <v>65</v>
      </c>
      <c r="G1971"/>
    </row>
    <row r="1972" spans="1:7" ht="13.5" thickBot="1" x14ac:dyDescent="0.25">
      <c r="A1972" s="407">
        <v>1968</v>
      </c>
      <c r="B1972" s="407" t="s">
        <v>9736</v>
      </c>
      <c r="C1972" s="407" t="s">
        <v>2</v>
      </c>
      <c r="D1972" s="407">
        <v>4.68</v>
      </c>
      <c r="E1972" s="404" t="s">
        <v>65</v>
      </c>
      <c r="G1972"/>
    </row>
    <row r="1973" spans="1:7" ht="13.5" thickBot="1" x14ac:dyDescent="0.25">
      <c r="A1973" s="406">
        <v>1969</v>
      </c>
      <c r="B1973" s="406" t="s">
        <v>9737</v>
      </c>
      <c r="C1973" s="406" t="s">
        <v>2</v>
      </c>
      <c r="D1973" s="406">
        <v>14.62</v>
      </c>
      <c r="E1973" s="404" t="s">
        <v>65</v>
      </c>
      <c r="G1973"/>
    </row>
    <row r="1974" spans="1:7" ht="13.5" thickBot="1" x14ac:dyDescent="0.25">
      <c r="A1974" s="407">
        <v>1839</v>
      </c>
      <c r="B1974" s="407" t="s">
        <v>9738</v>
      </c>
      <c r="C1974" s="407" t="s">
        <v>2</v>
      </c>
      <c r="D1974" s="407">
        <v>53.37</v>
      </c>
      <c r="E1974" s="404" t="s">
        <v>65</v>
      </c>
      <c r="G1974"/>
    </row>
    <row r="1975" spans="1:7" ht="13.5" thickBot="1" x14ac:dyDescent="0.25">
      <c r="A1975" s="406">
        <v>1835</v>
      </c>
      <c r="B1975" s="406" t="s">
        <v>9739</v>
      </c>
      <c r="C1975" s="406" t="s">
        <v>2</v>
      </c>
      <c r="D1975" s="406">
        <v>13.07</v>
      </c>
      <c r="E1975" s="404" t="s">
        <v>65</v>
      </c>
      <c r="G1975"/>
    </row>
    <row r="1976" spans="1:7" ht="13.5" thickBot="1" x14ac:dyDescent="0.25">
      <c r="A1976" s="407">
        <v>1823</v>
      </c>
      <c r="B1976" s="407" t="s">
        <v>9740</v>
      </c>
      <c r="C1976" s="407" t="s">
        <v>2</v>
      </c>
      <c r="D1976" s="407">
        <v>30.52</v>
      </c>
      <c r="E1976" s="404" t="s">
        <v>65</v>
      </c>
      <c r="G1976"/>
    </row>
    <row r="1977" spans="1:7" ht="13.5" thickBot="1" x14ac:dyDescent="0.25">
      <c r="A1977" s="406">
        <v>1827</v>
      </c>
      <c r="B1977" s="406" t="s">
        <v>9741</v>
      </c>
      <c r="C1977" s="406" t="s">
        <v>2</v>
      </c>
      <c r="D1977" s="406">
        <v>54.91</v>
      </c>
      <c r="E1977" s="404" t="s">
        <v>65</v>
      </c>
      <c r="G1977"/>
    </row>
    <row r="1978" spans="1:7" ht="13.5" customHeight="1" thickBot="1" x14ac:dyDescent="0.25">
      <c r="A1978" s="407">
        <v>1831</v>
      </c>
      <c r="B1978" s="407" t="s">
        <v>9742</v>
      </c>
      <c r="C1978" s="407" t="s">
        <v>2</v>
      </c>
      <c r="D1978" s="407">
        <v>13.58</v>
      </c>
      <c r="E1978" s="404" t="s">
        <v>65</v>
      </c>
      <c r="G1978"/>
    </row>
    <row r="1979" spans="1:7" ht="13.5" thickBot="1" x14ac:dyDescent="0.25">
      <c r="A1979" s="406">
        <v>1825</v>
      </c>
      <c r="B1979" s="406" t="s">
        <v>9743</v>
      </c>
      <c r="C1979" s="406" t="s">
        <v>2</v>
      </c>
      <c r="D1979" s="406">
        <v>30.47</v>
      </c>
      <c r="E1979" s="404" t="s">
        <v>65</v>
      </c>
      <c r="G1979"/>
    </row>
    <row r="1980" spans="1:7" ht="13.5" thickBot="1" x14ac:dyDescent="0.25">
      <c r="A1980" s="407">
        <v>1828</v>
      </c>
      <c r="B1980" s="407" t="s">
        <v>12997</v>
      </c>
      <c r="C1980" s="407" t="s">
        <v>2</v>
      </c>
      <c r="D1980" s="407">
        <v>62.21</v>
      </c>
      <c r="E1980" s="404" t="s">
        <v>65</v>
      </c>
      <c r="G1980"/>
    </row>
    <row r="1981" spans="1:7" ht="13.5" thickBot="1" x14ac:dyDescent="0.25">
      <c r="A1981" s="406">
        <v>1845</v>
      </c>
      <c r="B1981" s="406" t="s">
        <v>9744</v>
      </c>
      <c r="C1981" s="406" t="s">
        <v>2</v>
      </c>
      <c r="D1981" s="406">
        <v>14.88</v>
      </c>
      <c r="E1981" s="404" t="s">
        <v>65</v>
      </c>
      <c r="G1981"/>
    </row>
    <row r="1982" spans="1:7" ht="13.5" thickBot="1" x14ac:dyDescent="0.25">
      <c r="A1982" s="407">
        <v>1824</v>
      </c>
      <c r="B1982" s="407" t="s">
        <v>9745</v>
      </c>
      <c r="C1982" s="407" t="s">
        <v>2</v>
      </c>
      <c r="D1982" s="407">
        <v>34.72</v>
      </c>
      <c r="E1982" s="404" t="s">
        <v>65</v>
      </c>
      <c r="G1982"/>
    </row>
    <row r="1983" spans="1:7" ht="13.5" thickBot="1" x14ac:dyDescent="0.25">
      <c r="A1983" s="406">
        <v>1881</v>
      </c>
      <c r="B1983" s="406" t="s">
        <v>2332</v>
      </c>
      <c r="C1983" s="406" t="s">
        <v>2</v>
      </c>
      <c r="D1983" s="406">
        <v>7.34</v>
      </c>
      <c r="E1983" s="404" t="s">
        <v>65</v>
      </c>
      <c r="G1983"/>
    </row>
    <row r="1984" spans="1:7" ht="13.5" thickBot="1" x14ac:dyDescent="0.25">
      <c r="A1984" s="407">
        <v>1890</v>
      </c>
      <c r="B1984" s="407" t="s">
        <v>2333</v>
      </c>
      <c r="C1984" s="407" t="s">
        <v>2</v>
      </c>
      <c r="D1984" s="407">
        <v>6.41</v>
      </c>
      <c r="E1984" s="404" t="s">
        <v>65</v>
      </c>
      <c r="G1984"/>
    </row>
    <row r="1985" spans="1:7" ht="13.5" thickBot="1" x14ac:dyDescent="0.25">
      <c r="A1985" s="406">
        <v>1886</v>
      </c>
      <c r="B1985" s="406" t="s">
        <v>2334</v>
      </c>
      <c r="C1985" s="406" t="s">
        <v>2</v>
      </c>
      <c r="D1985" s="406">
        <v>2.66</v>
      </c>
      <c r="E1985" s="404" t="s">
        <v>65</v>
      </c>
      <c r="G1985"/>
    </row>
    <row r="1986" spans="1:7" ht="13.5" thickBot="1" x14ac:dyDescent="0.25">
      <c r="A1986" s="407">
        <v>1880</v>
      </c>
      <c r="B1986" s="407" t="s">
        <v>2335</v>
      </c>
      <c r="C1986" s="407" t="s">
        <v>2</v>
      </c>
      <c r="D1986" s="407">
        <v>3.25</v>
      </c>
      <c r="E1986" s="404" t="s">
        <v>65</v>
      </c>
      <c r="G1986"/>
    </row>
    <row r="1987" spans="1:7" ht="13.5" thickBot="1" x14ac:dyDescent="0.25">
      <c r="A1987" s="406">
        <v>1882</v>
      </c>
      <c r="B1987" s="406" t="s">
        <v>2336</v>
      </c>
      <c r="C1987" s="406" t="s">
        <v>2</v>
      </c>
      <c r="D1987" s="406">
        <v>11.09</v>
      </c>
      <c r="E1987" s="404" t="s">
        <v>65</v>
      </c>
      <c r="G1987"/>
    </row>
    <row r="1988" spans="1:7" ht="13.5" thickBot="1" x14ac:dyDescent="0.25">
      <c r="A1988" s="407">
        <v>1889</v>
      </c>
      <c r="B1988" s="407" t="s">
        <v>2337</v>
      </c>
      <c r="C1988" s="407" t="s">
        <v>2</v>
      </c>
      <c r="D1988" s="407">
        <v>9.6999999999999993</v>
      </c>
      <c r="E1988" s="404" t="s">
        <v>65</v>
      </c>
      <c r="G1988"/>
    </row>
    <row r="1989" spans="1:7" ht="13.5" thickBot="1" x14ac:dyDescent="0.25">
      <c r="A1989" s="406">
        <v>1888</v>
      </c>
      <c r="B1989" s="406" t="s">
        <v>2338</v>
      </c>
      <c r="C1989" s="406" t="s">
        <v>2</v>
      </c>
      <c r="D1989" s="406">
        <v>26.24</v>
      </c>
      <c r="E1989" s="404" t="s">
        <v>65</v>
      </c>
      <c r="G1989"/>
    </row>
    <row r="1990" spans="1:7" ht="13.5" thickBot="1" x14ac:dyDescent="0.25">
      <c r="A1990" s="407">
        <v>1883</v>
      </c>
      <c r="B1990" s="407" t="s">
        <v>2339</v>
      </c>
      <c r="C1990" s="407" t="s">
        <v>2</v>
      </c>
      <c r="D1990" s="407">
        <v>28.04</v>
      </c>
      <c r="E1990" s="404" t="s">
        <v>65</v>
      </c>
      <c r="G1990"/>
    </row>
    <row r="1991" spans="1:7" ht="13.5" thickBot="1" x14ac:dyDescent="0.25">
      <c r="A1991" s="406">
        <v>12033</v>
      </c>
      <c r="B1991" s="406" t="s">
        <v>2340</v>
      </c>
      <c r="C1991" s="406" t="s">
        <v>2</v>
      </c>
      <c r="D1991" s="406">
        <v>7.34</v>
      </c>
      <c r="E1991" s="404" t="s">
        <v>65</v>
      </c>
      <c r="G1991"/>
    </row>
    <row r="1992" spans="1:7" ht="13.5" thickBot="1" x14ac:dyDescent="0.25">
      <c r="A1992" s="407">
        <v>12034</v>
      </c>
      <c r="B1992" s="407" t="s">
        <v>2341</v>
      </c>
      <c r="C1992" s="407" t="s">
        <v>2</v>
      </c>
      <c r="D1992" s="407">
        <v>2.5299999999999998</v>
      </c>
      <c r="E1992" s="404" t="s">
        <v>65</v>
      </c>
      <c r="G1992"/>
    </row>
    <row r="1993" spans="1:7" ht="13.5" thickBot="1" x14ac:dyDescent="0.25">
      <c r="A1993" s="406">
        <v>1941</v>
      </c>
      <c r="B1993" s="406" t="s">
        <v>9746</v>
      </c>
      <c r="C1993" s="406" t="s">
        <v>2</v>
      </c>
      <c r="D1993" s="406">
        <v>8.83</v>
      </c>
      <c r="E1993" s="404" t="s">
        <v>65</v>
      </c>
      <c r="G1993"/>
    </row>
    <row r="1994" spans="1:7" ht="13.5" thickBot="1" x14ac:dyDescent="0.25">
      <c r="A1994" s="407">
        <v>1940</v>
      </c>
      <c r="B1994" s="407" t="s">
        <v>9747</v>
      </c>
      <c r="C1994" s="407" t="s">
        <v>2</v>
      </c>
      <c r="D1994" s="407">
        <v>8.8000000000000007</v>
      </c>
      <c r="E1994" s="404" t="s">
        <v>65</v>
      </c>
      <c r="G1994"/>
    </row>
    <row r="1995" spans="1:7" ht="13.5" thickBot="1" x14ac:dyDescent="0.25">
      <c r="A1995" s="406">
        <v>1937</v>
      </c>
      <c r="B1995" s="406" t="s">
        <v>9748</v>
      </c>
      <c r="C1995" s="406" t="s">
        <v>2</v>
      </c>
      <c r="D1995" s="406">
        <v>1.43</v>
      </c>
      <c r="E1995" s="404" t="s">
        <v>65</v>
      </c>
      <c r="G1995"/>
    </row>
    <row r="1996" spans="1:7" ht="13.5" thickBot="1" x14ac:dyDescent="0.25">
      <c r="A1996" s="407">
        <v>1939</v>
      </c>
      <c r="B1996" s="407" t="s">
        <v>9749</v>
      </c>
      <c r="C1996" s="407" t="s">
        <v>2</v>
      </c>
      <c r="D1996" s="407">
        <v>3.27</v>
      </c>
      <c r="E1996" s="404" t="s">
        <v>65</v>
      </c>
      <c r="G1996"/>
    </row>
    <row r="1997" spans="1:7" ht="13.5" thickBot="1" x14ac:dyDescent="0.25">
      <c r="A1997" s="406">
        <v>1942</v>
      </c>
      <c r="B1997" s="406" t="s">
        <v>9750</v>
      </c>
      <c r="C1997" s="406" t="s">
        <v>2</v>
      </c>
      <c r="D1997" s="406">
        <v>16.72</v>
      </c>
      <c r="E1997" s="404" t="s">
        <v>65</v>
      </c>
      <c r="G1997"/>
    </row>
    <row r="1998" spans="1:7" ht="13.5" thickBot="1" x14ac:dyDescent="0.25">
      <c r="A1998" s="407">
        <v>1938</v>
      </c>
      <c r="B1998" s="407" t="s">
        <v>9751</v>
      </c>
      <c r="C1998" s="407" t="s">
        <v>2</v>
      </c>
      <c r="D1998" s="407">
        <v>1.8</v>
      </c>
      <c r="E1998" s="404" t="s">
        <v>65</v>
      </c>
      <c r="G1998"/>
    </row>
    <row r="1999" spans="1:7" ht="13.5" thickBot="1" x14ac:dyDescent="0.25">
      <c r="A1999" s="406">
        <v>1875</v>
      </c>
      <c r="B1999" s="406" t="s">
        <v>2342</v>
      </c>
      <c r="C1999" s="406" t="s">
        <v>2</v>
      </c>
      <c r="D1999" s="406">
        <v>4.29</v>
      </c>
      <c r="E1999" s="404" t="s">
        <v>65</v>
      </c>
      <c r="G1999"/>
    </row>
    <row r="2000" spans="1:7" ht="13.5" thickBot="1" x14ac:dyDescent="0.25">
      <c r="A2000" s="407">
        <v>1874</v>
      </c>
      <c r="B2000" s="407" t="s">
        <v>2343</v>
      </c>
      <c r="C2000" s="407" t="s">
        <v>2</v>
      </c>
      <c r="D2000" s="407">
        <v>3.81</v>
      </c>
      <c r="E2000" s="404" t="s">
        <v>65</v>
      </c>
      <c r="G2000"/>
    </row>
    <row r="2001" spans="1:7" ht="13.5" thickBot="1" x14ac:dyDescent="0.25">
      <c r="A2001" s="406">
        <v>1884</v>
      </c>
      <c r="B2001" s="406" t="s">
        <v>12998</v>
      </c>
      <c r="C2001" s="406" t="s">
        <v>2</v>
      </c>
      <c r="D2001" s="406">
        <v>2.77</v>
      </c>
      <c r="E2001" s="404" t="s">
        <v>65</v>
      </c>
      <c r="G2001"/>
    </row>
    <row r="2002" spans="1:7" ht="13.5" thickBot="1" x14ac:dyDescent="0.25">
      <c r="A2002" s="407">
        <v>1887</v>
      </c>
      <c r="B2002" s="407" t="s">
        <v>2344</v>
      </c>
      <c r="C2002" s="407" t="s">
        <v>2</v>
      </c>
      <c r="D2002" s="407">
        <v>15.77</v>
      </c>
      <c r="E2002" s="404" t="s">
        <v>65</v>
      </c>
      <c r="G2002"/>
    </row>
    <row r="2003" spans="1:7" ht="13.5" thickBot="1" x14ac:dyDescent="0.25">
      <c r="A2003" s="406">
        <v>1876</v>
      </c>
      <c r="B2003" s="406" t="s">
        <v>4928</v>
      </c>
      <c r="C2003" s="406" t="s">
        <v>2</v>
      </c>
      <c r="D2003" s="406">
        <v>6.44</v>
      </c>
      <c r="E2003" s="404" t="s">
        <v>65</v>
      </c>
      <c r="G2003"/>
    </row>
    <row r="2004" spans="1:7" ht="13.5" thickBot="1" x14ac:dyDescent="0.25">
      <c r="A2004" s="407">
        <v>1879</v>
      </c>
      <c r="B2004" s="407" t="s">
        <v>2345</v>
      </c>
      <c r="C2004" s="407" t="s">
        <v>2</v>
      </c>
      <c r="D2004" s="407">
        <v>1.8</v>
      </c>
      <c r="E2004" s="404" t="s">
        <v>65</v>
      </c>
      <c r="G2004"/>
    </row>
    <row r="2005" spans="1:7" ht="13.5" thickBot="1" x14ac:dyDescent="0.25">
      <c r="A2005" s="406">
        <v>1877</v>
      </c>
      <c r="B2005" s="406" t="s">
        <v>2346</v>
      </c>
      <c r="C2005" s="406" t="s">
        <v>2</v>
      </c>
      <c r="D2005" s="406">
        <v>18.440000000000001</v>
      </c>
      <c r="E2005" s="404" t="s">
        <v>65</v>
      </c>
      <c r="G2005"/>
    </row>
    <row r="2006" spans="1:7" ht="13.5" thickBot="1" x14ac:dyDescent="0.25">
      <c r="A2006" s="407">
        <v>1878</v>
      </c>
      <c r="B2006" s="407" t="s">
        <v>2347</v>
      </c>
      <c r="C2006" s="407" t="s">
        <v>2</v>
      </c>
      <c r="D2006" s="407">
        <v>35.18</v>
      </c>
      <c r="E2006" s="404" t="s">
        <v>65</v>
      </c>
      <c r="G2006"/>
    </row>
    <row r="2007" spans="1:7" ht="13.5" thickBot="1" x14ac:dyDescent="0.25">
      <c r="A2007" s="406">
        <v>1858</v>
      </c>
      <c r="B2007" s="406" t="s">
        <v>9752</v>
      </c>
      <c r="C2007" s="406" t="s">
        <v>2</v>
      </c>
      <c r="D2007" s="406">
        <v>21.72</v>
      </c>
      <c r="E2007" s="404" t="s">
        <v>65</v>
      </c>
      <c r="G2007"/>
    </row>
    <row r="2008" spans="1:7" ht="13.5" thickBot="1" x14ac:dyDescent="0.25">
      <c r="A2008" s="407">
        <v>1857</v>
      </c>
      <c r="B2008" s="407" t="s">
        <v>9753</v>
      </c>
      <c r="C2008" s="407" t="s">
        <v>2</v>
      </c>
      <c r="D2008" s="407">
        <v>53.13</v>
      </c>
      <c r="E2008" s="404" t="s">
        <v>65</v>
      </c>
      <c r="G2008"/>
    </row>
    <row r="2009" spans="1:7" ht="13.5" thickBot="1" x14ac:dyDescent="0.25">
      <c r="A2009" s="406">
        <v>1844</v>
      </c>
      <c r="B2009" s="406" t="s">
        <v>9754</v>
      </c>
      <c r="C2009" s="406" t="s">
        <v>2</v>
      </c>
      <c r="D2009" s="406">
        <v>93.15</v>
      </c>
      <c r="E2009" s="404" t="s">
        <v>65</v>
      </c>
      <c r="G2009"/>
    </row>
    <row r="2010" spans="1:7" ht="13.5" thickBot="1" x14ac:dyDescent="0.25">
      <c r="A2010" s="407">
        <v>1836</v>
      </c>
      <c r="B2010" s="407" t="s">
        <v>9755</v>
      </c>
      <c r="C2010" s="407" t="s">
        <v>2</v>
      </c>
      <c r="D2010" s="407">
        <v>205.19</v>
      </c>
      <c r="E2010" s="404" t="s">
        <v>65</v>
      </c>
      <c r="G2010"/>
    </row>
    <row r="2011" spans="1:7" ht="13.5" thickBot="1" x14ac:dyDescent="0.25">
      <c r="A2011" s="406">
        <v>1837</v>
      </c>
      <c r="B2011" s="406" t="s">
        <v>9756</v>
      </c>
      <c r="C2011" s="406" t="s">
        <v>2</v>
      </c>
      <c r="D2011" s="406">
        <v>337.52</v>
      </c>
      <c r="E2011" s="404" t="s">
        <v>65</v>
      </c>
      <c r="G2011"/>
    </row>
    <row r="2012" spans="1:7" ht="13.5" thickBot="1" x14ac:dyDescent="0.25">
      <c r="A2012" s="407">
        <v>1860</v>
      </c>
      <c r="B2012" s="407" t="s">
        <v>9757</v>
      </c>
      <c r="C2012" s="407" t="s">
        <v>2</v>
      </c>
      <c r="D2012" s="407">
        <v>664.68</v>
      </c>
      <c r="E2012" s="404" t="s">
        <v>65</v>
      </c>
      <c r="G2012"/>
    </row>
    <row r="2013" spans="1:7" ht="13.5" thickBot="1" x14ac:dyDescent="0.25">
      <c r="A2013" s="406">
        <v>1862</v>
      </c>
      <c r="B2013" s="406" t="s">
        <v>9758</v>
      </c>
      <c r="C2013" s="406" t="s">
        <v>2</v>
      </c>
      <c r="D2013" s="409">
        <v>1067.9100000000001</v>
      </c>
      <c r="E2013" s="404" t="s">
        <v>65</v>
      </c>
      <c r="G2013"/>
    </row>
    <row r="2014" spans="1:7" ht="13.5" thickBot="1" x14ac:dyDescent="0.25">
      <c r="A2014" s="407">
        <v>1863</v>
      </c>
      <c r="B2014" s="407" t="s">
        <v>9759</v>
      </c>
      <c r="C2014" s="407" t="s">
        <v>2</v>
      </c>
      <c r="D2014" s="407">
        <v>20.88</v>
      </c>
      <c r="E2014" s="404" t="s">
        <v>65</v>
      </c>
      <c r="G2014"/>
    </row>
    <row r="2015" spans="1:7" ht="13.5" thickBot="1" x14ac:dyDescent="0.25">
      <c r="A2015" s="406">
        <v>1864</v>
      </c>
      <c r="B2015" s="406" t="s">
        <v>9760</v>
      </c>
      <c r="C2015" s="406" t="s">
        <v>2</v>
      </c>
      <c r="D2015" s="406">
        <v>54.69</v>
      </c>
      <c r="E2015" s="404" t="s">
        <v>65</v>
      </c>
      <c r="G2015"/>
    </row>
    <row r="2016" spans="1:7" ht="13.5" thickBot="1" x14ac:dyDescent="0.25">
      <c r="A2016" s="407">
        <v>1865</v>
      </c>
      <c r="B2016" s="407" t="s">
        <v>9761</v>
      </c>
      <c r="C2016" s="407" t="s">
        <v>2</v>
      </c>
      <c r="D2016" s="407">
        <v>93.8</v>
      </c>
      <c r="E2016" s="404" t="s">
        <v>65</v>
      </c>
      <c r="G2016"/>
    </row>
    <row r="2017" spans="1:7" ht="13.5" thickBot="1" x14ac:dyDescent="0.25">
      <c r="A2017" s="406">
        <v>1866</v>
      </c>
      <c r="B2017" s="406" t="s">
        <v>9762</v>
      </c>
      <c r="C2017" s="406" t="s">
        <v>2</v>
      </c>
      <c r="D2017" s="406">
        <v>256.61</v>
      </c>
      <c r="E2017" s="404" t="s">
        <v>65</v>
      </c>
      <c r="G2017"/>
    </row>
    <row r="2018" spans="1:7" ht="13.5" thickBot="1" x14ac:dyDescent="0.25">
      <c r="A2018" s="407">
        <v>1853</v>
      </c>
      <c r="B2018" s="407" t="s">
        <v>9763</v>
      </c>
      <c r="C2018" s="407" t="s">
        <v>2</v>
      </c>
      <c r="D2018" s="407">
        <v>379.37</v>
      </c>
      <c r="E2018" s="404" t="s">
        <v>65</v>
      </c>
      <c r="G2018"/>
    </row>
    <row r="2019" spans="1:7" ht="13.5" thickBot="1" x14ac:dyDescent="0.25">
      <c r="A2019" s="406">
        <v>1867</v>
      </c>
      <c r="B2019" s="406" t="s">
        <v>9764</v>
      </c>
      <c r="C2019" s="406" t="s">
        <v>2</v>
      </c>
      <c r="D2019" s="406">
        <v>839.85</v>
      </c>
      <c r="E2019" s="404" t="s">
        <v>65</v>
      </c>
      <c r="G2019"/>
    </row>
    <row r="2020" spans="1:7" ht="13.5" thickBot="1" x14ac:dyDescent="0.25">
      <c r="A2020" s="407">
        <v>1868</v>
      </c>
      <c r="B2020" s="407" t="s">
        <v>9765</v>
      </c>
      <c r="C2020" s="407" t="s">
        <v>2</v>
      </c>
      <c r="D2020" s="408">
        <v>1211.92</v>
      </c>
      <c r="E2020" s="404" t="s">
        <v>65</v>
      </c>
      <c r="G2020"/>
    </row>
    <row r="2021" spans="1:7" ht="13.5" thickBot="1" x14ac:dyDescent="0.25">
      <c r="A2021" s="406">
        <v>1859</v>
      </c>
      <c r="B2021" s="406" t="s">
        <v>9766</v>
      </c>
      <c r="C2021" s="406" t="s">
        <v>2</v>
      </c>
      <c r="D2021" s="409">
        <v>1586.15</v>
      </c>
      <c r="E2021" s="404" t="s">
        <v>65</v>
      </c>
      <c r="G2021"/>
    </row>
    <row r="2022" spans="1:7" ht="13.5" thickBot="1" x14ac:dyDescent="0.25">
      <c r="A2022" s="407">
        <v>20097</v>
      </c>
      <c r="B2022" s="407" t="s">
        <v>9767</v>
      </c>
      <c r="C2022" s="407" t="s">
        <v>2</v>
      </c>
      <c r="D2022" s="407">
        <v>19.34</v>
      </c>
      <c r="E2022" s="404" t="s">
        <v>65</v>
      </c>
      <c r="G2022"/>
    </row>
    <row r="2023" spans="1:7" ht="13.5" thickBot="1" x14ac:dyDescent="0.25">
      <c r="A2023" s="406">
        <v>20098</v>
      </c>
      <c r="B2023" s="406" t="s">
        <v>9768</v>
      </c>
      <c r="C2023" s="406" t="s">
        <v>2</v>
      </c>
      <c r="D2023" s="406">
        <v>139.44</v>
      </c>
      <c r="E2023" s="404" t="s">
        <v>65</v>
      </c>
      <c r="G2023"/>
    </row>
    <row r="2024" spans="1:7" ht="13.5" thickBot="1" x14ac:dyDescent="0.25">
      <c r="A2024" s="407">
        <v>20096</v>
      </c>
      <c r="B2024" s="407" t="s">
        <v>12999</v>
      </c>
      <c r="C2024" s="407" t="s">
        <v>2</v>
      </c>
      <c r="D2024" s="407">
        <v>11.15</v>
      </c>
      <c r="E2024" s="404" t="s">
        <v>65</v>
      </c>
      <c r="G2024"/>
    </row>
    <row r="2025" spans="1:7" ht="13.5" thickBot="1" x14ac:dyDescent="0.25">
      <c r="A2025" s="406">
        <v>1964</v>
      </c>
      <c r="B2025" s="406" t="s">
        <v>9769</v>
      </c>
      <c r="C2025" s="406" t="s">
        <v>2</v>
      </c>
      <c r="D2025" s="406">
        <v>14.22</v>
      </c>
      <c r="E2025" s="404" t="s">
        <v>65</v>
      </c>
      <c r="G2025"/>
    </row>
    <row r="2026" spans="1:7" ht="13.5" thickBot="1" x14ac:dyDescent="0.25">
      <c r="A2026" s="407">
        <v>2626</v>
      </c>
      <c r="B2026" s="407" t="s">
        <v>2348</v>
      </c>
      <c r="C2026" s="407" t="s">
        <v>2</v>
      </c>
      <c r="D2026" s="407">
        <v>12.7</v>
      </c>
      <c r="E2026" s="404" t="s">
        <v>65</v>
      </c>
      <c r="G2026"/>
    </row>
    <row r="2027" spans="1:7" ht="13.5" thickBot="1" x14ac:dyDescent="0.25">
      <c r="A2027" s="406">
        <v>2625</v>
      </c>
      <c r="B2027" s="406" t="s">
        <v>2349</v>
      </c>
      <c r="C2027" s="406" t="s">
        <v>2</v>
      </c>
      <c r="D2027" s="406">
        <v>7.72</v>
      </c>
      <c r="E2027" s="404" t="s">
        <v>65</v>
      </c>
      <c r="G2027"/>
    </row>
    <row r="2028" spans="1:7" ht="13.5" thickBot="1" x14ac:dyDescent="0.25">
      <c r="A2028" s="407">
        <v>2622</v>
      </c>
      <c r="B2028" s="407" t="s">
        <v>2350</v>
      </c>
      <c r="C2028" s="407" t="s">
        <v>2</v>
      </c>
      <c r="D2028" s="407">
        <v>1.89</v>
      </c>
      <c r="E2028" s="404" t="s">
        <v>65</v>
      </c>
      <c r="G2028"/>
    </row>
    <row r="2029" spans="1:7" ht="13.5" thickBot="1" x14ac:dyDescent="0.25">
      <c r="A2029" s="406">
        <v>2624</v>
      </c>
      <c r="B2029" s="406" t="s">
        <v>2351</v>
      </c>
      <c r="C2029" s="406" t="s">
        <v>2</v>
      </c>
      <c r="D2029" s="406">
        <v>3.66</v>
      </c>
      <c r="E2029" s="404" t="s">
        <v>65</v>
      </c>
      <c r="G2029"/>
    </row>
    <row r="2030" spans="1:7" ht="13.5" thickBot="1" x14ac:dyDescent="0.25">
      <c r="A2030" s="407">
        <v>2627</v>
      </c>
      <c r="B2030" s="407" t="s">
        <v>2352</v>
      </c>
      <c r="C2030" s="407" t="s">
        <v>2</v>
      </c>
      <c r="D2030" s="407">
        <v>33.24</v>
      </c>
      <c r="E2030" s="404" t="s">
        <v>65</v>
      </c>
      <c r="G2030"/>
    </row>
    <row r="2031" spans="1:7" ht="13.5" thickBot="1" x14ac:dyDescent="0.25">
      <c r="A2031" s="406">
        <v>2630</v>
      </c>
      <c r="B2031" s="406" t="s">
        <v>2353</v>
      </c>
      <c r="C2031" s="406" t="s">
        <v>2</v>
      </c>
      <c r="D2031" s="406">
        <v>46.87</v>
      </c>
      <c r="E2031" s="404" t="s">
        <v>65</v>
      </c>
      <c r="G2031"/>
    </row>
    <row r="2032" spans="1:7" ht="13.5" thickBot="1" x14ac:dyDescent="0.25">
      <c r="A2032" s="407">
        <v>2623</v>
      </c>
      <c r="B2032" s="407" t="s">
        <v>2354</v>
      </c>
      <c r="C2032" s="407" t="s">
        <v>2</v>
      </c>
      <c r="D2032" s="407">
        <v>2.09</v>
      </c>
      <c r="E2032" s="404" t="s">
        <v>65</v>
      </c>
      <c r="G2032"/>
    </row>
    <row r="2033" spans="1:7" ht="13.5" thickBot="1" x14ac:dyDescent="0.25">
      <c r="A2033" s="406">
        <v>2629</v>
      </c>
      <c r="B2033" s="406" t="s">
        <v>2355</v>
      </c>
      <c r="C2033" s="406" t="s">
        <v>2</v>
      </c>
      <c r="D2033" s="406">
        <v>19.63</v>
      </c>
      <c r="E2033" s="404" t="s">
        <v>65</v>
      </c>
      <c r="G2033"/>
    </row>
    <row r="2034" spans="1:7" ht="13.5" thickBot="1" x14ac:dyDescent="0.25">
      <c r="A2034" s="407">
        <v>2628</v>
      </c>
      <c r="B2034" s="407" t="s">
        <v>2356</v>
      </c>
      <c r="C2034" s="407" t="s">
        <v>2</v>
      </c>
      <c r="D2034" s="407">
        <v>96.51</v>
      </c>
      <c r="E2034" s="404" t="s">
        <v>65</v>
      </c>
      <c r="G2034"/>
    </row>
    <row r="2035" spans="1:7" ht="13.5" thickBot="1" x14ac:dyDescent="0.25">
      <c r="A2035" s="406">
        <v>39879</v>
      </c>
      <c r="B2035" s="406" t="s">
        <v>13590</v>
      </c>
      <c r="C2035" s="406" t="s">
        <v>2</v>
      </c>
      <c r="D2035" s="406">
        <v>2.08</v>
      </c>
      <c r="E2035" s="404" t="s">
        <v>65</v>
      </c>
      <c r="G2035"/>
    </row>
    <row r="2036" spans="1:7" ht="13.5" thickBot="1" x14ac:dyDescent="0.25">
      <c r="A2036" s="407">
        <v>39880</v>
      </c>
      <c r="B2036" s="407" t="s">
        <v>13591</v>
      </c>
      <c r="C2036" s="407" t="s">
        <v>2</v>
      </c>
      <c r="D2036" s="407">
        <v>4.62</v>
      </c>
      <c r="E2036" s="404" t="s">
        <v>65</v>
      </c>
      <c r="G2036"/>
    </row>
    <row r="2037" spans="1:7" ht="13.5" thickBot="1" x14ac:dyDescent="0.25">
      <c r="A2037" s="406">
        <v>39881</v>
      </c>
      <c r="B2037" s="406" t="s">
        <v>13592</v>
      </c>
      <c r="C2037" s="406" t="s">
        <v>2</v>
      </c>
      <c r="D2037" s="406">
        <v>7.42</v>
      </c>
      <c r="E2037" s="404" t="s">
        <v>65</v>
      </c>
      <c r="G2037"/>
    </row>
    <row r="2038" spans="1:7" ht="13.5" thickBot="1" x14ac:dyDescent="0.25">
      <c r="A2038" s="407">
        <v>39882</v>
      </c>
      <c r="B2038" s="407" t="s">
        <v>13593</v>
      </c>
      <c r="C2038" s="407" t="s">
        <v>2</v>
      </c>
      <c r="D2038" s="407">
        <v>19.55</v>
      </c>
      <c r="E2038" s="404" t="s">
        <v>65</v>
      </c>
      <c r="G2038"/>
    </row>
    <row r="2039" spans="1:7" ht="13.5" thickBot="1" x14ac:dyDescent="0.25">
      <c r="A2039" s="406">
        <v>39883</v>
      </c>
      <c r="B2039" s="406" t="s">
        <v>13594</v>
      </c>
      <c r="C2039" s="406" t="s">
        <v>2</v>
      </c>
      <c r="D2039" s="406">
        <v>31.22</v>
      </c>
      <c r="E2039" s="404" t="s">
        <v>65</v>
      </c>
      <c r="G2039"/>
    </row>
    <row r="2040" spans="1:7" ht="13.5" thickBot="1" x14ac:dyDescent="0.25">
      <c r="A2040" s="407">
        <v>39884</v>
      </c>
      <c r="B2040" s="407" t="s">
        <v>13595</v>
      </c>
      <c r="C2040" s="407" t="s">
        <v>2</v>
      </c>
      <c r="D2040" s="407">
        <v>46.37</v>
      </c>
      <c r="E2040" s="404" t="s">
        <v>65</v>
      </c>
      <c r="G2040"/>
    </row>
    <row r="2041" spans="1:7" ht="13.5" thickBot="1" x14ac:dyDescent="0.25">
      <c r="A2041" s="406">
        <v>39885</v>
      </c>
      <c r="B2041" s="406" t="s">
        <v>13596</v>
      </c>
      <c r="C2041" s="406" t="s">
        <v>2</v>
      </c>
      <c r="D2041" s="406">
        <v>110.22</v>
      </c>
      <c r="E2041" s="404" t="s">
        <v>65</v>
      </c>
      <c r="G2041"/>
    </row>
    <row r="2042" spans="1:7" ht="13.5" thickBot="1" x14ac:dyDescent="0.25">
      <c r="A2042" s="407">
        <v>1777</v>
      </c>
      <c r="B2042" s="407" t="s">
        <v>13597</v>
      </c>
      <c r="C2042" s="407" t="s">
        <v>2</v>
      </c>
      <c r="D2042" s="407">
        <v>42.3</v>
      </c>
      <c r="E2042" s="404" t="s">
        <v>65</v>
      </c>
      <c r="G2042"/>
    </row>
    <row r="2043" spans="1:7" ht="13.5" thickBot="1" x14ac:dyDescent="0.25">
      <c r="A2043" s="406">
        <v>1819</v>
      </c>
      <c r="B2043" s="406" t="s">
        <v>13598</v>
      </c>
      <c r="C2043" s="406" t="s">
        <v>2</v>
      </c>
      <c r="D2043" s="406">
        <v>36.340000000000003</v>
      </c>
      <c r="E2043" s="404" t="s">
        <v>65</v>
      </c>
      <c r="G2043"/>
    </row>
    <row r="2044" spans="1:7" ht="13.5" thickBot="1" x14ac:dyDescent="0.25">
      <c r="A2044" s="407">
        <v>1775</v>
      </c>
      <c r="B2044" s="407" t="s">
        <v>13599</v>
      </c>
      <c r="C2044" s="407" t="s">
        <v>2</v>
      </c>
      <c r="D2044" s="407">
        <v>12.49</v>
      </c>
      <c r="E2044" s="404" t="s">
        <v>65</v>
      </c>
      <c r="G2044"/>
    </row>
    <row r="2045" spans="1:7" ht="13.5" thickBot="1" x14ac:dyDescent="0.25">
      <c r="A2045" s="406">
        <v>1776</v>
      </c>
      <c r="B2045" s="406" t="s">
        <v>13600</v>
      </c>
      <c r="C2045" s="406" t="s">
        <v>2</v>
      </c>
      <c r="D2045" s="406">
        <v>23.19</v>
      </c>
      <c r="E2045" s="404" t="s">
        <v>65</v>
      </c>
      <c r="G2045"/>
    </row>
    <row r="2046" spans="1:7" ht="13.5" thickBot="1" x14ac:dyDescent="0.25">
      <c r="A2046" s="407">
        <v>1778</v>
      </c>
      <c r="B2046" s="407" t="s">
        <v>13601</v>
      </c>
      <c r="C2046" s="407" t="s">
        <v>2</v>
      </c>
      <c r="D2046" s="407">
        <v>87.48</v>
      </c>
      <c r="E2046" s="404" t="s">
        <v>65</v>
      </c>
      <c r="G2046"/>
    </row>
    <row r="2047" spans="1:7" ht="13.5" customHeight="1" thickBot="1" x14ac:dyDescent="0.25">
      <c r="A2047" s="406">
        <v>1818</v>
      </c>
      <c r="B2047" s="406" t="s">
        <v>13602</v>
      </c>
      <c r="C2047" s="406" t="s">
        <v>2</v>
      </c>
      <c r="D2047" s="406">
        <v>70.239999999999995</v>
      </c>
      <c r="E2047" s="404" t="s">
        <v>65</v>
      </c>
      <c r="G2047"/>
    </row>
    <row r="2048" spans="1:7" ht="13.5" customHeight="1" thickBot="1" x14ac:dyDescent="0.25">
      <c r="A2048" s="407">
        <v>1820</v>
      </c>
      <c r="B2048" s="407" t="s">
        <v>13603</v>
      </c>
      <c r="C2048" s="407" t="s">
        <v>2</v>
      </c>
      <c r="D2048" s="407">
        <v>15.96</v>
      </c>
      <c r="E2048" s="404" t="s">
        <v>65</v>
      </c>
      <c r="G2048"/>
    </row>
    <row r="2049" spans="1:7" ht="23.25" thickBot="1" x14ac:dyDescent="0.25">
      <c r="A2049" s="406">
        <v>1779</v>
      </c>
      <c r="B2049" s="406" t="s">
        <v>13604</v>
      </c>
      <c r="C2049" s="406" t="s">
        <v>2</v>
      </c>
      <c r="D2049" s="406">
        <v>136.12</v>
      </c>
      <c r="E2049" s="404" t="s">
        <v>65</v>
      </c>
      <c r="G2049"/>
    </row>
    <row r="2050" spans="1:7" ht="13.5" thickBot="1" x14ac:dyDescent="0.25">
      <c r="A2050" s="407">
        <v>1780</v>
      </c>
      <c r="B2050" s="407" t="s">
        <v>13605</v>
      </c>
      <c r="C2050" s="407" t="s">
        <v>2</v>
      </c>
      <c r="D2050" s="407">
        <v>235.29</v>
      </c>
      <c r="E2050" s="404" t="s">
        <v>65</v>
      </c>
      <c r="G2050"/>
    </row>
    <row r="2051" spans="1:7" ht="13.5" thickBot="1" x14ac:dyDescent="0.25">
      <c r="A2051" s="406">
        <v>1783</v>
      </c>
      <c r="B2051" s="406" t="s">
        <v>13606</v>
      </c>
      <c r="C2051" s="406" t="s">
        <v>2</v>
      </c>
      <c r="D2051" s="406">
        <v>36.29</v>
      </c>
      <c r="E2051" s="404" t="s">
        <v>65</v>
      </c>
      <c r="G2051"/>
    </row>
    <row r="2052" spans="1:7" ht="13.5" thickBot="1" x14ac:dyDescent="0.25">
      <c r="A2052" s="407">
        <v>1782</v>
      </c>
      <c r="B2052" s="407" t="s">
        <v>13607</v>
      </c>
      <c r="C2052" s="407" t="s">
        <v>2</v>
      </c>
      <c r="D2052" s="407">
        <v>32.299999999999997</v>
      </c>
      <c r="E2052" s="404" t="s">
        <v>65</v>
      </c>
      <c r="G2052"/>
    </row>
    <row r="2053" spans="1:7" ht="13.5" thickBot="1" x14ac:dyDescent="0.25">
      <c r="A2053" s="406">
        <v>1817</v>
      </c>
      <c r="B2053" s="406" t="s">
        <v>13608</v>
      </c>
      <c r="C2053" s="406" t="s">
        <v>2</v>
      </c>
      <c r="D2053" s="406">
        <v>9.67</v>
      </c>
      <c r="E2053" s="404" t="s">
        <v>65</v>
      </c>
      <c r="G2053"/>
    </row>
    <row r="2054" spans="1:7" ht="13.5" thickBot="1" x14ac:dyDescent="0.25">
      <c r="A2054" s="407">
        <v>1781</v>
      </c>
      <c r="B2054" s="407" t="s">
        <v>13609</v>
      </c>
      <c r="C2054" s="407" t="s">
        <v>2</v>
      </c>
      <c r="D2054" s="407">
        <v>22.02</v>
      </c>
      <c r="E2054" s="404" t="s">
        <v>65</v>
      </c>
      <c r="G2054"/>
    </row>
    <row r="2055" spans="1:7" ht="13.5" thickBot="1" x14ac:dyDescent="0.25">
      <c r="A2055" s="406">
        <v>1784</v>
      </c>
      <c r="B2055" s="406" t="s">
        <v>13610</v>
      </c>
      <c r="C2055" s="406" t="s">
        <v>2</v>
      </c>
      <c r="D2055" s="406">
        <v>82.83</v>
      </c>
      <c r="E2055" s="404" t="s">
        <v>65</v>
      </c>
      <c r="G2055"/>
    </row>
    <row r="2056" spans="1:7" ht="13.5" thickBot="1" x14ac:dyDescent="0.25">
      <c r="A2056" s="407">
        <v>1810</v>
      </c>
      <c r="B2056" s="407" t="s">
        <v>13611</v>
      </c>
      <c r="C2056" s="407" t="s">
        <v>2</v>
      </c>
      <c r="D2056" s="407">
        <v>58.08</v>
      </c>
      <c r="E2056" s="404" t="s">
        <v>65</v>
      </c>
      <c r="G2056"/>
    </row>
    <row r="2057" spans="1:7" ht="13.5" thickBot="1" x14ac:dyDescent="0.25">
      <c r="A2057" s="406">
        <v>1811</v>
      </c>
      <c r="B2057" s="406" t="s">
        <v>13612</v>
      </c>
      <c r="C2057" s="406" t="s">
        <v>2</v>
      </c>
      <c r="D2057" s="406">
        <v>15.68</v>
      </c>
      <c r="E2057" s="404" t="s">
        <v>65</v>
      </c>
      <c r="G2057"/>
    </row>
    <row r="2058" spans="1:7" ht="13.5" thickBot="1" x14ac:dyDescent="0.25">
      <c r="A2058" s="407">
        <v>1812</v>
      </c>
      <c r="B2058" s="407" t="s">
        <v>13613</v>
      </c>
      <c r="C2058" s="407" t="s">
        <v>2</v>
      </c>
      <c r="D2058" s="407">
        <v>112.64</v>
      </c>
      <c r="E2058" s="404" t="s">
        <v>65</v>
      </c>
      <c r="G2058"/>
    </row>
    <row r="2059" spans="1:7" ht="13.5" thickBot="1" x14ac:dyDescent="0.25">
      <c r="A2059" s="406">
        <v>2611</v>
      </c>
      <c r="B2059" s="406" t="s">
        <v>2357</v>
      </c>
      <c r="C2059" s="406" t="s">
        <v>2</v>
      </c>
      <c r="D2059" s="406">
        <v>7.2</v>
      </c>
      <c r="E2059" s="404" t="s">
        <v>65</v>
      </c>
      <c r="G2059"/>
    </row>
    <row r="2060" spans="1:7" ht="13.5" thickBot="1" x14ac:dyDescent="0.25">
      <c r="A2060" s="407">
        <v>2635</v>
      </c>
      <c r="B2060" s="407" t="s">
        <v>2358</v>
      </c>
      <c r="C2060" s="407" t="s">
        <v>2</v>
      </c>
      <c r="D2060" s="407">
        <v>1.47</v>
      </c>
      <c r="E2060" s="404" t="s">
        <v>65</v>
      </c>
      <c r="G2060"/>
    </row>
    <row r="2061" spans="1:7" ht="13.5" thickBot="1" x14ac:dyDescent="0.25">
      <c r="A2061" s="406">
        <v>2634</v>
      </c>
      <c r="B2061" s="406" t="s">
        <v>2359</v>
      </c>
      <c r="C2061" s="406" t="s">
        <v>2</v>
      </c>
      <c r="D2061" s="406">
        <v>2.34</v>
      </c>
      <c r="E2061" s="404" t="s">
        <v>65</v>
      </c>
      <c r="G2061"/>
    </row>
    <row r="2062" spans="1:7" ht="13.5" thickBot="1" x14ac:dyDescent="0.25">
      <c r="A2062" s="407">
        <v>2613</v>
      </c>
      <c r="B2062" s="407" t="s">
        <v>2360</v>
      </c>
      <c r="C2062" s="407" t="s">
        <v>2</v>
      </c>
      <c r="D2062" s="407">
        <v>23.62</v>
      </c>
      <c r="E2062" s="404" t="s">
        <v>65</v>
      </c>
      <c r="G2062"/>
    </row>
    <row r="2063" spans="1:7" ht="13.5" thickBot="1" x14ac:dyDescent="0.25">
      <c r="A2063" s="406">
        <v>2612</v>
      </c>
      <c r="B2063" s="406" t="s">
        <v>2361</v>
      </c>
      <c r="C2063" s="406" t="s">
        <v>2</v>
      </c>
      <c r="D2063" s="406">
        <v>11.38</v>
      </c>
      <c r="E2063" s="404" t="s">
        <v>65</v>
      </c>
      <c r="G2063"/>
    </row>
    <row r="2064" spans="1:7" ht="13.5" thickBot="1" x14ac:dyDescent="0.25">
      <c r="A2064" s="407">
        <v>2609</v>
      </c>
      <c r="B2064" s="407" t="s">
        <v>2362</v>
      </c>
      <c r="C2064" s="407" t="s">
        <v>2</v>
      </c>
      <c r="D2064" s="407">
        <v>1.71</v>
      </c>
      <c r="E2064" s="404" t="s">
        <v>65</v>
      </c>
      <c r="G2064"/>
    </row>
    <row r="2065" spans="1:7" ht="13.5" thickBot="1" x14ac:dyDescent="0.25">
      <c r="A2065" s="406">
        <v>2614</v>
      </c>
      <c r="B2065" s="406" t="s">
        <v>2363</v>
      </c>
      <c r="C2065" s="406" t="s">
        <v>2</v>
      </c>
      <c r="D2065" s="406">
        <v>36.229999999999997</v>
      </c>
      <c r="E2065" s="404" t="s">
        <v>65</v>
      </c>
      <c r="G2065"/>
    </row>
    <row r="2066" spans="1:7" ht="13.5" thickBot="1" x14ac:dyDescent="0.25">
      <c r="A2066" s="407">
        <v>2615</v>
      </c>
      <c r="B2066" s="407" t="s">
        <v>2364</v>
      </c>
      <c r="C2066" s="407" t="s">
        <v>2</v>
      </c>
      <c r="D2066" s="407">
        <v>59.4</v>
      </c>
      <c r="E2066" s="404" t="s">
        <v>65</v>
      </c>
      <c r="G2066"/>
    </row>
    <row r="2067" spans="1:7" ht="13.5" thickBot="1" x14ac:dyDescent="0.25">
      <c r="A2067" s="406">
        <v>34359</v>
      </c>
      <c r="B2067" s="406" t="s">
        <v>8081</v>
      </c>
      <c r="C2067" s="406" t="s">
        <v>2</v>
      </c>
      <c r="D2067" s="406">
        <v>6.29</v>
      </c>
      <c r="E2067" s="404" t="s">
        <v>65</v>
      </c>
      <c r="G2067"/>
    </row>
    <row r="2068" spans="1:7" ht="13.5" thickBot="1" x14ac:dyDescent="0.25">
      <c r="A2068" s="407">
        <v>1788</v>
      </c>
      <c r="B2068" s="407" t="s">
        <v>13614</v>
      </c>
      <c r="C2068" s="407" t="s">
        <v>2</v>
      </c>
      <c r="D2068" s="407">
        <v>41.27</v>
      </c>
      <c r="E2068" s="404" t="s">
        <v>65</v>
      </c>
      <c r="G2068"/>
    </row>
    <row r="2069" spans="1:7" ht="13.5" thickBot="1" x14ac:dyDescent="0.25">
      <c r="A2069" s="406">
        <v>1786</v>
      </c>
      <c r="B2069" s="406" t="s">
        <v>13615</v>
      </c>
      <c r="C2069" s="406" t="s">
        <v>2</v>
      </c>
      <c r="D2069" s="406">
        <v>10.039999999999999</v>
      </c>
      <c r="E2069" s="404" t="s">
        <v>65</v>
      </c>
      <c r="G2069"/>
    </row>
    <row r="2070" spans="1:7" ht="13.5" thickBot="1" x14ac:dyDescent="0.25">
      <c r="A2070" s="407">
        <v>1787</v>
      </c>
      <c r="B2070" s="407" t="s">
        <v>13616</v>
      </c>
      <c r="C2070" s="407" t="s">
        <v>2</v>
      </c>
      <c r="D2070" s="407">
        <v>26.57</v>
      </c>
      <c r="E2070" s="404" t="s">
        <v>65</v>
      </c>
      <c r="G2070"/>
    </row>
    <row r="2071" spans="1:7" ht="13.5" thickBot="1" x14ac:dyDescent="0.25">
      <c r="A2071" s="406">
        <v>1791</v>
      </c>
      <c r="B2071" s="406" t="s">
        <v>13617</v>
      </c>
      <c r="C2071" s="406" t="s">
        <v>2</v>
      </c>
      <c r="D2071" s="406">
        <v>112.17</v>
      </c>
      <c r="E2071" s="404" t="s">
        <v>65</v>
      </c>
      <c r="G2071"/>
    </row>
    <row r="2072" spans="1:7" ht="13.5" thickBot="1" x14ac:dyDescent="0.25">
      <c r="A2072" s="407">
        <v>1790</v>
      </c>
      <c r="B2072" s="407" t="s">
        <v>13618</v>
      </c>
      <c r="C2072" s="407" t="s">
        <v>2</v>
      </c>
      <c r="D2072" s="407">
        <v>96.73</v>
      </c>
      <c r="E2072" s="404" t="s">
        <v>65</v>
      </c>
      <c r="G2072"/>
    </row>
    <row r="2073" spans="1:7" ht="13.5" thickBot="1" x14ac:dyDescent="0.25">
      <c r="A2073" s="406">
        <v>1813</v>
      </c>
      <c r="B2073" s="406" t="s">
        <v>13619</v>
      </c>
      <c r="C2073" s="406" t="s">
        <v>2</v>
      </c>
      <c r="D2073" s="406">
        <v>16.850000000000001</v>
      </c>
      <c r="E2073" s="404" t="s">
        <v>65</v>
      </c>
      <c r="G2073"/>
    </row>
    <row r="2074" spans="1:7" ht="13.5" thickBot="1" x14ac:dyDescent="0.25">
      <c r="A2074" s="407">
        <v>1792</v>
      </c>
      <c r="B2074" s="407" t="s">
        <v>13620</v>
      </c>
      <c r="C2074" s="407" t="s">
        <v>2</v>
      </c>
      <c r="D2074" s="407">
        <v>174.11</v>
      </c>
      <c r="E2074" s="404" t="s">
        <v>65</v>
      </c>
      <c r="G2074"/>
    </row>
    <row r="2075" spans="1:7" ht="13.5" thickBot="1" x14ac:dyDescent="0.25">
      <c r="A2075" s="406">
        <v>1793</v>
      </c>
      <c r="B2075" s="406" t="s">
        <v>13621</v>
      </c>
      <c r="C2075" s="406" t="s">
        <v>2</v>
      </c>
      <c r="D2075" s="406">
        <v>293.38</v>
      </c>
      <c r="E2075" s="404" t="s">
        <v>65</v>
      </c>
      <c r="G2075"/>
    </row>
    <row r="2076" spans="1:7" ht="13.5" thickBot="1" x14ac:dyDescent="0.25">
      <c r="A2076" s="407">
        <v>1809</v>
      </c>
      <c r="B2076" s="407" t="s">
        <v>13622</v>
      </c>
      <c r="C2076" s="407" t="s">
        <v>2</v>
      </c>
      <c r="D2076" s="407">
        <v>48.13</v>
      </c>
      <c r="E2076" s="404" t="s">
        <v>65</v>
      </c>
      <c r="G2076"/>
    </row>
    <row r="2077" spans="1:7" ht="13.5" customHeight="1" thickBot="1" x14ac:dyDescent="0.25">
      <c r="A2077" s="406">
        <v>1814</v>
      </c>
      <c r="B2077" s="406" t="s">
        <v>13623</v>
      </c>
      <c r="C2077" s="406" t="s">
        <v>2</v>
      </c>
      <c r="D2077" s="406">
        <v>41.74</v>
      </c>
      <c r="E2077" s="404" t="s">
        <v>65</v>
      </c>
      <c r="G2077"/>
    </row>
    <row r="2078" spans="1:7" ht="13.5" customHeight="1" thickBot="1" x14ac:dyDescent="0.25">
      <c r="A2078" s="407">
        <v>1803</v>
      </c>
      <c r="B2078" s="407" t="s">
        <v>13624</v>
      </c>
      <c r="C2078" s="407" t="s">
        <v>2</v>
      </c>
      <c r="D2078" s="407">
        <v>9.76</v>
      </c>
      <c r="E2078" s="404" t="s">
        <v>65</v>
      </c>
      <c r="G2078"/>
    </row>
    <row r="2079" spans="1:7" ht="13.5" customHeight="1" thickBot="1" x14ac:dyDescent="0.25">
      <c r="A2079" s="406">
        <v>1805</v>
      </c>
      <c r="B2079" s="406" t="s">
        <v>13625</v>
      </c>
      <c r="C2079" s="406" t="s">
        <v>2</v>
      </c>
      <c r="D2079" s="406">
        <v>24.08</v>
      </c>
      <c r="E2079" s="404" t="s">
        <v>65</v>
      </c>
      <c r="G2079"/>
    </row>
    <row r="2080" spans="1:7" ht="13.5" customHeight="1" thickBot="1" x14ac:dyDescent="0.25">
      <c r="A2080" s="407">
        <v>1821</v>
      </c>
      <c r="B2080" s="407" t="s">
        <v>13626</v>
      </c>
      <c r="C2080" s="407" t="s">
        <v>2</v>
      </c>
      <c r="D2080" s="407">
        <v>122.79</v>
      </c>
      <c r="E2080" s="404" t="s">
        <v>65</v>
      </c>
      <c r="G2080"/>
    </row>
    <row r="2081" spans="1:7" ht="13.5" customHeight="1" thickBot="1" x14ac:dyDescent="0.25">
      <c r="A2081" s="406">
        <v>1806</v>
      </c>
      <c r="B2081" s="406" t="s">
        <v>13627</v>
      </c>
      <c r="C2081" s="406" t="s">
        <v>2</v>
      </c>
      <c r="D2081" s="406">
        <v>75.31</v>
      </c>
      <c r="E2081" s="404" t="s">
        <v>65</v>
      </c>
      <c r="G2081"/>
    </row>
    <row r="2082" spans="1:7" ht="13.5" thickBot="1" x14ac:dyDescent="0.25">
      <c r="A2082" s="407">
        <v>1804</v>
      </c>
      <c r="B2082" s="407" t="s">
        <v>13628</v>
      </c>
      <c r="C2082" s="407" t="s">
        <v>2</v>
      </c>
      <c r="D2082" s="407">
        <v>13.94</v>
      </c>
      <c r="E2082" s="404" t="s">
        <v>65</v>
      </c>
      <c r="G2082"/>
    </row>
    <row r="2083" spans="1:7" ht="13.5" thickBot="1" x14ac:dyDescent="0.25">
      <c r="A2083" s="406">
        <v>1807</v>
      </c>
      <c r="B2083" s="406" t="s">
        <v>13629</v>
      </c>
      <c r="C2083" s="406" t="s">
        <v>2</v>
      </c>
      <c r="D2083" s="406">
        <v>168.33</v>
      </c>
      <c r="E2083" s="404" t="s">
        <v>65</v>
      </c>
      <c r="G2083"/>
    </row>
    <row r="2084" spans="1:7" ht="13.5" thickBot="1" x14ac:dyDescent="0.25">
      <c r="A2084" s="407">
        <v>1808</v>
      </c>
      <c r="B2084" s="407" t="s">
        <v>13630</v>
      </c>
      <c r="C2084" s="407" t="s">
        <v>2</v>
      </c>
      <c r="D2084" s="407">
        <v>265.58</v>
      </c>
      <c r="E2084" s="404" t="s">
        <v>65</v>
      </c>
      <c r="G2084"/>
    </row>
    <row r="2085" spans="1:7" ht="13.5" thickBot="1" x14ac:dyDescent="0.25">
      <c r="A2085" s="406">
        <v>1797</v>
      </c>
      <c r="B2085" s="406" t="s">
        <v>13631</v>
      </c>
      <c r="C2085" s="406" t="s">
        <v>2</v>
      </c>
      <c r="D2085" s="406">
        <v>49.63</v>
      </c>
      <c r="E2085" s="404" t="s">
        <v>65</v>
      </c>
      <c r="G2085"/>
    </row>
    <row r="2086" spans="1:7" ht="13.5" thickBot="1" x14ac:dyDescent="0.25">
      <c r="A2086" s="407">
        <v>1796</v>
      </c>
      <c r="B2086" s="407" t="s">
        <v>13632</v>
      </c>
      <c r="C2086" s="407" t="s">
        <v>2</v>
      </c>
      <c r="D2086" s="407">
        <v>38.69</v>
      </c>
      <c r="E2086" s="404" t="s">
        <v>65</v>
      </c>
      <c r="G2086"/>
    </row>
    <row r="2087" spans="1:7" ht="13.5" thickBot="1" x14ac:dyDescent="0.25">
      <c r="A2087" s="406">
        <v>1794</v>
      </c>
      <c r="B2087" s="406" t="s">
        <v>13633</v>
      </c>
      <c r="C2087" s="406" t="s">
        <v>2</v>
      </c>
      <c r="D2087" s="406">
        <v>8.68</v>
      </c>
      <c r="E2087" s="404" t="s">
        <v>65</v>
      </c>
      <c r="G2087"/>
    </row>
    <row r="2088" spans="1:7" ht="13.5" thickBot="1" x14ac:dyDescent="0.25">
      <c r="A2088" s="407">
        <v>1816</v>
      </c>
      <c r="B2088" s="407" t="s">
        <v>13634</v>
      </c>
      <c r="C2088" s="407" t="s">
        <v>2</v>
      </c>
      <c r="D2088" s="407">
        <v>25.92</v>
      </c>
      <c r="E2088" s="404" t="s">
        <v>65</v>
      </c>
      <c r="G2088"/>
    </row>
    <row r="2089" spans="1:7" ht="13.5" thickBot="1" x14ac:dyDescent="0.25">
      <c r="A2089" s="406">
        <v>1815</v>
      </c>
      <c r="B2089" s="406" t="s">
        <v>13635</v>
      </c>
      <c r="C2089" s="406" t="s">
        <v>2</v>
      </c>
      <c r="D2089" s="406">
        <v>140.44</v>
      </c>
      <c r="E2089" s="404" t="s">
        <v>65</v>
      </c>
      <c r="G2089"/>
    </row>
    <row r="2090" spans="1:7" ht="13.5" thickBot="1" x14ac:dyDescent="0.25">
      <c r="A2090" s="407">
        <v>1798</v>
      </c>
      <c r="B2090" s="407" t="s">
        <v>13636</v>
      </c>
      <c r="C2090" s="407" t="s">
        <v>2</v>
      </c>
      <c r="D2090" s="407">
        <v>77.709999999999994</v>
      </c>
      <c r="E2090" s="404" t="s">
        <v>65</v>
      </c>
      <c r="G2090"/>
    </row>
    <row r="2091" spans="1:7" ht="13.5" thickBot="1" x14ac:dyDescent="0.25">
      <c r="A2091" s="406">
        <v>1795</v>
      </c>
      <c r="B2091" s="406" t="s">
        <v>13637</v>
      </c>
      <c r="C2091" s="406" t="s">
        <v>2</v>
      </c>
      <c r="D2091" s="406">
        <v>12.96</v>
      </c>
      <c r="E2091" s="404" t="s">
        <v>65</v>
      </c>
      <c r="G2091"/>
    </row>
    <row r="2092" spans="1:7" ht="13.5" thickBot="1" x14ac:dyDescent="0.25">
      <c r="A2092" s="407">
        <v>1799</v>
      </c>
      <c r="B2092" s="407" t="s">
        <v>13638</v>
      </c>
      <c r="C2092" s="407" t="s">
        <v>2</v>
      </c>
      <c r="D2092" s="407">
        <v>173.45</v>
      </c>
      <c r="E2092" s="404" t="s">
        <v>65</v>
      </c>
      <c r="G2092"/>
    </row>
    <row r="2093" spans="1:7" ht="13.5" thickBot="1" x14ac:dyDescent="0.25">
      <c r="A2093" s="406">
        <v>1800</v>
      </c>
      <c r="B2093" s="406" t="s">
        <v>13639</v>
      </c>
      <c r="C2093" s="406" t="s">
        <v>2</v>
      </c>
      <c r="D2093" s="406">
        <v>291.27</v>
      </c>
      <c r="E2093" s="404" t="s">
        <v>65</v>
      </c>
      <c r="G2093"/>
    </row>
    <row r="2094" spans="1:7" ht="13.5" thickBot="1" x14ac:dyDescent="0.25">
      <c r="A2094" s="407">
        <v>1801</v>
      </c>
      <c r="B2094" s="407" t="s">
        <v>13640</v>
      </c>
      <c r="C2094" s="407" t="s">
        <v>2</v>
      </c>
      <c r="D2094" s="407">
        <v>589.96</v>
      </c>
      <c r="E2094" s="404" t="s">
        <v>65</v>
      </c>
      <c r="G2094"/>
    </row>
    <row r="2095" spans="1:7" ht="13.5" thickBot="1" x14ac:dyDescent="0.25">
      <c r="A2095" s="406">
        <v>1802</v>
      </c>
      <c r="B2095" s="406" t="s">
        <v>13641</v>
      </c>
      <c r="C2095" s="406" t="s">
        <v>2</v>
      </c>
      <c r="D2095" s="406">
        <v>624.61</v>
      </c>
      <c r="E2095" s="404" t="s">
        <v>65</v>
      </c>
      <c r="G2095"/>
    </row>
    <row r="2096" spans="1:7" ht="13.5" thickBot="1" x14ac:dyDescent="0.25">
      <c r="A2096" s="407">
        <v>2632</v>
      </c>
      <c r="B2096" s="407" t="s">
        <v>2365</v>
      </c>
      <c r="C2096" s="407" t="s">
        <v>2</v>
      </c>
      <c r="D2096" s="407">
        <v>7.2</v>
      </c>
      <c r="E2096" s="404" t="s">
        <v>65</v>
      </c>
      <c r="G2096"/>
    </row>
    <row r="2097" spans="1:7" ht="13.5" thickBot="1" x14ac:dyDescent="0.25">
      <c r="A2097" s="406">
        <v>2618</v>
      </c>
      <c r="B2097" s="406" t="s">
        <v>2366</v>
      </c>
      <c r="C2097" s="406" t="s">
        <v>2</v>
      </c>
      <c r="D2097" s="406">
        <v>4.93</v>
      </c>
      <c r="E2097" s="404" t="s">
        <v>65</v>
      </c>
      <c r="G2097"/>
    </row>
    <row r="2098" spans="1:7" ht="13.5" thickBot="1" x14ac:dyDescent="0.25">
      <c r="A2098" s="407">
        <v>2616</v>
      </c>
      <c r="B2098" s="407" t="s">
        <v>2367</v>
      </c>
      <c r="C2098" s="407" t="s">
        <v>2</v>
      </c>
      <c r="D2098" s="407">
        <v>1.47</v>
      </c>
      <c r="E2098" s="404" t="s">
        <v>65</v>
      </c>
      <c r="G2098"/>
    </row>
    <row r="2099" spans="1:7" ht="13.5" thickBot="1" x14ac:dyDescent="0.25">
      <c r="A2099" s="406">
        <v>2617</v>
      </c>
      <c r="B2099" s="406" t="s">
        <v>13642</v>
      </c>
      <c r="C2099" s="406" t="s">
        <v>2</v>
      </c>
      <c r="D2099" s="406">
        <v>2.34</v>
      </c>
      <c r="E2099" s="404" t="s">
        <v>65</v>
      </c>
      <c r="G2099"/>
    </row>
    <row r="2100" spans="1:7" ht="13.5" thickBot="1" x14ac:dyDescent="0.25">
      <c r="A2100" s="407">
        <v>2619</v>
      </c>
      <c r="B2100" s="407" t="s">
        <v>2368</v>
      </c>
      <c r="C2100" s="407" t="s">
        <v>2</v>
      </c>
      <c r="D2100" s="407">
        <v>23.62</v>
      </c>
      <c r="E2100" s="404" t="s">
        <v>65</v>
      </c>
      <c r="G2100"/>
    </row>
    <row r="2101" spans="1:7" ht="13.5" thickBot="1" x14ac:dyDescent="0.25">
      <c r="A2101" s="406">
        <v>2631</v>
      </c>
      <c r="B2101" s="406" t="s">
        <v>13643</v>
      </c>
      <c r="C2101" s="406" t="s">
        <v>2</v>
      </c>
      <c r="D2101" s="406">
        <v>11.38</v>
      </c>
      <c r="E2101" s="404" t="s">
        <v>65</v>
      </c>
      <c r="G2101"/>
    </row>
    <row r="2102" spans="1:7" ht="13.5" thickBot="1" x14ac:dyDescent="0.25">
      <c r="A2102" s="407">
        <v>2620</v>
      </c>
      <c r="B2102" s="407" t="s">
        <v>2369</v>
      </c>
      <c r="C2102" s="407" t="s">
        <v>2</v>
      </c>
      <c r="D2102" s="407">
        <v>36.229999999999997</v>
      </c>
      <c r="E2102" s="404" t="s">
        <v>65</v>
      </c>
      <c r="G2102"/>
    </row>
    <row r="2103" spans="1:7" ht="13.5" thickBot="1" x14ac:dyDescent="0.25">
      <c r="A2103" s="406">
        <v>2621</v>
      </c>
      <c r="B2103" s="406" t="s">
        <v>2370</v>
      </c>
      <c r="C2103" s="406" t="s">
        <v>2</v>
      </c>
      <c r="D2103" s="406">
        <v>59.35</v>
      </c>
      <c r="E2103" s="404" t="s">
        <v>65</v>
      </c>
      <c r="G2103"/>
    </row>
    <row r="2104" spans="1:7" ht="13.5" thickBot="1" x14ac:dyDescent="0.25">
      <c r="A2104" s="407">
        <v>2633</v>
      </c>
      <c r="B2104" s="407" t="s">
        <v>2371</v>
      </c>
      <c r="C2104" s="407" t="s">
        <v>2</v>
      </c>
      <c r="D2104" s="407">
        <v>1.71</v>
      </c>
      <c r="E2104" s="404" t="s">
        <v>65</v>
      </c>
      <c r="G2104"/>
    </row>
    <row r="2105" spans="1:7" ht="13.5" thickBot="1" x14ac:dyDescent="0.25">
      <c r="A2105" s="406">
        <v>25968</v>
      </c>
      <c r="B2105" s="406" t="s">
        <v>9770</v>
      </c>
      <c r="C2105" s="406" t="s">
        <v>2</v>
      </c>
      <c r="D2105" s="406">
        <v>21.75</v>
      </c>
      <c r="E2105" s="404" t="s">
        <v>65</v>
      </c>
      <c r="G2105"/>
    </row>
    <row r="2106" spans="1:7" ht="13.5" thickBot="1" x14ac:dyDescent="0.25">
      <c r="A2106" s="407">
        <v>2357</v>
      </c>
      <c r="B2106" s="407" t="s">
        <v>2372</v>
      </c>
      <c r="C2106" s="407" t="s">
        <v>280</v>
      </c>
      <c r="D2106" s="407">
        <v>17.670000000000002</v>
      </c>
      <c r="E2106" s="404" t="s">
        <v>65</v>
      </c>
      <c r="G2106"/>
    </row>
    <row r="2107" spans="1:7" ht="13.5" thickBot="1" x14ac:dyDescent="0.25">
      <c r="A2107" s="406">
        <v>2355</v>
      </c>
      <c r="B2107" s="406" t="s">
        <v>9771</v>
      </c>
      <c r="C2107" s="406" t="s">
        <v>280</v>
      </c>
      <c r="D2107" s="406">
        <v>21.49</v>
      </c>
      <c r="E2107" s="404" t="s">
        <v>65</v>
      </c>
      <c r="G2107"/>
    </row>
    <row r="2108" spans="1:7" ht="13.5" thickBot="1" x14ac:dyDescent="0.25">
      <c r="A2108" s="407">
        <v>2358</v>
      </c>
      <c r="B2108" s="407" t="s">
        <v>8343</v>
      </c>
      <c r="C2108" s="407" t="s">
        <v>280</v>
      </c>
      <c r="D2108" s="407">
        <v>32.119999999999997</v>
      </c>
      <c r="E2108" s="404" t="s">
        <v>65</v>
      </c>
      <c r="G2108"/>
    </row>
    <row r="2109" spans="1:7" ht="89.25" customHeight="1" thickBot="1" x14ac:dyDescent="0.25">
      <c r="A2109" s="406">
        <v>39397</v>
      </c>
      <c r="B2109" s="406" t="s">
        <v>13644</v>
      </c>
      <c r="C2109" s="406" t="s">
        <v>2072</v>
      </c>
      <c r="D2109" s="406">
        <v>10.58</v>
      </c>
      <c r="E2109" s="404" t="s">
        <v>65</v>
      </c>
      <c r="G2109"/>
    </row>
    <row r="2110" spans="1:7" ht="13.5" thickBot="1" x14ac:dyDescent="0.25">
      <c r="A2110" s="407">
        <v>39959</v>
      </c>
      <c r="B2110" s="407" t="s">
        <v>9772</v>
      </c>
      <c r="C2110" s="407" t="s">
        <v>2072</v>
      </c>
      <c r="D2110" s="407">
        <v>8.94</v>
      </c>
      <c r="E2110" s="404" t="s">
        <v>65</v>
      </c>
      <c r="G2110"/>
    </row>
    <row r="2111" spans="1:7" ht="13.5" thickBot="1" x14ac:dyDescent="0.25">
      <c r="A2111" s="406">
        <v>2692</v>
      </c>
      <c r="B2111" s="406" t="s">
        <v>9773</v>
      </c>
      <c r="C2111" s="406" t="s">
        <v>2072</v>
      </c>
      <c r="D2111" s="406">
        <v>5.01</v>
      </c>
      <c r="E2111" s="404" t="s">
        <v>65</v>
      </c>
      <c r="G2111"/>
    </row>
    <row r="2112" spans="1:7" ht="79.5" customHeight="1" thickBot="1" x14ac:dyDescent="0.25">
      <c r="A2112" s="407">
        <v>5330</v>
      </c>
      <c r="B2112" s="407" t="s">
        <v>2373</v>
      </c>
      <c r="C2112" s="407" t="s">
        <v>2072</v>
      </c>
      <c r="D2112" s="407">
        <v>29.52</v>
      </c>
      <c r="E2112" s="404" t="s">
        <v>65</v>
      </c>
      <c r="G2112"/>
    </row>
    <row r="2113" spans="1:7" ht="13.5" thickBot="1" x14ac:dyDescent="0.25">
      <c r="A2113" s="406">
        <v>26017</v>
      </c>
      <c r="B2113" s="406" t="s">
        <v>9774</v>
      </c>
      <c r="C2113" s="406" t="s">
        <v>2</v>
      </c>
      <c r="D2113" s="406">
        <v>27.57</v>
      </c>
      <c r="E2113" s="404" t="s">
        <v>65</v>
      </c>
      <c r="G2113"/>
    </row>
    <row r="2114" spans="1:7" ht="13.5" thickBot="1" x14ac:dyDescent="0.25">
      <c r="A2114" s="407">
        <v>25931</v>
      </c>
      <c r="B2114" s="407" t="s">
        <v>9775</v>
      </c>
      <c r="C2114" s="407" t="s">
        <v>2</v>
      </c>
      <c r="D2114" s="407">
        <v>87.62</v>
      </c>
      <c r="E2114" s="404" t="s">
        <v>65</v>
      </c>
      <c r="G2114"/>
    </row>
    <row r="2115" spans="1:7" ht="13.5" thickBot="1" x14ac:dyDescent="0.25">
      <c r="A2115" s="406">
        <v>38140</v>
      </c>
      <c r="B2115" s="406" t="s">
        <v>9776</v>
      </c>
      <c r="C2115" s="406" t="s">
        <v>2</v>
      </c>
      <c r="D2115" s="406">
        <v>21.25</v>
      </c>
      <c r="E2115" s="404" t="s">
        <v>65</v>
      </c>
      <c r="G2115"/>
    </row>
    <row r="2116" spans="1:7" ht="13.5" thickBot="1" x14ac:dyDescent="0.25">
      <c r="A2116" s="407">
        <v>13887</v>
      </c>
      <c r="B2116" s="407" t="s">
        <v>9777</v>
      </c>
      <c r="C2116" s="407" t="s">
        <v>2</v>
      </c>
      <c r="D2116" s="407">
        <v>503.11</v>
      </c>
      <c r="E2116" s="404" t="s">
        <v>65</v>
      </c>
      <c r="G2116"/>
    </row>
    <row r="2117" spans="1:7" ht="13.5" thickBot="1" x14ac:dyDescent="0.25">
      <c r="A2117" s="406">
        <v>26018</v>
      </c>
      <c r="B2117" s="406" t="s">
        <v>9778</v>
      </c>
      <c r="C2117" s="406" t="s">
        <v>2</v>
      </c>
      <c r="D2117" s="406">
        <v>22.39</v>
      </c>
      <c r="E2117" s="404" t="s">
        <v>65</v>
      </c>
      <c r="G2117"/>
    </row>
    <row r="2118" spans="1:7" ht="13.5" thickBot="1" x14ac:dyDescent="0.25">
      <c r="A2118" s="407">
        <v>26019</v>
      </c>
      <c r="B2118" s="407" t="s">
        <v>9779</v>
      </c>
      <c r="C2118" s="407" t="s">
        <v>2</v>
      </c>
      <c r="D2118" s="407">
        <v>21.15</v>
      </c>
      <c r="E2118" s="404" t="s">
        <v>65</v>
      </c>
      <c r="G2118"/>
    </row>
    <row r="2119" spans="1:7" ht="13.5" thickBot="1" x14ac:dyDescent="0.25">
      <c r="A2119" s="406">
        <v>26020</v>
      </c>
      <c r="B2119" s="406" t="s">
        <v>9780</v>
      </c>
      <c r="C2119" s="406" t="s">
        <v>2</v>
      </c>
      <c r="D2119" s="406">
        <v>5.51</v>
      </c>
      <c r="E2119" s="404" t="s">
        <v>65</v>
      </c>
      <c r="G2119"/>
    </row>
    <row r="2120" spans="1:7" ht="13.5" thickBot="1" x14ac:dyDescent="0.25">
      <c r="A2120" s="407">
        <v>34544</v>
      </c>
      <c r="B2120" s="407" t="s">
        <v>13000</v>
      </c>
      <c r="C2120" s="407" t="s">
        <v>2</v>
      </c>
      <c r="D2120" s="408">
        <v>1108</v>
      </c>
      <c r="E2120" s="404" t="s">
        <v>65</v>
      </c>
      <c r="G2120"/>
    </row>
    <row r="2121" spans="1:7" ht="13.5" thickBot="1" x14ac:dyDescent="0.25">
      <c r="A2121" s="406">
        <v>20008</v>
      </c>
      <c r="B2121" s="406" t="s">
        <v>2374</v>
      </c>
      <c r="C2121" s="406" t="s">
        <v>2</v>
      </c>
      <c r="D2121" s="406">
        <v>8.98</v>
      </c>
      <c r="E2121" s="404" t="s">
        <v>65</v>
      </c>
      <c r="G2121"/>
    </row>
    <row r="2122" spans="1:7" ht="13.5" thickBot="1" x14ac:dyDescent="0.25">
      <c r="A2122" s="407">
        <v>20009</v>
      </c>
      <c r="B2122" s="407" t="s">
        <v>2375</v>
      </c>
      <c r="C2122" s="407" t="s">
        <v>2</v>
      </c>
      <c r="D2122" s="407">
        <v>8.98</v>
      </c>
      <c r="E2122" s="404" t="s">
        <v>65</v>
      </c>
      <c r="G2122"/>
    </row>
    <row r="2123" spans="1:7" ht="13.5" thickBot="1" x14ac:dyDescent="0.25">
      <c r="A2123" s="406">
        <v>20010</v>
      </c>
      <c r="B2123" s="406" t="s">
        <v>2376</v>
      </c>
      <c r="C2123" s="406" t="s">
        <v>2</v>
      </c>
      <c r="D2123" s="406">
        <v>9.0299999999999994</v>
      </c>
      <c r="E2123" s="404" t="s">
        <v>65</v>
      </c>
      <c r="G2123"/>
    </row>
    <row r="2124" spans="1:7" ht="13.5" thickBot="1" x14ac:dyDescent="0.25">
      <c r="A2124" s="407">
        <v>14544</v>
      </c>
      <c r="B2124" s="407" t="s">
        <v>2377</v>
      </c>
      <c r="C2124" s="407" t="s">
        <v>2</v>
      </c>
      <c r="D2124" s="407">
        <v>9.0299999999999994</v>
      </c>
      <c r="E2124" s="404" t="s">
        <v>65</v>
      </c>
      <c r="G2124"/>
    </row>
    <row r="2125" spans="1:7" ht="13.5" thickBot="1" x14ac:dyDescent="0.25">
      <c r="A2125" s="406">
        <v>20011</v>
      </c>
      <c r="B2125" s="406" t="s">
        <v>2378</v>
      </c>
      <c r="C2125" s="406" t="s">
        <v>2</v>
      </c>
      <c r="D2125" s="406">
        <v>9.27</v>
      </c>
      <c r="E2125" s="404" t="s">
        <v>65</v>
      </c>
      <c r="G2125"/>
    </row>
    <row r="2126" spans="1:7" ht="13.5" thickBot="1" x14ac:dyDescent="0.25">
      <c r="A2126" s="407">
        <v>20013</v>
      </c>
      <c r="B2126" s="407" t="s">
        <v>2379</v>
      </c>
      <c r="C2126" s="407" t="s">
        <v>2</v>
      </c>
      <c r="D2126" s="407">
        <v>13.6</v>
      </c>
      <c r="E2126" s="404" t="s">
        <v>65</v>
      </c>
      <c r="G2126"/>
    </row>
    <row r="2127" spans="1:7" ht="13.5" thickBot="1" x14ac:dyDescent="0.25">
      <c r="A2127" s="406">
        <v>20014</v>
      </c>
      <c r="B2127" s="406" t="s">
        <v>2380</v>
      </c>
      <c r="C2127" s="406" t="s">
        <v>2</v>
      </c>
      <c r="D2127" s="406">
        <v>14.13</v>
      </c>
      <c r="E2127" s="404" t="s">
        <v>65</v>
      </c>
      <c r="G2127"/>
    </row>
    <row r="2128" spans="1:7" ht="13.5" thickBot="1" x14ac:dyDescent="0.25">
      <c r="A2128" s="407">
        <v>20015</v>
      </c>
      <c r="B2128" s="407" t="s">
        <v>2381</v>
      </c>
      <c r="C2128" s="407" t="s">
        <v>2</v>
      </c>
      <c r="D2128" s="407">
        <v>21.44</v>
      </c>
      <c r="E2128" s="404" t="s">
        <v>65</v>
      </c>
      <c r="G2128"/>
    </row>
    <row r="2129" spans="1:7" ht="13.5" thickBot="1" x14ac:dyDescent="0.25">
      <c r="A2129" s="406">
        <v>20016</v>
      </c>
      <c r="B2129" s="406" t="s">
        <v>2382</v>
      </c>
      <c r="C2129" s="406" t="s">
        <v>2</v>
      </c>
      <c r="D2129" s="406">
        <v>21.56</v>
      </c>
      <c r="E2129" s="404" t="s">
        <v>65</v>
      </c>
      <c r="G2129"/>
    </row>
    <row r="2130" spans="1:7" ht="23.25" thickBot="1" x14ac:dyDescent="0.25">
      <c r="A2130" s="407">
        <v>34729</v>
      </c>
      <c r="B2130" s="407" t="s">
        <v>8082</v>
      </c>
      <c r="C2130" s="407" t="s">
        <v>2</v>
      </c>
      <c r="D2130" s="407">
        <v>871.61</v>
      </c>
      <c r="E2130" s="404" t="s">
        <v>65</v>
      </c>
      <c r="G2130"/>
    </row>
    <row r="2131" spans="1:7" ht="23.25" thickBot="1" x14ac:dyDescent="0.25">
      <c r="A2131" s="406">
        <v>34734</v>
      </c>
      <c r="B2131" s="406" t="s">
        <v>8083</v>
      </c>
      <c r="C2131" s="406" t="s">
        <v>2</v>
      </c>
      <c r="D2131" s="409">
        <v>1349.54</v>
      </c>
      <c r="E2131" s="404" t="s">
        <v>65</v>
      </c>
      <c r="G2131"/>
    </row>
    <row r="2132" spans="1:7" ht="23.25" thickBot="1" x14ac:dyDescent="0.25">
      <c r="A2132" s="407">
        <v>34738</v>
      </c>
      <c r="B2132" s="407" t="s">
        <v>8084</v>
      </c>
      <c r="C2132" s="407" t="s">
        <v>2</v>
      </c>
      <c r="D2132" s="408">
        <v>3152.94</v>
      </c>
      <c r="E2132" s="404" t="s">
        <v>65</v>
      </c>
      <c r="G2132"/>
    </row>
    <row r="2133" spans="1:7" ht="13.5" thickBot="1" x14ac:dyDescent="0.25">
      <c r="A2133" s="406">
        <v>2391</v>
      </c>
      <c r="B2133" s="406" t="s">
        <v>2383</v>
      </c>
      <c r="C2133" s="406" t="s">
        <v>2</v>
      </c>
      <c r="D2133" s="406">
        <v>256.44</v>
      </c>
      <c r="E2133" s="404" t="s">
        <v>65</v>
      </c>
      <c r="G2133"/>
    </row>
    <row r="2134" spans="1:7" ht="13.5" thickBot="1" x14ac:dyDescent="0.25">
      <c r="A2134" s="407">
        <v>2374</v>
      </c>
      <c r="B2134" s="407" t="s">
        <v>8085</v>
      </c>
      <c r="C2134" s="407" t="s">
        <v>2</v>
      </c>
      <c r="D2134" s="407">
        <v>290.92</v>
      </c>
      <c r="E2134" s="404" t="s">
        <v>65</v>
      </c>
      <c r="G2134"/>
    </row>
    <row r="2135" spans="1:7" ht="13.5" thickBot="1" x14ac:dyDescent="0.25">
      <c r="A2135" s="406">
        <v>2377</v>
      </c>
      <c r="B2135" s="406" t="s">
        <v>8086</v>
      </c>
      <c r="C2135" s="406" t="s">
        <v>2</v>
      </c>
      <c r="D2135" s="406">
        <v>408.28</v>
      </c>
      <c r="E2135" s="404" t="s">
        <v>65</v>
      </c>
      <c r="G2135"/>
    </row>
    <row r="2136" spans="1:7" ht="23.25" customHeight="1" thickBot="1" x14ac:dyDescent="0.25">
      <c r="A2136" s="407">
        <v>2393</v>
      </c>
      <c r="B2136" s="407" t="s">
        <v>8087</v>
      </c>
      <c r="C2136" s="407" t="s">
        <v>2</v>
      </c>
      <c r="D2136" s="407">
        <v>683.71</v>
      </c>
      <c r="E2136" s="404" t="s">
        <v>65</v>
      </c>
      <c r="G2136"/>
    </row>
    <row r="2137" spans="1:7" ht="13.5" thickBot="1" x14ac:dyDescent="0.25">
      <c r="A2137" s="406">
        <v>34705</v>
      </c>
      <c r="B2137" s="406" t="s">
        <v>8088</v>
      </c>
      <c r="C2137" s="406" t="s">
        <v>2</v>
      </c>
      <c r="D2137" s="406">
        <v>598.01</v>
      </c>
      <c r="E2137" s="404" t="s">
        <v>65</v>
      </c>
      <c r="G2137"/>
    </row>
    <row r="2138" spans="1:7" ht="34.5" customHeight="1" thickBot="1" x14ac:dyDescent="0.25">
      <c r="A2138" s="407">
        <v>34707</v>
      </c>
      <c r="B2138" s="407" t="s">
        <v>8089</v>
      </c>
      <c r="C2138" s="407" t="s">
        <v>2</v>
      </c>
      <c r="D2138" s="408">
        <v>1108.1199999999999</v>
      </c>
      <c r="E2138" s="404" t="s">
        <v>65</v>
      </c>
      <c r="G2138"/>
    </row>
    <row r="2139" spans="1:7" ht="13.5" thickBot="1" x14ac:dyDescent="0.25">
      <c r="A2139" s="406">
        <v>2378</v>
      </c>
      <c r="B2139" s="406" t="s">
        <v>8090</v>
      </c>
      <c r="C2139" s="406" t="s">
        <v>2</v>
      </c>
      <c r="D2139" s="406">
        <v>939.17</v>
      </c>
      <c r="E2139" s="404" t="s">
        <v>65</v>
      </c>
      <c r="G2139"/>
    </row>
    <row r="2140" spans="1:7" ht="13.5" thickBot="1" x14ac:dyDescent="0.25">
      <c r="A2140" s="407">
        <v>2379</v>
      </c>
      <c r="B2140" s="407" t="s">
        <v>8091</v>
      </c>
      <c r="C2140" s="407" t="s">
        <v>2</v>
      </c>
      <c r="D2140" s="407">
        <v>939.17</v>
      </c>
      <c r="E2140" s="404" t="s">
        <v>65</v>
      </c>
      <c r="G2140"/>
    </row>
    <row r="2141" spans="1:7" ht="13.5" thickBot="1" x14ac:dyDescent="0.25">
      <c r="A2141" s="406">
        <v>2376</v>
      </c>
      <c r="B2141" s="406" t="s">
        <v>8092</v>
      </c>
      <c r="C2141" s="406" t="s">
        <v>2</v>
      </c>
      <c r="D2141" s="409">
        <v>1546.81</v>
      </c>
      <c r="E2141" s="404" t="s">
        <v>65</v>
      </c>
      <c r="G2141"/>
    </row>
    <row r="2142" spans="1:7" ht="13.5" thickBot="1" x14ac:dyDescent="0.25">
      <c r="A2142" s="407">
        <v>2394</v>
      </c>
      <c r="B2142" s="407" t="s">
        <v>8093</v>
      </c>
      <c r="C2142" s="407" t="s">
        <v>2</v>
      </c>
      <c r="D2142" s="408">
        <v>3306.8</v>
      </c>
      <c r="E2142" s="404" t="s">
        <v>65</v>
      </c>
      <c r="G2142"/>
    </row>
    <row r="2143" spans="1:7" ht="13.5" thickBot="1" x14ac:dyDescent="0.25">
      <c r="A2143" s="406">
        <v>34686</v>
      </c>
      <c r="B2143" s="406" t="s">
        <v>8094</v>
      </c>
      <c r="C2143" s="406" t="s">
        <v>2</v>
      </c>
      <c r="D2143" s="406">
        <v>9.92</v>
      </c>
      <c r="E2143" s="404" t="s">
        <v>65</v>
      </c>
      <c r="G2143"/>
    </row>
    <row r="2144" spans="1:7" ht="13.5" thickBot="1" x14ac:dyDescent="0.25">
      <c r="A2144" s="407">
        <v>34616</v>
      </c>
      <c r="B2144" s="407" t="s">
        <v>13645</v>
      </c>
      <c r="C2144" s="407" t="s">
        <v>2</v>
      </c>
      <c r="D2144" s="407">
        <v>38.369999999999997</v>
      </c>
      <c r="E2144" s="404" t="s">
        <v>65</v>
      </c>
      <c r="G2144"/>
    </row>
    <row r="2145" spans="1:7" ht="13.5" thickBot="1" x14ac:dyDescent="0.25">
      <c r="A2145" s="406">
        <v>34623</v>
      </c>
      <c r="B2145" s="406" t="s">
        <v>8095</v>
      </c>
      <c r="C2145" s="406" t="s">
        <v>2</v>
      </c>
      <c r="D2145" s="406">
        <v>37.78</v>
      </c>
      <c r="E2145" s="404" t="s">
        <v>65</v>
      </c>
      <c r="G2145"/>
    </row>
    <row r="2146" spans="1:7" ht="13.5" thickBot="1" x14ac:dyDescent="0.25">
      <c r="A2146" s="407">
        <v>34628</v>
      </c>
      <c r="B2146" s="407" t="s">
        <v>8096</v>
      </c>
      <c r="C2146" s="407" t="s">
        <v>2</v>
      </c>
      <c r="D2146" s="407">
        <v>54.12</v>
      </c>
      <c r="E2146" s="404" t="s">
        <v>65</v>
      </c>
      <c r="G2146"/>
    </row>
    <row r="2147" spans="1:7" ht="13.5" thickBot="1" x14ac:dyDescent="0.25">
      <c r="A2147" s="406">
        <v>34653</v>
      </c>
      <c r="B2147" s="406" t="s">
        <v>13646</v>
      </c>
      <c r="C2147" s="406" t="s">
        <v>2</v>
      </c>
      <c r="D2147" s="406">
        <v>6.69</v>
      </c>
      <c r="E2147" s="404" t="s">
        <v>65</v>
      </c>
      <c r="G2147"/>
    </row>
    <row r="2148" spans="1:7" ht="13.5" thickBot="1" x14ac:dyDescent="0.25">
      <c r="A2148" s="407">
        <v>34688</v>
      </c>
      <c r="B2148" s="407" t="s">
        <v>8097</v>
      </c>
      <c r="C2148" s="407" t="s">
        <v>2</v>
      </c>
      <c r="D2148" s="407">
        <v>12.13</v>
      </c>
      <c r="E2148" s="404" t="s">
        <v>65</v>
      </c>
      <c r="G2148"/>
    </row>
    <row r="2149" spans="1:7" ht="13.5" thickBot="1" x14ac:dyDescent="0.25">
      <c r="A2149" s="406">
        <v>34709</v>
      </c>
      <c r="B2149" s="406" t="s">
        <v>8098</v>
      </c>
      <c r="C2149" s="406" t="s">
        <v>2</v>
      </c>
      <c r="D2149" s="406">
        <v>47.01</v>
      </c>
      <c r="E2149" s="404" t="s">
        <v>65</v>
      </c>
      <c r="G2149"/>
    </row>
    <row r="2150" spans="1:7" ht="13.5" thickBot="1" x14ac:dyDescent="0.25">
      <c r="A2150" s="407">
        <v>34714</v>
      </c>
      <c r="B2150" s="407" t="s">
        <v>8099</v>
      </c>
      <c r="C2150" s="407" t="s">
        <v>2</v>
      </c>
      <c r="D2150" s="407">
        <v>56.15</v>
      </c>
      <c r="E2150" s="404" t="s">
        <v>65</v>
      </c>
      <c r="G2150"/>
    </row>
    <row r="2151" spans="1:7" ht="13.5" thickBot="1" x14ac:dyDescent="0.25">
      <c r="A2151" s="406">
        <v>2388</v>
      </c>
      <c r="B2151" s="406" t="s">
        <v>8100</v>
      </c>
      <c r="C2151" s="406" t="s">
        <v>2</v>
      </c>
      <c r="D2151" s="406">
        <v>46.66</v>
      </c>
      <c r="E2151" s="404" t="s">
        <v>65</v>
      </c>
      <c r="G2151"/>
    </row>
    <row r="2152" spans="1:7" ht="13.5" thickBot="1" x14ac:dyDescent="0.25">
      <c r="A2152" s="407">
        <v>34606</v>
      </c>
      <c r="B2152" s="407" t="s">
        <v>8101</v>
      </c>
      <c r="C2152" s="407" t="s">
        <v>2</v>
      </c>
      <c r="D2152" s="407">
        <v>71.569999999999993</v>
      </c>
      <c r="E2152" s="404" t="s">
        <v>65</v>
      </c>
      <c r="G2152"/>
    </row>
    <row r="2153" spans="1:7" ht="23.25" customHeight="1" thickBot="1" x14ac:dyDescent="0.25">
      <c r="A2153" s="406">
        <v>34689</v>
      </c>
      <c r="B2153" s="406" t="s">
        <v>8102</v>
      </c>
      <c r="C2153" s="406" t="s">
        <v>2</v>
      </c>
      <c r="D2153" s="406">
        <v>22.78</v>
      </c>
      <c r="E2153" s="404" t="s">
        <v>65</v>
      </c>
      <c r="G2153"/>
    </row>
    <row r="2154" spans="1:7" ht="13.5" thickBot="1" x14ac:dyDescent="0.25">
      <c r="A2154" s="407">
        <v>2370</v>
      </c>
      <c r="B2154" s="407" t="s">
        <v>9781</v>
      </c>
      <c r="C2154" s="407" t="s">
        <v>2</v>
      </c>
      <c r="D2154" s="407">
        <v>8.67</v>
      </c>
      <c r="E2154" s="404" t="s">
        <v>65</v>
      </c>
      <c r="G2154"/>
    </row>
    <row r="2155" spans="1:7" ht="13.5" thickBot="1" x14ac:dyDescent="0.25">
      <c r="A2155" s="406">
        <v>2386</v>
      </c>
      <c r="B2155" s="406" t="s">
        <v>8103</v>
      </c>
      <c r="C2155" s="406" t="s">
        <v>2</v>
      </c>
      <c r="D2155" s="406">
        <v>14.54</v>
      </c>
      <c r="E2155" s="404" t="s">
        <v>65</v>
      </c>
      <c r="G2155"/>
    </row>
    <row r="2156" spans="1:7" ht="13.5" thickBot="1" x14ac:dyDescent="0.25">
      <c r="A2156" s="407">
        <v>2392</v>
      </c>
      <c r="B2156" s="407" t="s">
        <v>8104</v>
      </c>
      <c r="C2156" s="407" t="s">
        <v>2</v>
      </c>
      <c r="D2156" s="407">
        <v>58.2</v>
      </c>
      <c r="E2156" s="404" t="s">
        <v>65</v>
      </c>
      <c r="G2156"/>
    </row>
    <row r="2157" spans="1:7" ht="13.5" thickBot="1" x14ac:dyDescent="0.25">
      <c r="A2157" s="406">
        <v>2373</v>
      </c>
      <c r="B2157" s="406" t="s">
        <v>8105</v>
      </c>
      <c r="C2157" s="406" t="s">
        <v>2</v>
      </c>
      <c r="D2157" s="406">
        <v>82</v>
      </c>
      <c r="E2157" s="404" t="s">
        <v>65</v>
      </c>
      <c r="G2157"/>
    </row>
    <row r="2158" spans="1:7" ht="13.5" thickBot="1" x14ac:dyDescent="0.25">
      <c r="A2158" s="407">
        <v>14557</v>
      </c>
      <c r="B2158" s="407" t="s">
        <v>2384</v>
      </c>
      <c r="C2158" s="407" t="s">
        <v>2</v>
      </c>
      <c r="D2158" s="407">
        <v>82.2</v>
      </c>
      <c r="E2158" s="404" t="s">
        <v>65</v>
      </c>
      <c r="G2158"/>
    </row>
    <row r="2159" spans="1:7" ht="13.5" thickBot="1" x14ac:dyDescent="0.25">
      <c r="A2159" s="406">
        <v>26039</v>
      </c>
      <c r="B2159" s="406" t="s">
        <v>9782</v>
      </c>
      <c r="C2159" s="406" t="s">
        <v>2</v>
      </c>
      <c r="D2159" s="409">
        <v>205741.89</v>
      </c>
      <c r="E2159" s="404" t="s">
        <v>65</v>
      </c>
      <c r="G2159"/>
    </row>
    <row r="2160" spans="1:7" ht="13.5" thickBot="1" x14ac:dyDescent="0.25">
      <c r="A2160" s="407">
        <v>2401</v>
      </c>
      <c r="B2160" s="407" t="s">
        <v>9783</v>
      </c>
      <c r="C2160" s="407" t="s">
        <v>2</v>
      </c>
      <c r="D2160" s="408">
        <v>47322.91</v>
      </c>
      <c r="E2160" s="404" t="s">
        <v>65</v>
      </c>
      <c r="G2160"/>
    </row>
    <row r="2161" spans="1:7" ht="23.25" thickBot="1" x14ac:dyDescent="0.25">
      <c r="A2161" s="406">
        <v>2414</v>
      </c>
      <c r="B2161" s="406" t="s">
        <v>3033</v>
      </c>
      <c r="C2161" s="406" t="s">
        <v>184</v>
      </c>
      <c r="D2161" s="406">
        <v>92.54</v>
      </c>
      <c r="E2161" s="404" t="s">
        <v>65</v>
      </c>
      <c r="G2161"/>
    </row>
    <row r="2162" spans="1:7" ht="23.25" thickBot="1" x14ac:dyDescent="0.25">
      <c r="A2162" s="407">
        <v>2413</v>
      </c>
      <c r="B2162" s="407" t="s">
        <v>3034</v>
      </c>
      <c r="C2162" s="407" t="s">
        <v>184</v>
      </c>
      <c r="D2162" s="407">
        <v>89.02</v>
      </c>
      <c r="E2162" s="404" t="s">
        <v>65</v>
      </c>
      <c r="G2162"/>
    </row>
    <row r="2163" spans="1:7" ht="23.25" thickBot="1" x14ac:dyDescent="0.25">
      <c r="A2163" s="406">
        <v>2405</v>
      </c>
      <c r="B2163" s="406" t="s">
        <v>13001</v>
      </c>
      <c r="C2163" s="406" t="s">
        <v>184</v>
      </c>
      <c r="D2163" s="406">
        <v>103.62</v>
      </c>
      <c r="E2163" s="404" t="s">
        <v>65</v>
      </c>
      <c r="G2163"/>
    </row>
    <row r="2164" spans="1:7" ht="23.25" thickBot="1" x14ac:dyDescent="0.25">
      <c r="A2164" s="407">
        <v>13361</v>
      </c>
      <c r="B2164" s="407" t="s">
        <v>2385</v>
      </c>
      <c r="C2164" s="407" t="s">
        <v>184</v>
      </c>
      <c r="D2164" s="407">
        <v>86.68</v>
      </c>
      <c r="E2164" s="404" t="s">
        <v>65</v>
      </c>
      <c r="G2164"/>
    </row>
    <row r="2165" spans="1:7" ht="23.25" thickBot="1" x14ac:dyDescent="0.25">
      <c r="A2165" s="406">
        <v>11987</v>
      </c>
      <c r="B2165" s="406" t="s">
        <v>3035</v>
      </c>
      <c r="C2165" s="406" t="s">
        <v>184</v>
      </c>
      <c r="D2165" s="406">
        <v>231.94</v>
      </c>
      <c r="E2165" s="404" t="s">
        <v>65</v>
      </c>
      <c r="G2165"/>
    </row>
    <row r="2166" spans="1:7" ht="23.25" thickBot="1" x14ac:dyDescent="0.25">
      <c r="A2166" s="407">
        <v>2416</v>
      </c>
      <c r="B2166" s="407" t="s">
        <v>3036</v>
      </c>
      <c r="C2166" s="407" t="s">
        <v>184</v>
      </c>
      <c r="D2166" s="407">
        <v>102.61</v>
      </c>
      <c r="E2166" s="404" t="s">
        <v>65</v>
      </c>
      <c r="G2166"/>
    </row>
    <row r="2167" spans="1:7" ht="23.25" thickBot="1" x14ac:dyDescent="0.25">
      <c r="A2167" s="406">
        <v>2412</v>
      </c>
      <c r="B2167" s="406" t="s">
        <v>3037</v>
      </c>
      <c r="C2167" s="406" t="s">
        <v>184</v>
      </c>
      <c r="D2167" s="406">
        <v>99.1</v>
      </c>
      <c r="E2167" s="404" t="s">
        <v>65</v>
      </c>
      <c r="G2167"/>
    </row>
    <row r="2168" spans="1:7" ht="13.5" thickBot="1" x14ac:dyDescent="0.25">
      <c r="A2168" s="407">
        <v>2411</v>
      </c>
      <c r="B2168" s="407" t="s">
        <v>2386</v>
      </c>
      <c r="C2168" s="407" t="s">
        <v>184</v>
      </c>
      <c r="D2168" s="407">
        <v>86.68</v>
      </c>
      <c r="E2168" s="404" t="s">
        <v>65</v>
      </c>
      <c r="G2168"/>
    </row>
    <row r="2169" spans="1:7" ht="13.5" thickBot="1" x14ac:dyDescent="0.25">
      <c r="A2169" s="406">
        <v>2406</v>
      </c>
      <c r="B2169" s="406" t="s">
        <v>2387</v>
      </c>
      <c r="C2169" s="406" t="s">
        <v>184</v>
      </c>
      <c r="D2169" s="406">
        <v>84.34</v>
      </c>
      <c r="E2169" s="404" t="s">
        <v>65</v>
      </c>
      <c r="G2169"/>
    </row>
    <row r="2170" spans="1:7" ht="23.25" thickBot="1" x14ac:dyDescent="0.25">
      <c r="A2170" s="407">
        <v>10571</v>
      </c>
      <c r="B2170" s="407" t="s">
        <v>3038</v>
      </c>
      <c r="C2170" s="407" t="s">
        <v>184</v>
      </c>
      <c r="D2170" s="407">
        <v>206.17</v>
      </c>
      <c r="E2170" s="404" t="s">
        <v>65</v>
      </c>
      <c r="G2170"/>
    </row>
    <row r="2171" spans="1:7" ht="23.25" thickBot="1" x14ac:dyDescent="0.25">
      <c r="A2171" s="406">
        <v>11985</v>
      </c>
      <c r="B2171" s="406" t="s">
        <v>3039</v>
      </c>
      <c r="C2171" s="406" t="s">
        <v>184</v>
      </c>
      <c r="D2171" s="406">
        <v>199.14</v>
      </c>
      <c r="E2171" s="404" t="s">
        <v>65</v>
      </c>
      <c r="G2171"/>
    </row>
    <row r="2172" spans="1:7" ht="23.25" thickBot="1" x14ac:dyDescent="0.25">
      <c r="A2172" s="407">
        <v>2410</v>
      </c>
      <c r="B2172" s="407" t="s">
        <v>3040</v>
      </c>
      <c r="C2172" s="407" t="s">
        <v>184</v>
      </c>
      <c r="D2172" s="407">
        <v>87.85</v>
      </c>
      <c r="E2172" s="404" t="s">
        <v>65</v>
      </c>
      <c r="G2172"/>
    </row>
    <row r="2173" spans="1:7" ht="23.25" thickBot="1" x14ac:dyDescent="0.25">
      <c r="A2173" s="406">
        <v>2417</v>
      </c>
      <c r="B2173" s="406" t="s">
        <v>3041</v>
      </c>
      <c r="C2173" s="406" t="s">
        <v>184</v>
      </c>
      <c r="D2173" s="406">
        <v>93.71</v>
      </c>
      <c r="E2173" s="404" t="s">
        <v>65</v>
      </c>
      <c r="G2173"/>
    </row>
    <row r="2174" spans="1:7" ht="13.5" thickBot="1" x14ac:dyDescent="0.25">
      <c r="A2174" s="407">
        <v>2415</v>
      </c>
      <c r="B2174" s="407" t="s">
        <v>2388</v>
      </c>
      <c r="C2174" s="407" t="s">
        <v>184</v>
      </c>
      <c r="D2174" s="407">
        <v>74.97</v>
      </c>
      <c r="E2174" s="404" t="s">
        <v>65</v>
      </c>
      <c r="G2174"/>
    </row>
    <row r="2175" spans="1:7" ht="13.5" thickBot="1" x14ac:dyDescent="0.25">
      <c r="A2175" s="406">
        <v>13360</v>
      </c>
      <c r="B2175" s="406" t="s">
        <v>2389</v>
      </c>
      <c r="C2175" s="406" t="s">
        <v>184</v>
      </c>
      <c r="D2175" s="406">
        <v>74.97</v>
      </c>
      <c r="E2175" s="404" t="s">
        <v>65</v>
      </c>
      <c r="G2175"/>
    </row>
    <row r="2176" spans="1:7" ht="23.25" thickBot="1" x14ac:dyDescent="0.25">
      <c r="A2176" s="407">
        <v>11983</v>
      </c>
      <c r="B2176" s="407" t="s">
        <v>8344</v>
      </c>
      <c r="C2176" s="407" t="s">
        <v>184</v>
      </c>
      <c r="D2176" s="407">
        <v>182.74</v>
      </c>
      <c r="E2176" s="404" t="s">
        <v>65</v>
      </c>
      <c r="G2176"/>
    </row>
    <row r="2177" spans="1:7" ht="13.5" thickBot="1" x14ac:dyDescent="0.25">
      <c r="A2177" s="406">
        <v>11986</v>
      </c>
      <c r="B2177" s="406" t="s">
        <v>2390</v>
      </c>
      <c r="C2177" s="406" t="s">
        <v>184</v>
      </c>
      <c r="D2177" s="406">
        <v>222.57</v>
      </c>
      <c r="E2177" s="404" t="s">
        <v>65</v>
      </c>
      <c r="G2177"/>
    </row>
    <row r="2178" spans="1:7" ht="13.5" thickBot="1" x14ac:dyDescent="0.25">
      <c r="A2178" s="407">
        <v>25976</v>
      </c>
      <c r="B2178" s="407" t="s">
        <v>2391</v>
      </c>
      <c r="C2178" s="407" t="s">
        <v>184</v>
      </c>
      <c r="D2178" s="407">
        <v>427.05</v>
      </c>
      <c r="E2178" s="404" t="s">
        <v>65</v>
      </c>
      <c r="G2178"/>
    </row>
    <row r="2179" spans="1:7" ht="13.5" thickBot="1" x14ac:dyDescent="0.25">
      <c r="A2179" s="406">
        <v>10629</v>
      </c>
      <c r="B2179" s="406" t="s">
        <v>9784</v>
      </c>
      <c r="C2179" s="406" t="s">
        <v>184</v>
      </c>
      <c r="D2179" s="406">
        <v>457.29</v>
      </c>
      <c r="E2179" s="404" t="s">
        <v>65</v>
      </c>
      <c r="G2179"/>
    </row>
    <row r="2180" spans="1:7" ht="13.5" thickBot="1" x14ac:dyDescent="0.25">
      <c r="A2180" s="407">
        <v>10698</v>
      </c>
      <c r="B2180" s="407" t="s">
        <v>9785</v>
      </c>
      <c r="C2180" s="407" t="s">
        <v>184</v>
      </c>
      <c r="D2180" s="407">
        <v>85.13</v>
      </c>
      <c r="E2180" s="404" t="s">
        <v>65</v>
      </c>
      <c r="G2180"/>
    </row>
    <row r="2181" spans="1:7" ht="23.25" thickBot="1" x14ac:dyDescent="0.25">
      <c r="A2181" s="406">
        <v>2432</v>
      </c>
      <c r="B2181" s="406" t="s">
        <v>9786</v>
      </c>
      <c r="C2181" s="406" t="s">
        <v>2</v>
      </c>
      <c r="D2181" s="406">
        <v>20.48</v>
      </c>
      <c r="E2181" s="404" t="s">
        <v>65</v>
      </c>
      <c r="G2181"/>
    </row>
    <row r="2182" spans="1:7" ht="23.25" thickBot="1" x14ac:dyDescent="0.25">
      <c r="A2182" s="407">
        <v>2418</v>
      </c>
      <c r="B2182" s="407" t="s">
        <v>13647</v>
      </c>
      <c r="C2182" s="407" t="s">
        <v>2</v>
      </c>
      <c r="D2182" s="407">
        <v>9.5</v>
      </c>
      <c r="E2182" s="404" t="s">
        <v>65</v>
      </c>
      <c r="G2182"/>
    </row>
    <row r="2183" spans="1:7" ht="23.25" thickBot="1" x14ac:dyDescent="0.25">
      <c r="A2183" s="406">
        <v>2433</v>
      </c>
      <c r="B2183" s="406" t="s">
        <v>9787</v>
      </c>
      <c r="C2183" s="406" t="s">
        <v>2</v>
      </c>
      <c r="D2183" s="406">
        <v>6.93</v>
      </c>
      <c r="E2183" s="404" t="s">
        <v>65</v>
      </c>
      <c r="G2183"/>
    </row>
    <row r="2184" spans="1:7" ht="23.25" thickBot="1" x14ac:dyDescent="0.25">
      <c r="A2184" s="407">
        <v>2420</v>
      </c>
      <c r="B2184" s="407" t="s">
        <v>13648</v>
      </c>
      <c r="C2184" s="407" t="s">
        <v>2</v>
      </c>
      <c r="D2184" s="407">
        <v>11.91</v>
      </c>
      <c r="E2184" s="404" t="s">
        <v>65</v>
      </c>
      <c r="G2184"/>
    </row>
    <row r="2185" spans="1:7" ht="23.25" thickBot="1" x14ac:dyDescent="0.25">
      <c r="A2185" s="406">
        <v>2421</v>
      </c>
      <c r="B2185" s="406" t="s">
        <v>9788</v>
      </c>
      <c r="C2185" s="406" t="s">
        <v>2</v>
      </c>
      <c r="D2185" s="406">
        <v>25.99</v>
      </c>
      <c r="E2185" s="404" t="s">
        <v>65</v>
      </c>
      <c r="G2185"/>
    </row>
    <row r="2186" spans="1:7" ht="13.5" thickBot="1" x14ac:dyDescent="0.25">
      <c r="A2186" s="407">
        <v>11447</v>
      </c>
      <c r="B2186" s="407" t="s">
        <v>9789</v>
      </c>
      <c r="C2186" s="407" t="s">
        <v>2</v>
      </c>
      <c r="D2186" s="407">
        <v>23.54</v>
      </c>
      <c r="E2186" s="404" t="s">
        <v>65</v>
      </c>
      <c r="G2186"/>
    </row>
    <row r="2187" spans="1:7" ht="13.5" thickBot="1" x14ac:dyDescent="0.25">
      <c r="A2187" s="406">
        <v>2429</v>
      </c>
      <c r="B2187" s="406" t="s">
        <v>9790</v>
      </c>
      <c r="C2187" s="406" t="s">
        <v>2</v>
      </c>
      <c r="D2187" s="406">
        <v>59.59</v>
      </c>
      <c r="E2187" s="404" t="s">
        <v>65</v>
      </c>
      <c r="G2187"/>
    </row>
    <row r="2188" spans="1:7" ht="13.5" thickBot="1" x14ac:dyDescent="0.25">
      <c r="A2188" s="407">
        <v>11449</v>
      </c>
      <c r="B2188" s="407" t="s">
        <v>9791</v>
      </c>
      <c r="C2188" s="407" t="s">
        <v>2</v>
      </c>
      <c r="D2188" s="407">
        <v>64.2</v>
      </c>
      <c r="E2188" s="404" t="s">
        <v>65</v>
      </c>
      <c r="G2188"/>
    </row>
    <row r="2189" spans="1:7" ht="13.5" thickBot="1" x14ac:dyDescent="0.25">
      <c r="A2189" s="406">
        <v>11451</v>
      </c>
      <c r="B2189" s="406" t="s">
        <v>9792</v>
      </c>
      <c r="C2189" s="406" t="s">
        <v>2</v>
      </c>
      <c r="D2189" s="406">
        <v>63.12</v>
      </c>
      <c r="E2189" s="404" t="s">
        <v>65</v>
      </c>
      <c r="G2189"/>
    </row>
    <row r="2190" spans="1:7" ht="13.5" thickBot="1" x14ac:dyDescent="0.25">
      <c r="A2190" s="407">
        <v>11116</v>
      </c>
      <c r="B2190" s="407" t="s">
        <v>9793</v>
      </c>
      <c r="C2190" s="407" t="s">
        <v>2</v>
      </c>
      <c r="D2190" s="407">
        <v>394.82</v>
      </c>
      <c r="E2190" s="404" t="s">
        <v>65</v>
      </c>
      <c r="G2190"/>
    </row>
    <row r="2191" spans="1:7" ht="13.5" thickBot="1" x14ac:dyDescent="0.25">
      <c r="A2191" s="406">
        <v>38411</v>
      </c>
      <c r="B2191" s="406" t="s">
        <v>9794</v>
      </c>
      <c r="C2191" s="406" t="s">
        <v>2</v>
      </c>
      <c r="D2191" s="406">
        <v>894.2</v>
      </c>
      <c r="E2191" s="404" t="s">
        <v>65</v>
      </c>
      <c r="G2191"/>
    </row>
    <row r="2192" spans="1:7" ht="13.5" thickBot="1" x14ac:dyDescent="0.25">
      <c r="A2192" s="407">
        <v>1370</v>
      </c>
      <c r="B2192" s="407" t="s">
        <v>9795</v>
      </c>
      <c r="C2192" s="407" t="s">
        <v>2</v>
      </c>
      <c r="D2192" s="407">
        <v>49.29</v>
      </c>
      <c r="E2192" s="404" t="s">
        <v>65</v>
      </c>
      <c r="G2192"/>
    </row>
    <row r="2193" spans="1:7" ht="13.5" thickBot="1" x14ac:dyDescent="0.25">
      <c r="A2193" s="406">
        <v>38189</v>
      </c>
      <c r="B2193" s="406" t="s">
        <v>9796</v>
      </c>
      <c r="C2193" s="406" t="s">
        <v>2</v>
      </c>
      <c r="D2193" s="406">
        <v>135.63999999999999</v>
      </c>
      <c r="E2193" s="404" t="s">
        <v>65</v>
      </c>
      <c r="G2193"/>
    </row>
    <row r="2194" spans="1:7" ht="13.5" thickBot="1" x14ac:dyDescent="0.25">
      <c r="A2194" s="407">
        <v>38190</v>
      </c>
      <c r="B2194" s="407" t="s">
        <v>9797</v>
      </c>
      <c r="C2194" s="407" t="s">
        <v>2</v>
      </c>
      <c r="D2194" s="407">
        <v>305.01</v>
      </c>
      <c r="E2194" s="404" t="s">
        <v>65</v>
      </c>
      <c r="G2194"/>
    </row>
    <row r="2195" spans="1:7" ht="13.5" thickBot="1" x14ac:dyDescent="0.25">
      <c r="A2195" s="406">
        <v>36516</v>
      </c>
      <c r="B2195" s="406" t="s">
        <v>9798</v>
      </c>
      <c r="C2195" s="406" t="s">
        <v>2</v>
      </c>
      <c r="D2195" s="409">
        <v>55971.95</v>
      </c>
      <c r="E2195" s="404" t="s">
        <v>65</v>
      </c>
      <c r="G2195"/>
    </row>
    <row r="2196" spans="1:7" ht="13.5" thickBot="1" x14ac:dyDescent="0.25">
      <c r="A2196" s="407">
        <v>34777</v>
      </c>
      <c r="B2196" s="407" t="s">
        <v>4929</v>
      </c>
      <c r="C2196" s="407" t="s">
        <v>2</v>
      </c>
      <c r="D2196" s="407">
        <v>1.49</v>
      </c>
      <c r="E2196" s="404" t="s">
        <v>65</v>
      </c>
      <c r="G2196"/>
    </row>
    <row r="2197" spans="1:7" ht="13.5" thickBot="1" x14ac:dyDescent="0.25">
      <c r="A2197" s="406">
        <v>7273</v>
      </c>
      <c r="B2197" s="406" t="s">
        <v>13002</v>
      </c>
      <c r="C2197" s="406" t="s">
        <v>2</v>
      </c>
      <c r="D2197" s="406">
        <v>2.44</v>
      </c>
      <c r="E2197" s="404" t="s">
        <v>65</v>
      </c>
      <c r="G2197"/>
    </row>
    <row r="2198" spans="1:7" ht="13.5" thickBot="1" x14ac:dyDescent="0.25">
      <c r="A2198" s="407">
        <v>7272</v>
      </c>
      <c r="B2198" s="407" t="s">
        <v>9799</v>
      </c>
      <c r="C2198" s="407" t="s">
        <v>2</v>
      </c>
      <c r="D2198" s="407">
        <v>3.41</v>
      </c>
      <c r="E2198" s="404" t="s">
        <v>65</v>
      </c>
      <c r="G2198"/>
    </row>
    <row r="2199" spans="1:7" ht="13.5" thickBot="1" x14ac:dyDescent="0.25">
      <c r="A2199" s="406">
        <v>663</v>
      </c>
      <c r="B2199" s="406" t="s">
        <v>9800</v>
      </c>
      <c r="C2199" s="406" t="s">
        <v>2</v>
      </c>
      <c r="D2199" s="406">
        <v>10.72</v>
      </c>
      <c r="E2199" s="404" t="s">
        <v>65</v>
      </c>
      <c r="G2199"/>
    </row>
    <row r="2200" spans="1:7" ht="13.5" thickBot="1" x14ac:dyDescent="0.25">
      <c r="A2200" s="407">
        <v>10605</v>
      </c>
      <c r="B2200" s="407" t="s">
        <v>9801</v>
      </c>
      <c r="C2200" s="407" t="s">
        <v>2</v>
      </c>
      <c r="D2200" s="407">
        <v>2.2799999999999998</v>
      </c>
      <c r="E2200" s="404" t="s">
        <v>65</v>
      </c>
      <c r="G2200"/>
    </row>
    <row r="2201" spans="1:7" ht="13.5" thickBot="1" x14ac:dyDescent="0.25">
      <c r="A2201" s="406">
        <v>10604</v>
      </c>
      <c r="B2201" s="406" t="s">
        <v>9802</v>
      </c>
      <c r="C2201" s="406" t="s">
        <v>2</v>
      </c>
      <c r="D2201" s="406">
        <v>4.54</v>
      </c>
      <c r="E2201" s="404" t="s">
        <v>65</v>
      </c>
      <c r="G2201"/>
    </row>
    <row r="2202" spans="1:7" ht="13.5" thickBot="1" x14ac:dyDescent="0.25">
      <c r="A2202" s="407">
        <v>672</v>
      </c>
      <c r="B2202" s="407" t="s">
        <v>9803</v>
      </c>
      <c r="C2202" s="407" t="s">
        <v>2</v>
      </c>
      <c r="D2202" s="407">
        <v>4.59</v>
      </c>
      <c r="E2202" s="404" t="s">
        <v>65</v>
      </c>
      <c r="G2202"/>
    </row>
    <row r="2203" spans="1:7" ht="13.5" thickBot="1" x14ac:dyDescent="0.25">
      <c r="A2203" s="406">
        <v>668</v>
      </c>
      <c r="B2203" s="406" t="s">
        <v>9804</v>
      </c>
      <c r="C2203" s="406" t="s">
        <v>2</v>
      </c>
      <c r="D2203" s="406">
        <v>7.23</v>
      </c>
      <c r="E2203" s="404" t="s">
        <v>65</v>
      </c>
      <c r="G2203"/>
    </row>
    <row r="2204" spans="1:7" ht="51" customHeight="1" thickBot="1" x14ac:dyDescent="0.25">
      <c r="A2204" s="407">
        <v>10578</v>
      </c>
      <c r="B2204" s="407" t="s">
        <v>9805</v>
      </c>
      <c r="C2204" s="407" t="s">
        <v>2</v>
      </c>
      <c r="D2204" s="407">
        <v>12.61</v>
      </c>
      <c r="E2204" s="404" t="s">
        <v>65</v>
      </c>
      <c r="G2204"/>
    </row>
    <row r="2205" spans="1:7" ht="13.5" thickBot="1" x14ac:dyDescent="0.25">
      <c r="A2205" s="406">
        <v>666</v>
      </c>
      <c r="B2205" s="406" t="s">
        <v>9806</v>
      </c>
      <c r="C2205" s="406" t="s">
        <v>2</v>
      </c>
      <c r="D2205" s="406">
        <v>12.52</v>
      </c>
      <c r="E2205" s="404" t="s">
        <v>65</v>
      </c>
      <c r="G2205"/>
    </row>
    <row r="2206" spans="1:7" ht="13.5" thickBot="1" x14ac:dyDescent="0.25">
      <c r="A2206" s="407">
        <v>665</v>
      </c>
      <c r="B2206" s="407" t="s">
        <v>9807</v>
      </c>
      <c r="C2206" s="407" t="s">
        <v>2</v>
      </c>
      <c r="D2206" s="407">
        <v>23.45</v>
      </c>
      <c r="E2206" s="404" t="s">
        <v>65</v>
      </c>
      <c r="G2206"/>
    </row>
    <row r="2207" spans="1:7" ht="13.5" thickBot="1" x14ac:dyDescent="0.25">
      <c r="A2207" s="406">
        <v>10577</v>
      </c>
      <c r="B2207" s="406" t="s">
        <v>9808</v>
      </c>
      <c r="C2207" s="406" t="s">
        <v>2</v>
      </c>
      <c r="D2207" s="406">
        <v>18.36</v>
      </c>
      <c r="E2207" s="404" t="s">
        <v>65</v>
      </c>
      <c r="G2207"/>
    </row>
    <row r="2208" spans="1:7" ht="13.5" thickBot="1" x14ac:dyDescent="0.25">
      <c r="A2208" s="407">
        <v>10583</v>
      </c>
      <c r="B2208" s="407" t="s">
        <v>9809</v>
      </c>
      <c r="C2208" s="407" t="s">
        <v>2</v>
      </c>
      <c r="D2208" s="407">
        <v>10.29</v>
      </c>
      <c r="E2208" s="404" t="s">
        <v>65</v>
      </c>
      <c r="G2208"/>
    </row>
    <row r="2209" spans="1:7" ht="13.5" thickBot="1" x14ac:dyDescent="0.25">
      <c r="A2209" s="406">
        <v>10579</v>
      </c>
      <c r="B2209" s="406" t="s">
        <v>9810</v>
      </c>
      <c r="C2209" s="406" t="s">
        <v>2</v>
      </c>
      <c r="D2209" s="406">
        <v>16.79</v>
      </c>
      <c r="E2209" s="404" t="s">
        <v>65</v>
      </c>
      <c r="G2209"/>
    </row>
    <row r="2210" spans="1:7" ht="13.5" thickBot="1" x14ac:dyDescent="0.25">
      <c r="A2210" s="407">
        <v>10582</v>
      </c>
      <c r="B2210" s="407" t="s">
        <v>9811</v>
      </c>
      <c r="C2210" s="407" t="s">
        <v>2</v>
      </c>
      <c r="D2210" s="407">
        <v>5.87</v>
      </c>
      <c r="E2210" s="404" t="s">
        <v>65</v>
      </c>
      <c r="G2210"/>
    </row>
    <row r="2211" spans="1:7" ht="13.5" thickBot="1" x14ac:dyDescent="0.25">
      <c r="A2211" s="406">
        <v>2436</v>
      </c>
      <c r="B2211" s="406" t="s">
        <v>4736</v>
      </c>
      <c r="C2211" s="406" t="s">
        <v>280</v>
      </c>
      <c r="D2211" s="406">
        <v>19.600000000000001</v>
      </c>
      <c r="E2211" s="404" t="s">
        <v>65</v>
      </c>
      <c r="G2211"/>
    </row>
    <row r="2212" spans="1:7" ht="45.75" customHeight="1" thickBot="1" x14ac:dyDescent="0.25">
      <c r="A2212" s="407">
        <v>2439</v>
      </c>
      <c r="B2212" s="407" t="s">
        <v>4737</v>
      </c>
      <c r="C2212" s="407" t="s">
        <v>280</v>
      </c>
      <c r="D2212" s="407">
        <v>25.26</v>
      </c>
      <c r="E2212" s="404" t="s">
        <v>65</v>
      </c>
      <c r="G2212"/>
    </row>
    <row r="2213" spans="1:7" ht="13.5" thickBot="1" x14ac:dyDescent="0.25">
      <c r="A2213" s="406">
        <v>2685</v>
      </c>
      <c r="B2213" s="406" t="s">
        <v>4930</v>
      </c>
      <c r="C2213" s="406" t="s">
        <v>70</v>
      </c>
      <c r="D2213" s="406">
        <v>3.2</v>
      </c>
      <c r="E2213" s="404" t="s">
        <v>65</v>
      </c>
      <c r="G2213"/>
    </row>
    <row r="2214" spans="1:7" ht="13.5" thickBot="1" x14ac:dyDescent="0.25">
      <c r="A2214" s="407">
        <v>2680</v>
      </c>
      <c r="B2214" s="407" t="s">
        <v>4931</v>
      </c>
      <c r="C2214" s="407" t="s">
        <v>70</v>
      </c>
      <c r="D2214" s="407">
        <v>5.92</v>
      </c>
      <c r="E2214" s="404" t="s">
        <v>65</v>
      </c>
      <c r="G2214"/>
    </row>
    <row r="2215" spans="1:7" ht="13.5" thickBot="1" x14ac:dyDescent="0.25">
      <c r="A2215" s="406">
        <v>2684</v>
      </c>
      <c r="B2215" s="406" t="s">
        <v>4932</v>
      </c>
      <c r="C2215" s="406" t="s">
        <v>70</v>
      </c>
      <c r="D2215" s="406">
        <v>4.74</v>
      </c>
      <c r="E2215" s="404" t="s">
        <v>65</v>
      </c>
      <c r="G2215"/>
    </row>
    <row r="2216" spans="1:7" ht="13.5" thickBot="1" x14ac:dyDescent="0.25">
      <c r="A2216" s="407">
        <v>2673</v>
      </c>
      <c r="B2216" s="407" t="s">
        <v>4933</v>
      </c>
      <c r="C2216" s="407" t="s">
        <v>70</v>
      </c>
      <c r="D2216" s="407">
        <v>1.55</v>
      </c>
      <c r="E2216" s="404" t="s">
        <v>65</v>
      </c>
      <c r="G2216"/>
    </row>
    <row r="2217" spans="1:7" ht="13.5" thickBot="1" x14ac:dyDescent="0.25">
      <c r="A2217" s="406">
        <v>2682</v>
      </c>
      <c r="B2217" s="406" t="s">
        <v>4934</v>
      </c>
      <c r="C2217" s="406" t="s">
        <v>70</v>
      </c>
      <c r="D2217" s="406">
        <v>15.25</v>
      </c>
      <c r="E2217" s="404" t="s">
        <v>65</v>
      </c>
      <c r="G2217"/>
    </row>
    <row r="2218" spans="1:7" ht="13.5" thickBot="1" x14ac:dyDescent="0.25">
      <c r="A2218" s="407">
        <v>2681</v>
      </c>
      <c r="B2218" s="407" t="s">
        <v>4935</v>
      </c>
      <c r="C2218" s="407" t="s">
        <v>70</v>
      </c>
      <c r="D2218" s="407">
        <v>7.62</v>
      </c>
      <c r="E2218" s="404" t="s">
        <v>65</v>
      </c>
      <c r="G2218"/>
    </row>
    <row r="2219" spans="1:7" ht="13.5" thickBot="1" x14ac:dyDescent="0.25">
      <c r="A2219" s="406">
        <v>2686</v>
      </c>
      <c r="B2219" s="406" t="s">
        <v>8106</v>
      </c>
      <c r="C2219" s="406" t="s">
        <v>70</v>
      </c>
      <c r="D2219" s="406">
        <v>19.29</v>
      </c>
      <c r="E2219" s="404" t="s">
        <v>65</v>
      </c>
      <c r="G2219"/>
    </row>
    <row r="2220" spans="1:7" ht="13.5" thickBot="1" x14ac:dyDescent="0.25">
      <c r="A2220" s="407">
        <v>2674</v>
      </c>
      <c r="B2220" s="407" t="s">
        <v>4936</v>
      </c>
      <c r="C2220" s="407" t="s">
        <v>70</v>
      </c>
      <c r="D2220" s="407">
        <v>2.11</v>
      </c>
      <c r="E2220" s="404" t="s">
        <v>65</v>
      </c>
      <c r="G2220"/>
    </row>
    <row r="2221" spans="1:7" ht="13.5" thickBot="1" x14ac:dyDescent="0.25">
      <c r="A2221" s="406">
        <v>2683</v>
      </c>
      <c r="B2221" s="406" t="s">
        <v>4937</v>
      </c>
      <c r="C2221" s="406" t="s">
        <v>70</v>
      </c>
      <c r="D2221" s="406">
        <v>29.38</v>
      </c>
      <c r="E2221" s="404" t="s">
        <v>65</v>
      </c>
      <c r="G2221"/>
    </row>
    <row r="2222" spans="1:7" ht="13.5" thickBot="1" x14ac:dyDescent="0.25">
      <c r="A2222" s="407">
        <v>21136</v>
      </c>
      <c r="B2222" s="407" t="s">
        <v>2392</v>
      </c>
      <c r="C2222" s="407" t="s">
        <v>70</v>
      </c>
      <c r="D2222" s="407">
        <v>7.03</v>
      </c>
      <c r="E2222" s="404" t="s">
        <v>65</v>
      </c>
      <c r="G2222"/>
    </row>
    <row r="2223" spans="1:7" ht="13.5" thickBot="1" x14ac:dyDescent="0.25">
      <c r="A2223" s="406">
        <v>21129</v>
      </c>
      <c r="B2223" s="406" t="s">
        <v>4938</v>
      </c>
      <c r="C2223" s="406" t="s">
        <v>70</v>
      </c>
      <c r="D2223" s="406">
        <v>4.5999999999999996</v>
      </c>
      <c r="E2223" s="404" t="s">
        <v>65</v>
      </c>
      <c r="G2223"/>
    </row>
    <row r="2224" spans="1:7" ht="13.5" thickBot="1" x14ac:dyDescent="0.25">
      <c r="A2224" s="407">
        <v>21128</v>
      </c>
      <c r="B2224" s="407" t="s">
        <v>2393</v>
      </c>
      <c r="C2224" s="407" t="s">
        <v>70</v>
      </c>
      <c r="D2224" s="407">
        <v>5.98</v>
      </c>
      <c r="E2224" s="404" t="s">
        <v>65</v>
      </c>
      <c r="G2224"/>
    </row>
    <row r="2225" spans="1:7" ht="23.25" thickBot="1" x14ac:dyDescent="0.25">
      <c r="A2225" s="406">
        <v>21132</v>
      </c>
      <c r="B2225" s="406" t="s">
        <v>13649</v>
      </c>
      <c r="C2225" s="406" t="s">
        <v>70</v>
      </c>
      <c r="D2225" s="406">
        <v>44.21</v>
      </c>
      <c r="E2225" s="404" t="s">
        <v>65</v>
      </c>
      <c r="G2225"/>
    </row>
    <row r="2226" spans="1:7" ht="13.5" thickBot="1" x14ac:dyDescent="0.25">
      <c r="A2226" s="407">
        <v>21130</v>
      </c>
      <c r="B2226" s="407" t="s">
        <v>2394</v>
      </c>
      <c r="C2226" s="407" t="s">
        <v>70</v>
      </c>
      <c r="D2226" s="407">
        <v>14.45</v>
      </c>
      <c r="E2226" s="404" t="s">
        <v>65</v>
      </c>
      <c r="G2226"/>
    </row>
    <row r="2227" spans="1:7" ht="13.5" thickBot="1" x14ac:dyDescent="0.25">
      <c r="A2227" s="406">
        <v>21135</v>
      </c>
      <c r="B2227" s="406" t="s">
        <v>13650</v>
      </c>
      <c r="C2227" s="406" t="s">
        <v>70</v>
      </c>
      <c r="D2227" s="406">
        <v>10.51</v>
      </c>
      <c r="E2227" s="404" t="s">
        <v>65</v>
      </c>
      <c r="G2227"/>
    </row>
    <row r="2228" spans="1:7" ht="13.5" thickBot="1" x14ac:dyDescent="0.25">
      <c r="A2228" s="407">
        <v>21134</v>
      </c>
      <c r="B2228" s="407" t="s">
        <v>2395</v>
      </c>
      <c r="C2228" s="407" t="s">
        <v>70</v>
      </c>
      <c r="D2228" s="407">
        <v>18.649999999999999</v>
      </c>
      <c r="E2228" s="404" t="s">
        <v>65</v>
      </c>
      <c r="G2228"/>
    </row>
    <row r="2229" spans="1:7" ht="13.5" thickBot="1" x14ac:dyDescent="0.25">
      <c r="A2229" s="406">
        <v>21131</v>
      </c>
      <c r="B2229" s="406" t="s">
        <v>2396</v>
      </c>
      <c r="C2229" s="406" t="s">
        <v>70</v>
      </c>
      <c r="D2229" s="406">
        <v>26.91</v>
      </c>
      <c r="E2229" s="404" t="s">
        <v>65</v>
      </c>
      <c r="G2229"/>
    </row>
    <row r="2230" spans="1:7" ht="13.5" thickBot="1" x14ac:dyDescent="0.25">
      <c r="A2230" s="407">
        <v>21133</v>
      </c>
      <c r="B2230" s="407" t="s">
        <v>2397</v>
      </c>
      <c r="C2230" s="407" t="s">
        <v>70</v>
      </c>
      <c r="D2230" s="407">
        <v>36.99</v>
      </c>
      <c r="E2230" s="404" t="s">
        <v>65</v>
      </c>
      <c r="G2230"/>
    </row>
    <row r="2231" spans="1:7" ht="13.5" thickBot="1" x14ac:dyDescent="0.25">
      <c r="A2231" s="406">
        <v>21137</v>
      </c>
      <c r="B2231" s="406" t="s">
        <v>2398</v>
      </c>
      <c r="C2231" s="406" t="s">
        <v>70</v>
      </c>
      <c r="D2231" s="406">
        <v>4.58</v>
      </c>
      <c r="E2231" s="404" t="s">
        <v>65</v>
      </c>
      <c r="G2231"/>
    </row>
    <row r="2232" spans="1:7" ht="13.5" thickBot="1" x14ac:dyDescent="0.25">
      <c r="A2232" s="407">
        <v>2504</v>
      </c>
      <c r="B2232" s="407" t="s">
        <v>2399</v>
      </c>
      <c r="C2232" s="407" t="s">
        <v>70</v>
      </c>
      <c r="D2232" s="407">
        <v>7.74</v>
      </c>
      <c r="E2232" s="404" t="s">
        <v>65</v>
      </c>
      <c r="G2232"/>
    </row>
    <row r="2233" spans="1:7" ht="13.5" thickBot="1" x14ac:dyDescent="0.25">
      <c r="A2233" s="406">
        <v>2501</v>
      </c>
      <c r="B2233" s="406" t="s">
        <v>2400</v>
      </c>
      <c r="C2233" s="406" t="s">
        <v>70</v>
      </c>
      <c r="D2233" s="406">
        <v>11.48</v>
      </c>
      <c r="E2233" s="404" t="s">
        <v>65</v>
      </c>
      <c r="G2233"/>
    </row>
    <row r="2234" spans="1:7" ht="13.5" thickBot="1" x14ac:dyDescent="0.25">
      <c r="A2234" s="407">
        <v>2502</v>
      </c>
      <c r="B2234" s="407" t="s">
        <v>2401</v>
      </c>
      <c r="C2234" s="407" t="s">
        <v>70</v>
      </c>
      <c r="D2234" s="407">
        <v>15.97</v>
      </c>
      <c r="E2234" s="404" t="s">
        <v>65</v>
      </c>
      <c r="G2234"/>
    </row>
    <row r="2235" spans="1:7" ht="13.5" thickBot="1" x14ac:dyDescent="0.25">
      <c r="A2235" s="406">
        <v>2503</v>
      </c>
      <c r="B2235" s="406" t="s">
        <v>2402</v>
      </c>
      <c r="C2235" s="406" t="s">
        <v>70</v>
      </c>
      <c r="D2235" s="406">
        <v>21.77</v>
      </c>
      <c r="E2235" s="404" t="s">
        <v>65</v>
      </c>
      <c r="G2235"/>
    </row>
    <row r="2236" spans="1:7" ht="13.5" thickBot="1" x14ac:dyDescent="0.25">
      <c r="A2236" s="407">
        <v>2500</v>
      </c>
      <c r="B2236" s="407" t="s">
        <v>13003</v>
      </c>
      <c r="C2236" s="407" t="s">
        <v>70</v>
      </c>
      <c r="D2236" s="407">
        <v>31.37</v>
      </c>
      <c r="E2236" s="404" t="s">
        <v>65</v>
      </c>
      <c r="G2236"/>
    </row>
    <row r="2237" spans="1:7" ht="13.5" thickBot="1" x14ac:dyDescent="0.25">
      <c r="A2237" s="406">
        <v>2505</v>
      </c>
      <c r="B2237" s="406" t="s">
        <v>2403</v>
      </c>
      <c r="C2237" s="406" t="s">
        <v>70</v>
      </c>
      <c r="D2237" s="406">
        <v>40.64</v>
      </c>
      <c r="E2237" s="404" t="s">
        <v>65</v>
      </c>
      <c r="G2237"/>
    </row>
    <row r="2238" spans="1:7" ht="13.5" thickBot="1" x14ac:dyDescent="0.25">
      <c r="A2238" s="407">
        <v>12056</v>
      </c>
      <c r="B2238" s="407" t="s">
        <v>2404</v>
      </c>
      <c r="C2238" s="407" t="s">
        <v>70</v>
      </c>
      <c r="D2238" s="407">
        <v>10.41</v>
      </c>
      <c r="E2238" s="404" t="s">
        <v>65</v>
      </c>
      <c r="G2238"/>
    </row>
    <row r="2239" spans="1:7" ht="13.5" thickBot="1" x14ac:dyDescent="0.25">
      <c r="A2239" s="406">
        <v>12057</v>
      </c>
      <c r="B2239" s="406" t="s">
        <v>2405</v>
      </c>
      <c r="C2239" s="406" t="s">
        <v>70</v>
      </c>
      <c r="D2239" s="406">
        <v>9.2200000000000006</v>
      </c>
      <c r="E2239" s="404" t="s">
        <v>65</v>
      </c>
      <c r="G2239"/>
    </row>
    <row r="2240" spans="1:7" ht="13.5" thickBot="1" x14ac:dyDescent="0.25">
      <c r="A2240" s="407">
        <v>12059</v>
      </c>
      <c r="B2240" s="407" t="s">
        <v>2406</v>
      </c>
      <c r="C2240" s="407" t="s">
        <v>70</v>
      </c>
      <c r="D2240" s="407">
        <v>5.03</v>
      </c>
      <c r="E2240" s="404" t="s">
        <v>65</v>
      </c>
      <c r="G2240"/>
    </row>
    <row r="2241" spans="1:7" ht="13.5" thickBot="1" x14ac:dyDescent="0.25">
      <c r="A2241" s="406">
        <v>12058</v>
      </c>
      <c r="B2241" s="406" t="s">
        <v>2407</v>
      </c>
      <c r="C2241" s="406" t="s">
        <v>70</v>
      </c>
      <c r="D2241" s="406">
        <v>6.97</v>
      </c>
      <c r="E2241" s="404" t="s">
        <v>65</v>
      </c>
      <c r="G2241"/>
    </row>
    <row r="2242" spans="1:7" ht="13.5" thickBot="1" x14ac:dyDescent="0.25">
      <c r="A2242" s="407">
        <v>12060</v>
      </c>
      <c r="B2242" s="407" t="s">
        <v>2408</v>
      </c>
      <c r="C2242" s="407" t="s">
        <v>70</v>
      </c>
      <c r="D2242" s="407">
        <v>17.739999999999998</v>
      </c>
      <c r="E2242" s="404" t="s">
        <v>65</v>
      </c>
      <c r="G2242"/>
    </row>
    <row r="2243" spans="1:7" ht="13.5" thickBot="1" x14ac:dyDescent="0.25">
      <c r="A2243" s="406">
        <v>12061</v>
      </c>
      <c r="B2243" s="406" t="s">
        <v>2409</v>
      </c>
      <c r="C2243" s="406" t="s">
        <v>70</v>
      </c>
      <c r="D2243" s="406">
        <v>14.45</v>
      </c>
      <c r="E2243" s="404" t="s">
        <v>65</v>
      </c>
      <c r="G2243"/>
    </row>
    <row r="2244" spans="1:7" ht="13.5" thickBot="1" x14ac:dyDescent="0.25">
      <c r="A2244" s="407">
        <v>12062</v>
      </c>
      <c r="B2244" s="407" t="s">
        <v>2410</v>
      </c>
      <c r="C2244" s="407" t="s">
        <v>70</v>
      </c>
      <c r="D2244" s="407">
        <v>26.66</v>
      </c>
      <c r="E2244" s="404" t="s">
        <v>65</v>
      </c>
      <c r="G2244"/>
    </row>
    <row r="2245" spans="1:7" ht="13.5" thickBot="1" x14ac:dyDescent="0.25">
      <c r="A2245" s="406">
        <v>2498</v>
      </c>
      <c r="B2245" s="406" t="s">
        <v>2411</v>
      </c>
      <c r="C2245" s="406" t="s">
        <v>70</v>
      </c>
      <c r="D2245" s="406">
        <v>6.22</v>
      </c>
      <c r="E2245" s="404" t="s">
        <v>65</v>
      </c>
      <c r="G2245"/>
    </row>
    <row r="2246" spans="1:7" ht="13.5" thickBot="1" x14ac:dyDescent="0.25">
      <c r="A2246" s="407">
        <v>2687</v>
      </c>
      <c r="B2246" s="407" t="s">
        <v>2412</v>
      </c>
      <c r="C2246" s="407" t="s">
        <v>70</v>
      </c>
      <c r="D2246" s="407">
        <v>1.01</v>
      </c>
      <c r="E2246" s="404" t="s">
        <v>65</v>
      </c>
      <c r="G2246"/>
    </row>
    <row r="2247" spans="1:7" ht="13.5" thickBot="1" x14ac:dyDescent="0.25">
      <c r="A2247" s="406">
        <v>2689</v>
      </c>
      <c r="B2247" s="406" t="s">
        <v>2413</v>
      </c>
      <c r="C2247" s="406" t="s">
        <v>70</v>
      </c>
      <c r="D2247" s="406">
        <v>1.28</v>
      </c>
      <c r="E2247" s="404" t="s">
        <v>65</v>
      </c>
      <c r="G2247"/>
    </row>
    <row r="2248" spans="1:7" ht="13.5" thickBot="1" x14ac:dyDescent="0.25">
      <c r="A2248" s="407">
        <v>2688</v>
      </c>
      <c r="B2248" s="407" t="s">
        <v>2414</v>
      </c>
      <c r="C2248" s="407" t="s">
        <v>70</v>
      </c>
      <c r="D2248" s="407">
        <v>1.69</v>
      </c>
      <c r="E2248" s="404" t="s">
        <v>65</v>
      </c>
      <c r="G2248"/>
    </row>
    <row r="2249" spans="1:7" ht="13.5" thickBot="1" x14ac:dyDescent="0.25">
      <c r="A2249" s="406">
        <v>2690</v>
      </c>
      <c r="B2249" s="406" t="s">
        <v>8345</v>
      </c>
      <c r="C2249" s="406" t="s">
        <v>70</v>
      </c>
      <c r="D2249" s="406">
        <v>2.5099999999999998</v>
      </c>
      <c r="E2249" s="404" t="s">
        <v>65</v>
      </c>
      <c r="G2249"/>
    </row>
    <row r="2250" spans="1:7" ht="13.5" thickBot="1" x14ac:dyDescent="0.25">
      <c r="A2250" s="407">
        <v>2676</v>
      </c>
      <c r="B2250" s="407" t="s">
        <v>2415</v>
      </c>
      <c r="C2250" s="407" t="s">
        <v>70</v>
      </c>
      <c r="D2250" s="407">
        <v>1.1000000000000001</v>
      </c>
      <c r="E2250" s="404" t="s">
        <v>65</v>
      </c>
      <c r="G2250"/>
    </row>
    <row r="2251" spans="1:7" ht="13.5" thickBot="1" x14ac:dyDescent="0.25">
      <c r="A2251" s="406">
        <v>2678</v>
      </c>
      <c r="B2251" s="406" t="s">
        <v>2416</v>
      </c>
      <c r="C2251" s="406" t="s">
        <v>70</v>
      </c>
      <c r="D2251" s="406">
        <v>1.55</v>
      </c>
      <c r="E2251" s="404" t="s">
        <v>65</v>
      </c>
      <c r="G2251"/>
    </row>
    <row r="2252" spans="1:7" ht="13.5" thickBot="1" x14ac:dyDescent="0.25">
      <c r="A2252" s="407">
        <v>2679</v>
      </c>
      <c r="B2252" s="407" t="s">
        <v>2417</v>
      </c>
      <c r="C2252" s="407" t="s">
        <v>70</v>
      </c>
      <c r="D2252" s="407">
        <v>2.2599999999999998</v>
      </c>
      <c r="E2252" s="404" t="s">
        <v>65</v>
      </c>
      <c r="G2252"/>
    </row>
    <row r="2253" spans="1:7" ht="13.5" thickBot="1" x14ac:dyDescent="0.25">
      <c r="A2253" s="406">
        <v>12070</v>
      </c>
      <c r="B2253" s="406" t="s">
        <v>3839</v>
      </c>
      <c r="C2253" s="406" t="s">
        <v>70</v>
      </c>
      <c r="D2253" s="406">
        <v>2.0499999999999998</v>
      </c>
      <c r="E2253" s="404" t="s">
        <v>65</v>
      </c>
      <c r="G2253"/>
    </row>
    <row r="2254" spans="1:7" ht="13.5" thickBot="1" x14ac:dyDescent="0.25">
      <c r="A2254" s="407">
        <v>2675</v>
      </c>
      <c r="B2254" s="407" t="s">
        <v>2418</v>
      </c>
      <c r="C2254" s="407" t="s">
        <v>70</v>
      </c>
      <c r="D2254" s="407">
        <v>2.88</v>
      </c>
      <c r="E2254" s="404" t="s">
        <v>65</v>
      </c>
      <c r="G2254"/>
    </row>
    <row r="2255" spans="1:7" ht="13.5" thickBot="1" x14ac:dyDescent="0.25">
      <c r="A2255" s="406">
        <v>12067</v>
      </c>
      <c r="B2255" s="406" t="s">
        <v>4464</v>
      </c>
      <c r="C2255" s="406" t="s">
        <v>70</v>
      </c>
      <c r="D2255" s="406">
        <v>3.65</v>
      </c>
      <c r="E2255" s="404" t="s">
        <v>65</v>
      </c>
      <c r="G2255"/>
    </row>
    <row r="2256" spans="1:7" ht="13.5" thickBot="1" x14ac:dyDescent="0.25">
      <c r="A2256" s="407">
        <v>2446</v>
      </c>
      <c r="B2256" s="407" t="s">
        <v>2419</v>
      </c>
      <c r="C2256" s="407" t="s">
        <v>70</v>
      </c>
      <c r="D2256" s="407">
        <v>7.7</v>
      </c>
      <c r="E2256" s="404" t="s">
        <v>65</v>
      </c>
      <c r="G2256"/>
    </row>
    <row r="2257" spans="1:7" ht="13.5" thickBot="1" x14ac:dyDescent="0.25">
      <c r="A2257" s="406">
        <v>2442</v>
      </c>
      <c r="B2257" s="406" t="s">
        <v>2420</v>
      </c>
      <c r="C2257" s="406" t="s">
        <v>70</v>
      </c>
      <c r="D2257" s="406">
        <v>12.45</v>
      </c>
      <c r="E2257" s="404" t="s">
        <v>65</v>
      </c>
      <c r="G2257"/>
    </row>
    <row r="2258" spans="1:7" ht="13.5" thickBot="1" x14ac:dyDescent="0.25">
      <c r="A2258" s="407">
        <v>2438</v>
      </c>
      <c r="B2258" s="407" t="s">
        <v>2421</v>
      </c>
      <c r="C2258" s="407" t="s">
        <v>280</v>
      </c>
      <c r="D2258" s="407">
        <v>30.07</v>
      </c>
      <c r="E2258" s="404" t="s">
        <v>65</v>
      </c>
      <c r="G2258"/>
    </row>
    <row r="2259" spans="1:7" ht="34.5" thickBot="1" x14ac:dyDescent="0.25">
      <c r="A2259" s="406">
        <v>3355</v>
      </c>
      <c r="B2259" s="406" t="s">
        <v>13651</v>
      </c>
      <c r="C2259" s="406" t="s">
        <v>280</v>
      </c>
      <c r="D2259" s="406">
        <v>24.3</v>
      </c>
      <c r="E2259" s="404" t="s">
        <v>65</v>
      </c>
      <c r="G2259"/>
    </row>
    <row r="2260" spans="1:7" ht="23.25" thickBot="1" x14ac:dyDescent="0.25">
      <c r="A2260" s="407">
        <v>36486</v>
      </c>
      <c r="B2260" s="407" t="s">
        <v>9812</v>
      </c>
      <c r="C2260" s="407" t="s">
        <v>2</v>
      </c>
      <c r="D2260" s="408">
        <v>29413.26</v>
      </c>
      <c r="E2260" s="404" t="s">
        <v>65</v>
      </c>
      <c r="G2260"/>
    </row>
    <row r="2261" spans="1:7" ht="23.25" thickBot="1" x14ac:dyDescent="0.25">
      <c r="A2261" s="406">
        <v>37777</v>
      </c>
      <c r="B2261" s="406" t="s">
        <v>9813</v>
      </c>
      <c r="C2261" s="406" t="s">
        <v>2</v>
      </c>
      <c r="D2261" s="409">
        <v>138477.07</v>
      </c>
      <c r="E2261" s="404" t="s">
        <v>65</v>
      </c>
      <c r="G2261"/>
    </row>
    <row r="2262" spans="1:7" ht="34.5" thickBot="1" x14ac:dyDescent="0.25">
      <c r="A2262" s="407">
        <v>39814</v>
      </c>
      <c r="B2262" s="407" t="s">
        <v>13652</v>
      </c>
      <c r="C2262" s="407" t="s">
        <v>280</v>
      </c>
      <c r="D2262" s="407">
        <v>45.56</v>
      </c>
      <c r="E2262" s="404" t="s">
        <v>65</v>
      </c>
      <c r="G2262"/>
    </row>
    <row r="2263" spans="1:7" ht="13.5" thickBot="1" x14ac:dyDescent="0.25">
      <c r="A2263" s="406">
        <v>12624</v>
      </c>
      <c r="B2263" s="406" t="s">
        <v>9814</v>
      </c>
      <c r="C2263" s="406" t="s">
        <v>2</v>
      </c>
      <c r="D2263" s="406">
        <v>10.76</v>
      </c>
      <c r="E2263" s="404" t="s">
        <v>65</v>
      </c>
      <c r="G2263"/>
    </row>
    <row r="2264" spans="1:7" ht="13.5" customHeight="1" thickBot="1" x14ac:dyDescent="0.25">
      <c r="A2264" s="407">
        <v>10638</v>
      </c>
      <c r="B2264" s="407" t="s">
        <v>9815</v>
      </c>
      <c r="C2264" s="407" t="s">
        <v>2</v>
      </c>
      <c r="D2264" s="408">
        <v>381778.56</v>
      </c>
      <c r="E2264" s="404" t="s">
        <v>65</v>
      </c>
      <c r="G2264"/>
    </row>
    <row r="2265" spans="1:7" ht="23.25" thickBot="1" x14ac:dyDescent="0.25">
      <c r="A2265" s="406">
        <v>10635</v>
      </c>
      <c r="B2265" s="406" t="s">
        <v>13653</v>
      </c>
      <c r="C2265" s="406" t="s">
        <v>2</v>
      </c>
      <c r="D2265" s="409">
        <v>131962.07999999999</v>
      </c>
      <c r="E2265" s="404" t="s">
        <v>65</v>
      </c>
      <c r="G2265"/>
    </row>
    <row r="2266" spans="1:7" ht="34.5" customHeight="1" thickBot="1" x14ac:dyDescent="0.25">
      <c r="A2266" s="407">
        <v>10634</v>
      </c>
      <c r="B2266" s="407" t="s">
        <v>9816</v>
      </c>
      <c r="C2266" s="407" t="s">
        <v>2</v>
      </c>
      <c r="D2266" s="408">
        <v>113000</v>
      </c>
      <c r="E2266" s="404" t="s">
        <v>65</v>
      </c>
      <c r="G2266"/>
    </row>
    <row r="2267" spans="1:7" ht="23.25" thickBot="1" x14ac:dyDescent="0.25">
      <c r="A2267" s="406">
        <v>10636</v>
      </c>
      <c r="B2267" s="406" t="s">
        <v>13654</v>
      </c>
      <c r="C2267" s="406" t="s">
        <v>2</v>
      </c>
      <c r="D2267" s="409">
        <v>248853.67</v>
      </c>
      <c r="E2267" s="404" t="s">
        <v>65</v>
      </c>
      <c r="G2267"/>
    </row>
    <row r="2268" spans="1:7" ht="23.25" thickBot="1" x14ac:dyDescent="0.25">
      <c r="A2268" s="407">
        <v>10637</v>
      </c>
      <c r="B2268" s="407" t="s">
        <v>9817</v>
      </c>
      <c r="C2268" s="407" t="s">
        <v>2</v>
      </c>
      <c r="D2268" s="408">
        <v>260303.56</v>
      </c>
      <c r="E2268" s="404" t="s">
        <v>65</v>
      </c>
      <c r="G2268"/>
    </row>
    <row r="2269" spans="1:7" ht="23.25" customHeight="1" thickBot="1" x14ac:dyDescent="0.25">
      <c r="A2269" s="406">
        <v>517</v>
      </c>
      <c r="B2269" s="406" t="s">
        <v>9818</v>
      </c>
      <c r="C2269" s="406" t="s">
        <v>2072</v>
      </c>
      <c r="D2269" s="406">
        <v>5.32</v>
      </c>
      <c r="E2269" s="404" t="s">
        <v>65</v>
      </c>
      <c r="G2269"/>
    </row>
    <row r="2270" spans="1:7" ht="13.5" thickBot="1" x14ac:dyDescent="0.25">
      <c r="A2270" s="407">
        <v>506</v>
      </c>
      <c r="B2270" s="407" t="s">
        <v>9819</v>
      </c>
      <c r="C2270" s="407" t="s">
        <v>1377</v>
      </c>
      <c r="D2270" s="408">
        <v>1468.47</v>
      </c>
      <c r="E2270" s="404" t="s">
        <v>65</v>
      </c>
      <c r="G2270"/>
    </row>
    <row r="2271" spans="1:7" ht="13.5" thickBot="1" x14ac:dyDescent="0.25">
      <c r="A2271" s="406">
        <v>504</v>
      </c>
      <c r="B2271" s="406" t="s">
        <v>9820</v>
      </c>
      <c r="C2271" s="406" t="s">
        <v>1377</v>
      </c>
      <c r="D2271" s="409">
        <v>1534.68</v>
      </c>
      <c r="E2271" s="404" t="s">
        <v>65</v>
      </c>
      <c r="G2271"/>
    </row>
    <row r="2272" spans="1:7" ht="34.5" customHeight="1" thickBot="1" x14ac:dyDescent="0.25">
      <c r="A2272" s="407">
        <v>503</v>
      </c>
      <c r="B2272" s="407" t="s">
        <v>9820</v>
      </c>
      <c r="C2272" s="407" t="s">
        <v>616</v>
      </c>
      <c r="D2272" s="407">
        <v>1.53</v>
      </c>
      <c r="E2272" s="404" t="s">
        <v>65</v>
      </c>
      <c r="G2272"/>
    </row>
    <row r="2273" spans="1:7" ht="13.5" thickBot="1" x14ac:dyDescent="0.25">
      <c r="A2273" s="406">
        <v>508</v>
      </c>
      <c r="B2273" s="406" t="s">
        <v>9821</v>
      </c>
      <c r="C2273" s="406" t="s">
        <v>616</v>
      </c>
      <c r="D2273" s="406">
        <v>1.38</v>
      </c>
      <c r="E2273" s="404" t="s">
        <v>65</v>
      </c>
      <c r="G2273"/>
    </row>
    <row r="2274" spans="1:7" ht="13.5" customHeight="1" thickBot="1" x14ac:dyDescent="0.25">
      <c r="A2274" s="407">
        <v>505</v>
      </c>
      <c r="B2274" s="407" t="s">
        <v>9822</v>
      </c>
      <c r="C2274" s="407" t="s">
        <v>616</v>
      </c>
      <c r="D2274" s="407">
        <v>1.55</v>
      </c>
      <c r="E2274" s="404" t="s">
        <v>65</v>
      </c>
      <c r="G2274"/>
    </row>
    <row r="2275" spans="1:7" ht="13.5" thickBot="1" x14ac:dyDescent="0.25">
      <c r="A2275" s="406">
        <v>2696</v>
      </c>
      <c r="B2275" s="406" t="s">
        <v>2422</v>
      </c>
      <c r="C2275" s="406" t="s">
        <v>280</v>
      </c>
      <c r="D2275" s="406">
        <v>16.3</v>
      </c>
      <c r="E2275" s="404" t="s">
        <v>65</v>
      </c>
      <c r="G2275"/>
    </row>
    <row r="2276" spans="1:7" ht="13.5" thickBot="1" x14ac:dyDescent="0.25">
      <c r="A2276" s="407">
        <v>4083</v>
      </c>
      <c r="B2276" s="407" t="s">
        <v>9823</v>
      </c>
      <c r="C2276" s="407" t="s">
        <v>280</v>
      </c>
      <c r="D2276" s="407">
        <v>34.39</v>
      </c>
      <c r="E2276" s="404" t="s">
        <v>65</v>
      </c>
      <c r="G2276"/>
    </row>
    <row r="2277" spans="1:7" ht="13.5" thickBot="1" x14ac:dyDescent="0.25">
      <c r="A2277" s="406">
        <v>2705</v>
      </c>
      <c r="B2277" s="406" t="s">
        <v>2423</v>
      </c>
      <c r="C2277" s="406" t="s">
        <v>2424</v>
      </c>
      <c r="D2277" s="406">
        <v>0.39</v>
      </c>
      <c r="E2277" s="404" t="s">
        <v>65</v>
      </c>
      <c r="G2277"/>
    </row>
    <row r="2278" spans="1:7" ht="13.5" thickBot="1" x14ac:dyDescent="0.25">
      <c r="A2278" s="407">
        <v>11683</v>
      </c>
      <c r="B2278" s="407" t="s">
        <v>13655</v>
      </c>
      <c r="C2278" s="407" t="s">
        <v>2</v>
      </c>
      <c r="D2278" s="407">
        <v>29.81</v>
      </c>
      <c r="E2278" s="404" t="s">
        <v>65</v>
      </c>
      <c r="G2278"/>
    </row>
    <row r="2279" spans="1:7" ht="13.5" thickBot="1" x14ac:dyDescent="0.25">
      <c r="A2279" s="406">
        <v>11684</v>
      </c>
      <c r="B2279" s="406" t="s">
        <v>13656</v>
      </c>
      <c r="C2279" s="406" t="s">
        <v>2</v>
      </c>
      <c r="D2279" s="406">
        <v>32.630000000000003</v>
      </c>
      <c r="E2279" s="404" t="s">
        <v>65</v>
      </c>
      <c r="G2279"/>
    </row>
    <row r="2280" spans="1:7" ht="38.25" customHeight="1" thickBot="1" x14ac:dyDescent="0.25">
      <c r="A2280" s="407">
        <v>6141</v>
      </c>
      <c r="B2280" s="407" t="s">
        <v>13657</v>
      </c>
      <c r="C2280" s="407" t="s">
        <v>2</v>
      </c>
      <c r="D2280" s="407">
        <v>2.4</v>
      </c>
      <c r="E2280" s="404" t="s">
        <v>65</v>
      </c>
      <c r="G2280"/>
    </row>
    <row r="2281" spans="1:7" ht="13.5" thickBot="1" x14ac:dyDescent="0.25">
      <c r="A2281" s="406">
        <v>11681</v>
      </c>
      <c r="B2281" s="406" t="s">
        <v>9824</v>
      </c>
      <c r="C2281" s="406" t="s">
        <v>2</v>
      </c>
      <c r="D2281" s="406">
        <v>4.08</v>
      </c>
      <c r="E2281" s="404" t="s">
        <v>65</v>
      </c>
      <c r="G2281"/>
    </row>
    <row r="2282" spans="1:7" ht="13.5" thickBot="1" x14ac:dyDescent="0.25">
      <c r="A2282" s="407">
        <v>2706</v>
      </c>
      <c r="B2282" s="407" t="s">
        <v>9825</v>
      </c>
      <c r="C2282" s="407" t="s">
        <v>280</v>
      </c>
      <c r="D2282" s="407">
        <v>69.010000000000005</v>
      </c>
      <c r="E2282" s="404" t="s">
        <v>65</v>
      </c>
      <c r="G2282"/>
    </row>
    <row r="2283" spans="1:7" ht="13.5" thickBot="1" x14ac:dyDescent="0.25">
      <c r="A2283" s="406">
        <v>2707</v>
      </c>
      <c r="B2283" s="406" t="s">
        <v>9826</v>
      </c>
      <c r="C2283" s="406" t="s">
        <v>280</v>
      </c>
      <c r="D2283" s="406">
        <v>86.92</v>
      </c>
      <c r="E2283" s="404" t="s">
        <v>65</v>
      </c>
      <c r="G2283"/>
    </row>
    <row r="2284" spans="1:7" ht="13.5" thickBot="1" x14ac:dyDescent="0.25">
      <c r="A2284" s="407">
        <v>2708</v>
      </c>
      <c r="B2284" s="407" t="s">
        <v>9827</v>
      </c>
      <c r="C2284" s="407" t="s">
        <v>280</v>
      </c>
      <c r="D2284" s="407">
        <v>114.18</v>
      </c>
      <c r="E2284" s="404" t="s">
        <v>65</v>
      </c>
      <c r="G2284"/>
    </row>
    <row r="2285" spans="1:7" ht="13.5" thickBot="1" x14ac:dyDescent="0.25">
      <c r="A2285" s="406">
        <v>34779</v>
      </c>
      <c r="B2285" s="406" t="s">
        <v>9828</v>
      </c>
      <c r="C2285" s="406" t="s">
        <v>280</v>
      </c>
      <c r="D2285" s="406">
        <v>69.010000000000005</v>
      </c>
      <c r="E2285" s="404" t="s">
        <v>65</v>
      </c>
      <c r="G2285"/>
    </row>
    <row r="2286" spans="1:7" ht="13.5" thickBot="1" x14ac:dyDescent="0.25">
      <c r="A2286" s="407">
        <v>34780</v>
      </c>
      <c r="B2286" s="407" t="s">
        <v>9829</v>
      </c>
      <c r="C2286" s="407" t="s">
        <v>280</v>
      </c>
      <c r="D2286" s="407">
        <v>87.21</v>
      </c>
      <c r="E2286" s="404" t="s">
        <v>65</v>
      </c>
      <c r="G2286"/>
    </row>
    <row r="2287" spans="1:7" ht="13.5" thickBot="1" x14ac:dyDescent="0.25">
      <c r="A2287" s="406">
        <v>34782</v>
      </c>
      <c r="B2287" s="406" t="s">
        <v>9830</v>
      </c>
      <c r="C2287" s="406" t="s">
        <v>280</v>
      </c>
      <c r="D2287" s="406">
        <v>114.18</v>
      </c>
      <c r="E2287" s="404" t="s">
        <v>65</v>
      </c>
      <c r="G2287"/>
    </row>
    <row r="2288" spans="1:7" ht="13.5" thickBot="1" x14ac:dyDescent="0.25">
      <c r="A2288" s="407">
        <v>34783</v>
      </c>
      <c r="B2288" s="407" t="s">
        <v>9831</v>
      </c>
      <c r="C2288" s="407" t="s">
        <v>280</v>
      </c>
      <c r="D2288" s="407">
        <v>79.7</v>
      </c>
      <c r="E2288" s="404" t="s">
        <v>65</v>
      </c>
      <c r="G2288"/>
    </row>
    <row r="2289" spans="1:7" ht="13.5" thickBot="1" x14ac:dyDescent="0.25">
      <c r="A2289" s="406">
        <v>34785</v>
      </c>
      <c r="B2289" s="406" t="s">
        <v>9832</v>
      </c>
      <c r="C2289" s="406" t="s">
        <v>280</v>
      </c>
      <c r="D2289" s="406">
        <v>69</v>
      </c>
      <c r="E2289" s="404" t="s">
        <v>65</v>
      </c>
      <c r="G2289"/>
    </row>
    <row r="2290" spans="1:7" ht="13.5" thickBot="1" x14ac:dyDescent="0.25">
      <c r="A2290" s="407">
        <v>11554</v>
      </c>
      <c r="B2290" s="407" t="s">
        <v>2425</v>
      </c>
      <c r="C2290" s="407" t="s">
        <v>2</v>
      </c>
      <c r="D2290" s="407">
        <v>5.87</v>
      </c>
      <c r="E2290" s="404" t="s">
        <v>65</v>
      </c>
      <c r="G2290"/>
    </row>
    <row r="2291" spans="1:7" ht="23.25" thickBot="1" x14ac:dyDescent="0.25">
      <c r="A2291" s="406">
        <v>37774</v>
      </c>
      <c r="B2291" s="406" t="s">
        <v>9833</v>
      </c>
      <c r="C2291" s="406" t="s">
        <v>2</v>
      </c>
      <c r="D2291" s="409">
        <v>110151.42</v>
      </c>
      <c r="E2291" s="404" t="s">
        <v>65</v>
      </c>
      <c r="G2291"/>
    </row>
    <row r="2292" spans="1:7" ht="34.5" thickBot="1" x14ac:dyDescent="0.25">
      <c r="A2292" s="407">
        <v>38630</v>
      </c>
      <c r="B2292" s="407" t="s">
        <v>9834</v>
      </c>
      <c r="C2292" s="407" t="s">
        <v>2</v>
      </c>
      <c r="D2292" s="408">
        <v>803398.43</v>
      </c>
      <c r="E2292" s="404" t="s">
        <v>65</v>
      </c>
      <c r="G2292"/>
    </row>
    <row r="2293" spans="1:7" ht="34.5" thickBot="1" x14ac:dyDescent="0.25">
      <c r="A2293" s="406">
        <v>38629</v>
      </c>
      <c r="B2293" s="406" t="s">
        <v>9835</v>
      </c>
      <c r="C2293" s="406" t="s">
        <v>2</v>
      </c>
      <c r="D2293" s="409">
        <v>1195898.43</v>
      </c>
      <c r="E2293" s="404" t="s">
        <v>65</v>
      </c>
      <c r="G2293"/>
    </row>
    <row r="2294" spans="1:7" ht="13.5" thickBot="1" x14ac:dyDescent="0.25">
      <c r="A2294" s="407">
        <v>2720</v>
      </c>
      <c r="B2294" s="407" t="s">
        <v>9836</v>
      </c>
      <c r="C2294" s="407" t="s">
        <v>280</v>
      </c>
      <c r="D2294" s="407">
        <v>159.33000000000001</v>
      </c>
      <c r="E2294" s="404" t="s">
        <v>65</v>
      </c>
      <c r="G2294"/>
    </row>
    <row r="2295" spans="1:7" ht="23.25" thickBot="1" x14ac:dyDescent="0.25">
      <c r="A2295" s="406">
        <v>36483</v>
      </c>
      <c r="B2295" s="406" t="s">
        <v>9837</v>
      </c>
      <c r="C2295" s="406" t="s">
        <v>2</v>
      </c>
      <c r="D2295" s="409">
        <v>446250</v>
      </c>
      <c r="E2295" s="404" t="s">
        <v>65</v>
      </c>
      <c r="G2295"/>
    </row>
    <row r="2296" spans="1:7" ht="23.25" thickBot="1" x14ac:dyDescent="0.25">
      <c r="A2296" s="407">
        <v>14525</v>
      </c>
      <c r="B2296" s="407" t="s">
        <v>13658</v>
      </c>
      <c r="C2296" s="407" t="s">
        <v>2</v>
      </c>
      <c r="D2296" s="408">
        <v>467250</v>
      </c>
      <c r="E2296" s="404" t="s">
        <v>65</v>
      </c>
      <c r="G2296"/>
    </row>
    <row r="2297" spans="1:7" ht="23.25" thickBot="1" x14ac:dyDescent="0.25">
      <c r="A2297" s="406">
        <v>36482</v>
      </c>
      <c r="B2297" s="406" t="s">
        <v>9838</v>
      </c>
      <c r="C2297" s="406" t="s">
        <v>2</v>
      </c>
      <c r="D2297" s="409">
        <v>400731.95</v>
      </c>
      <c r="E2297" s="404" t="s">
        <v>65</v>
      </c>
      <c r="G2297"/>
    </row>
    <row r="2298" spans="1:7" ht="23.25" thickBot="1" x14ac:dyDescent="0.25">
      <c r="A2298" s="407">
        <v>36408</v>
      </c>
      <c r="B2298" s="407" t="s">
        <v>9839</v>
      </c>
      <c r="C2298" s="407" t="s">
        <v>2</v>
      </c>
      <c r="D2298" s="408">
        <v>478800</v>
      </c>
      <c r="E2298" s="404" t="s">
        <v>65</v>
      </c>
      <c r="G2298"/>
    </row>
    <row r="2299" spans="1:7" ht="23.25" thickBot="1" x14ac:dyDescent="0.25">
      <c r="A2299" s="406">
        <v>2723</v>
      </c>
      <c r="B2299" s="406" t="s">
        <v>13004</v>
      </c>
      <c r="C2299" s="406" t="s">
        <v>2</v>
      </c>
      <c r="D2299" s="409">
        <v>367500</v>
      </c>
      <c r="E2299" s="404" t="s">
        <v>65</v>
      </c>
      <c r="G2299"/>
    </row>
    <row r="2300" spans="1:7" ht="23.25" thickBot="1" x14ac:dyDescent="0.25">
      <c r="A2300" s="407">
        <v>36481</v>
      </c>
      <c r="B2300" s="407" t="s">
        <v>13659</v>
      </c>
      <c r="C2300" s="407" t="s">
        <v>2</v>
      </c>
      <c r="D2300" s="408">
        <v>438375</v>
      </c>
      <c r="E2300" s="404" t="s">
        <v>65</v>
      </c>
      <c r="G2300"/>
    </row>
    <row r="2301" spans="1:7" ht="23.25" thickBot="1" x14ac:dyDescent="0.25">
      <c r="A2301" s="406">
        <v>10685</v>
      </c>
      <c r="B2301" s="406" t="s">
        <v>9840</v>
      </c>
      <c r="C2301" s="406" t="s">
        <v>2</v>
      </c>
      <c r="D2301" s="409">
        <v>420000</v>
      </c>
      <c r="E2301" s="404" t="s">
        <v>65</v>
      </c>
      <c r="G2301"/>
    </row>
    <row r="2302" spans="1:7" ht="23.25" thickBot="1" x14ac:dyDescent="0.25">
      <c r="A2302" s="407">
        <v>10749</v>
      </c>
      <c r="B2302" s="407" t="s">
        <v>13660</v>
      </c>
      <c r="C2302" s="407" t="s">
        <v>195</v>
      </c>
      <c r="D2302" s="407">
        <v>9.16</v>
      </c>
      <c r="E2302" s="404" t="s">
        <v>65</v>
      </c>
      <c r="G2302"/>
    </row>
    <row r="2303" spans="1:7" ht="13.5" thickBot="1" x14ac:dyDescent="0.25">
      <c r="A2303" s="406">
        <v>4111</v>
      </c>
      <c r="B2303" s="406" t="s">
        <v>9841</v>
      </c>
      <c r="C2303" s="406" t="s">
        <v>2</v>
      </c>
      <c r="D2303" s="406">
        <v>31.46</v>
      </c>
      <c r="E2303" s="404" t="s">
        <v>65</v>
      </c>
      <c r="G2303"/>
    </row>
    <row r="2304" spans="1:7" ht="23.25" thickBot="1" x14ac:dyDescent="0.25">
      <c r="A2304" s="407">
        <v>26021</v>
      </c>
      <c r="B2304" s="407" t="s">
        <v>9842</v>
      </c>
      <c r="C2304" s="407" t="s">
        <v>2</v>
      </c>
      <c r="D2304" s="407">
        <v>50.91</v>
      </c>
      <c r="E2304" s="404" t="s">
        <v>65</v>
      </c>
      <c r="G2304"/>
    </row>
    <row r="2305" spans="1:7" ht="13.5" thickBot="1" x14ac:dyDescent="0.25">
      <c r="A2305" s="406">
        <v>12</v>
      </c>
      <c r="B2305" s="406" t="s">
        <v>9843</v>
      </c>
      <c r="C2305" s="406" t="s">
        <v>2</v>
      </c>
      <c r="D2305" s="406">
        <v>6.42</v>
      </c>
      <c r="E2305" s="404" t="s">
        <v>65</v>
      </c>
      <c r="G2305"/>
    </row>
    <row r="2306" spans="1:7" ht="13.5" thickBot="1" x14ac:dyDescent="0.25">
      <c r="A2306" s="407">
        <v>37554</v>
      </c>
      <c r="B2306" s="407" t="s">
        <v>9844</v>
      </c>
      <c r="C2306" s="407" t="s">
        <v>2</v>
      </c>
      <c r="D2306" s="407">
        <v>98.64</v>
      </c>
      <c r="E2306" s="404" t="s">
        <v>65</v>
      </c>
      <c r="G2306"/>
    </row>
    <row r="2307" spans="1:7" ht="13.5" thickBot="1" x14ac:dyDescent="0.25">
      <c r="A2307" s="406">
        <v>37555</v>
      </c>
      <c r="B2307" s="406" t="s">
        <v>9845</v>
      </c>
      <c r="C2307" s="406" t="s">
        <v>2</v>
      </c>
      <c r="D2307" s="406">
        <v>119.99</v>
      </c>
      <c r="E2307" s="404" t="s">
        <v>65</v>
      </c>
      <c r="G2307"/>
    </row>
    <row r="2308" spans="1:7" ht="23.25" thickBot="1" x14ac:dyDescent="0.25">
      <c r="A2308" s="407">
        <v>10902</v>
      </c>
      <c r="B2308" s="407" t="s">
        <v>9846</v>
      </c>
      <c r="C2308" s="407" t="s">
        <v>2</v>
      </c>
      <c r="D2308" s="407">
        <v>30.11</v>
      </c>
      <c r="E2308" s="404" t="s">
        <v>65</v>
      </c>
      <c r="G2308"/>
    </row>
    <row r="2309" spans="1:7" ht="23.25" thickBot="1" x14ac:dyDescent="0.25">
      <c r="A2309" s="406">
        <v>20965</v>
      </c>
      <c r="B2309" s="406" t="s">
        <v>9847</v>
      </c>
      <c r="C2309" s="406" t="s">
        <v>2</v>
      </c>
      <c r="D2309" s="406">
        <v>30.39</v>
      </c>
      <c r="E2309" s="404" t="s">
        <v>65</v>
      </c>
      <c r="G2309"/>
    </row>
    <row r="2310" spans="1:7" ht="23.25" thickBot="1" x14ac:dyDescent="0.25">
      <c r="A2310" s="407">
        <v>20966</v>
      </c>
      <c r="B2310" s="407" t="s">
        <v>9848</v>
      </c>
      <c r="C2310" s="407" t="s">
        <v>2</v>
      </c>
      <c r="D2310" s="407">
        <v>32.72</v>
      </c>
      <c r="E2310" s="404" t="s">
        <v>65</v>
      </c>
      <c r="G2310"/>
    </row>
    <row r="2311" spans="1:7" ht="23.25" thickBot="1" x14ac:dyDescent="0.25">
      <c r="A2311" s="406">
        <v>10903</v>
      </c>
      <c r="B2311" s="406" t="s">
        <v>9849</v>
      </c>
      <c r="C2311" s="406" t="s">
        <v>2</v>
      </c>
      <c r="D2311" s="406">
        <v>49.59</v>
      </c>
      <c r="E2311" s="404" t="s">
        <v>65</v>
      </c>
      <c r="G2311"/>
    </row>
    <row r="2312" spans="1:7" ht="23.25" thickBot="1" x14ac:dyDescent="0.25">
      <c r="A2312" s="407">
        <v>20967</v>
      </c>
      <c r="B2312" s="407" t="s">
        <v>9850</v>
      </c>
      <c r="C2312" s="407" t="s">
        <v>2</v>
      </c>
      <c r="D2312" s="407">
        <v>49.59</v>
      </c>
      <c r="E2312" s="404" t="s">
        <v>65</v>
      </c>
      <c r="G2312"/>
    </row>
    <row r="2313" spans="1:7" ht="23.25" thickBot="1" x14ac:dyDescent="0.25">
      <c r="A2313" s="406">
        <v>20968</v>
      </c>
      <c r="B2313" s="406" t="s">
        <v>9851</v>
      </c>
      <c r="C2313" s="406" t="s">
        <v>2</v>
      </c>
      <c r="D2313" s="406">
        <v>54.39</v>
      </c>
      <c r="E2313" s="404" t="s">
        <v>65</v>
      </c>
      <c r="G2313"/>
    </row>
    <row r="2314" spans="1:7" ht="13.5" thickBot="1" x14ac:dyDescent="0.25">
      <c r="A2314" s="407">
        <v>11359</v>
      </c>
      <c r="B2314" s="407" t="s">
        <v>9852</v>
      </c>
      <c r="C2314" s="407" t="s">
        <v>2</v>
      </c>
      <c r="D2314" s="407">
        <v>578.01</v>
      </c>
      <c r="E2314" s="404" t="s">
        <v>65</v>
      </c>
      <c r="G2314"/>
    </row>
    <row r="2315" spans="1:7" ht="13.5" thickBot="1" x14ac:dyDescent="0.25">
      <c r="A2315" s="406">
        <v>10761</v>
      </c>
      <c r="B2315" s="406" t="s">
        <v>2426</v>
      </c>
      <c r="C2315" s="406" t="s">
        <v>280</v>
      </c>
      <c r="D2315" s="406">
        <v>0.37</v>
      </c>
      <c r="E2315" s="404" t="s">
        <v>65</v>
      </c>
      <c r="G2315"/>
    </row>
    <row r="2316" spans="1:7" ht="13.5" thickBot="1" x14ac:dyDescent="0.25">
      <c r="A2316" s="407">
        <v>40215</v>
      </c>
      <c r="B2316" s="407" t="s">
        <v>9853</v>
      </c>
      <c r="C2316" s="407" t="s">
        <v>2</v>
      </c>
      <c r="D2316" s="407">
        <v>0.15</v>
      </c>
      <c r="E2316" s="404" t="s">
        <v>65</v>
      </c>
      <c r="G2316"/>
    </row>
    <row r="2317" spans="1:7" ht="23.25" thickBot="1" x14ac:dyDescent="0.25">
      <c r="A2317" s="406">
        <v>20219</v>
      </c>
      <c r="B2317" s="406" t="s">
        <v>9854</v>
      </c>
      <c r="C2317" s="406" t="s">
        <v>2</v>
      </c>
      <c r="D2317" s="409">
        <v>61000</v>
      </c>
      <c r="E2317" s="404" t="s">
        <v>65</v>
      </c>
      <c r="G2317"/>
    </row>
    <row r="2318" spans="1:7" ht="23.25" thickBot="1" x14ac:dyDescent="0.25">
      <c r="A2318" s="407">
        <v>36484</v>
      </c>
      <c r="B2318" s="407" t="s">
        <v>9855</v>
      </c>
      <c r="C2318" s="407" t="s">
        <v>2</v>
      </c>
      <c r="D2318" s="408">
        <v>129491.89</v>
      </c>
      <c r="E2318" s="404" t="s">
        <v>65</v>
      </c>
      <c r="G2318"/>
    </row>
    <row r="2319" spans="1:7" ht="13.5" thickBot="1" x14ac:dyDescent="0.25">
      <c r="A2319" s="406">
        <v>40616</v>
      </c>
      <c r="B2319" s="406" t="s">
        <v>13661</v>
      </c>
      <c r="C2319" s="406" t="s">
        <v>2</v>
      </c>
      <c r="D2319" s="406">
        <v>2.4500000000000002</v>
      </c>
      <c r="E2319" s="404" t="s">
        <v>65</v>
      </c>
      <c r="G2319"/>
    </row>
    <row r="2320" spans="1:7" ht="13.5" thickBot="1" x14ac:dyDescent="0.25">
      <c r="A2320" s="407">
        <v>40618</v>
      </c>
      <c r="B2320" s="407" t="s">
        <v>13662</v>
      </c>
      <c r="C2320" s="407" t="s">
        <v>2</v>
      </c>
      <c r="D2320" s="407">
        <v>5.73</v>
      </c>
      <c r="E2320" s="404" t="s">
        <v>65</v>
      </c>
      <c r="G2320"/>
    </row>
    <row r="2321" spans="1:7" ht="13.5" thickBot="1" x14ac:dyDescent="0.25">
      <c r="A2321" s="406">
        <v>11186</v>
      </c>
      <c r="B2321" s="406" t="s">
        <v>3840</v>
      </c>
      <c r="C2321" s="406" t="s">
        <v>184</v>
      </c>
      <c r="D2321" s="406">
        <v>191.11</v>
      </c>
      <c r="E2321" s="404" t="s">
        <v>65</v>
      </c>
      <c r="G2321"/>
    </row>
    <row r="2322" spans="1:7" ht="13.5" thickBot="1" x14ac:dyDescent="0.25">
      <c r="A2322" s="407">
        <v>11557</v>
      </c>
      <c r="B2322" s="407" t="s">
        <v>2427</v>
      </c>
      <c r="C2322" s="407" t="s">
        <v>2115</v>
      </c>
      <c r="D2322" s="407">
        <v>16.73</v>
      </c>
      <c r="E2322" s="404" t="s">
        <v>65</v>
      </c>
      <c r="G2322"/>
    </row>
    <row r="2323" spans="1:7" ht="13.5" thickBot="1" x14ac:dyDescent="0.25">
      <c r="A2323" s="406">
        <v>11558</v>
      </c>
      <c r="B2323" s="406" t="s">
        <v>2428</v>
      </c>
      <c r="C2323" s="406" t="s">
        <v>2115</v>
      </c>
      <c r="D2323" s="406">
        <v>13.65</v>
      </c>
      <c r="E2323" s="404" t="s">
        <v>65</v>
      </c>
      <c r="G2323"/>
    </row>
    <row r="2324" spans="1:7" ht="13.5" thickBot="1" x14ac:dyDescent="0.25">
      <c r="A2324" s="407">
        <v>2759</v>
      </c>
      <c r="B2324" s="407" t="s">
        <v>8107</v>
      </c>
      <c r="C2324" s="407" t="s">
        <v>2</v>
      </c>
      <c r="D2324" s="407">
        <v>1.4</v>
      </c>
      <c r="E2324" s="404" t="s">
        <v>65</v>
      </c>
      <c r="G2324"/>
    </row>
    <row r="2325" spans="1:7" ht="13.5" thickBot="1" x14ac:dyDescent="0.25">
      <c r="A2325" s="406">
        <v>11614</v>
      </c>
      <c r="B2325" s="406" t="s">
        <v>2429</v>
      </c>
      <c r="C2325" s="406" t="s">
        <v>184</v>
      </c>
      <c r="D2325" s="406">
        <v>41.39</v>
      </c>
      <c r="E2325" s="404" t="s">
        <v>65</v>
      </c>
      <c r="G2325"/>
    </row>
    <row r="2326" spans="1:7" ht="13.5" thickBot="1" x14ac:dyDescent="0.25">
      <c r="A2326" s="407">
        <v>20059</v>
      </c>
      <c r="B2326" s="407" t="s">
        <v>9856</v>
      </c>
      <c r="C2326" s="407" t="s">
        <v>2</v>
      </c>
      <c r="D2326" s="407">
        <v>15.27</v>
      </c>
      <c r="E2326" s="404" t="s">
        <v>65</v>
      </c>
      <c r="G2326"/>
    </row>
    <row r="2327" spans="1:7" ht="13.5" thickBot="1" x14ac:dyDescent="0.25">
      <c r="A2327" s="406">
        <v>20060</v>
      </c>
      <c r="B2327" s="406" t="s">
        <v>9857</v>
      </c>
      <c r="C2327" s="406" t="s">
        <v>2</v>
      </c>
      <c r="D2327" s="406">
        <v>15.27</v>
      </c>
      <c r="E2327" s="404" t="s">
        <v>65</v>
      </c>
      <c r="G2327"/>
    </row>
    <row r="2328" spans="1:7" ht="13.5" thickBot="1" x14ac:dyDescent="0.25">
      <c r="A2328" s="407">
        <v>2803</v>
      </c>
      <c r="B2328" s="407" t="s">
        <v>2430</v>
      </c>
      <c r="C2328" s="407" t="s">
        <v>70</v>
      </c>
      <c r="D2328" s="407">
        <v>282.61</v>
      </c>
      <c r="E2328" s="404" t="s">
        <v>65</v>
      </c>
      <c r="G2328"/>
    </row>
    <row r="2329" spans="1:7" ht="38.25" customHeight="1" thickBot="1" x14ac:dyDescent="0.25">
      <c r="A2329" s="406">
        <v>2801</v>
      </c>
      <c r="B2329" s="406" t="s">
        <v>2431</v>
      </c>
      <c r="C2329" s="406" t="s">
        <v>70</v>
      </c>
      <c r="D2329" s="406">
        <v>292.57</v>
      </c>
      <c r="E2329" s="404" t="s">
        <v>65</v>
      </c>
      <c r="G2329"/>
    </row>
    <row r="2330" spans="1:7" ht="13.5" thickBot="1" x14ac:dyDescent="0.25">
      <c r="A2330" s="407">
        <v>2806</v>
      </c>
      <c r="B2330" s="407" t="s">
        <v>2432</v>
      </c>
      <c r="C2330" s="407" t="s">
        <v>70</v>
      </c>
      <c r="D2330" s="407">
        <v>302.52999999999997</v>
      </c>
      <c r="E2330" s="404" t="s">
        <v>65</v>
      </c>
      <c r="G2330"/>
    </row>
    <row r="2331" spans="1:7" ht="13.5" thickBot="1" x14ac:dyDescent="0.25">
      <c r="A2331" s="406">
        <v>34786</v>
      </c>
      <c r="B2331" s="406" t="s">
        <v>9858</v>
      </c>
      <c r="C2331" s="406" t="s">
        <v>280</v>
      </c>
      <c r="D2331" s="406">
        <v>14.35</v>
      </c>
      <c r="E2331" s="404" t="s">
        <v>65</v>
      </c>
      <c r="G2331"/>
    </row>
    <row r="2332" spans="1:7" ht="13.5" thickBot="1" x14ac:dyDescent="0.25">
      <c r="A2332" s="407">
        <v>13</v>
      </c>
      <c r="B2332" s="407" t="s">
        <v>2433</v>
      </c>
      <c r="C2332" s="407" t="s">
        <v>616</v>
      </c>
      <c r="D2332" s="407">
        <v>6.48</v>
      </c>
      <c r="E2332" s="404" t="s">
        <v>65</v>
      </c>
      <c r="G2332"/>
    </row>
    <row r="2333" spans="1:7" ht="13.5" thickBot="1" x14ac:dyDescent="0.25">
      <c r="A2333" s="406">
        <v>2762</v>
      </c>
      <c r="B2333" s="406" t="s">
        <v>2434</v>
      </c>
      <c r="C2333" s="406" t="s">
        <v>70</v>
      </c>
      <c r="D2333" s="406">
        <v>1.75</v>
      </c>
      <c r="E2333" s="404" t="s">
        <v>65</v>
      </c>
      <c r="G2333"/>
    </row>
    <row r="2334" spans="1:7" ht="23.25" thickBot="1" x14ac:dyDescent="0.25">
      <c r="A2334" s="407">
        <v>21142</v>
      </c>
      <c r="B2334" s="407" t="s">
        <v>13663</v>
      </c>
      <c r="C2334" s="407" t="s">
        <v>2</v>
      </c>
      <c r="D2334" s="407">
        <v>16.02</v>
      </c>
      <c r="E2334" s="404" t="s">
        <v>65</v>
      </c>
      <c r="G2334"/>
    </row>
    <row r="2335" spans="1:7" ht="13.5" thickBot="1" x14ac:dyDescent="0.25">
      <c r="A2335" s="406">
        <v>12865</v>
      </c>
      <c r="B2335" s="406" t="s">
        <v>2435</v>
      </c>
      <c r="C2335" s="406" t="s">
        <v>280</v>
      </c>
      <c r="D2335" s="406">
        <v>14.38</v>
      </c>
      <c r="E2335" s="404" t="s">
        <v>65</v>
      </c>
      <c r="G2335"/>
    </row>
    <row r="2336" spans="1:7" ht="13.5" thickBot="1" x14ac:dyDescent="0.25">
      <c r="A2336" s="407">
        <v>4223</v>
      </c>
      <c r="B2336" s="407" t="s">
        <v>13005</v>
      </c>
      <c r="C2336" s="407" t="s">
        <v>2072</v>
      </c>
      <c r="D2336" s="407">
        <v>2.99</v>
      </c>
      <c r="E2336" s="404" t="s">
        <v>65</v>
      </c>
      <c r="G2336"/>
    </row>
    <row r="2337" spans="1:7" ht="13.5" customHeight="1" thickBot="1" x14ac:dyDescent="0.25">
      <c r="A2337" s="406">
        <v>37372</v>
      </c>
      <c r="B2337" s="406" t="s">
        <v>13664</v>
      </c>
      <c r="C2337" s="406" t="s">
        <v>280</v>
      </c>
      <c r="D2337" s="406">
        <v>0.18</v>
      </c>
      <c r="E2337" s="404" t="s">
        <v>65</v>
      </c>
      <c r="G2337"/>
    </row>
    <row r="2338" spans="1:7" ht="13.5" thickBot="1" x14ac:dyDescent="0.25">
      <c r="A2338" s="407">
        <v>11582</v>
      </c>
      <c r="B2338" s="407" t="s">
        <v>2436</v>
      </c>
      <c r="C2338" s="407" t="s">
        <v>2</v>
      </c>
      <c r="D2338" s="407">
        <v>6.56</v>
      </c>
      <c r="E2338" s="404" t="s">
        <v>65</v>
      </c>
      <c r="G2338"/>
    </row>
    <row r="2339" spans="1:7" ht="13.5" thickBot="1" x14ac:dyDescent="0.25">
      <c r="A2339" s="406">
        <v>10886</v>
      </c>
      <c r="B2339" s="406" t="s">
        <v>9859</v>
      </c>
      <c r="C2339" s="406" t="s">
        <v>2</v>
      </c>
      <c r="D2339" s="406">
        <v>99.57</v>
      </c>
      <c r="E2339" s="404" t="s">
        <v>65</v>
      </c>
      <c r="G2339"/>
    </row>
    <row r="2340" spans="1:7" ht="13.5" thickBot="1" x14ac:dyDescent="0.25">
      <c r="A2340" s="407">
        <v>10888</v>
      </c>
      <c r="B2340" s="407" t="s">
        <v>9860</v>
      </c>
      <c r="C2340" s="407" t="s">
        <v>2</v>
      </c>
      <c r="D2340" s="407">
        <v>315.13</v>
      </c>
      <c r="E2340" s="404" t="s">
        <v>65</v>
      </c>
      <c r="G2340"/>
    </row>
    <row r="2341" spans="1:7" ht="13.5" thickBot="1" x14ac:dyDescent="0.25">
      <c r="A2341" s="406">
        <v>10889</v>
      </c>
      <c r="B2341" s="406" t="s">
        <v>9861</v>
      </c>
      <c r="C2341" s="406" t="s">
        <v>2</v>
      </c>
      <c r="D2341" s="406">
        <v>341.4</v>
      </c>
      <c r="E2341" s="404" t="s">
        <v>65</v>
      </c>
      <c r="G2341"/>
    </row>
    <row r="2342" spans="1:7" ht="13.5" thickBot="1" x14ac:dyDescent="0.25">
      <c r="A2342" s="407">
        <v>10890</v>
      </c>
      <c r="B2342" s="407" t="s">
        <v>9862</v>
      </c>
      <c r="C2342" s="407" t="s">
        <v>2</v>
      </c>
      <c r="D2342" s="407">
        <v>157.56</v>
      </c>
      <c r="E2342" s="404" t="s">
        <v>65</v>
      </c>
      <c r="G2342"/>
    </row>
    <row r="2343" spans="1:7" ht="13.5" thickBot="1" x14ac:dyDescent="0.25">
      <c r="A2343" s="406">
        <v>10891</v>
      </c>
      <c r="B2343" s="406" t="s">
        <v>9863</v>
      </c>
      <c r="C2343" s="406" t="s">
        <v>2</v>
      </c>
      <c r="D2343" s="406">
        <v>96.29</v>
      </c>
      <c r="E2343" s="404" t="s">
        <v>65</v>
      </c>
      <c r="G2343"/>
    </row>
    <row r="2344" spans="1:7" ht="23.25" customHeight="1" thickBot="1" x14ac:dyDescent="0.25">
      <c r="A2344" s="407">
        <v>10892</v>
      </c>
      <c r="B2344" s="407" t="s">
        <v>9864</v>
      </c>
      <c r="C2344" s="407" t="s">
        <v>2</v>
      </c>
      <c r="D2344" s="407">
        <v>113.8</v>
      </c>
      <c r="E2344" s="404" t="s">
        <v>65</v>
      </c>
      <c r="G2344"/>
    </row>
    <row r="2345" spans="1:7" ht="23.25" customHeight="1" thickBot="1" x14ac:dyDescent="0.25">
      <c r="A2345" s="406">
        <v>20977</v>
      </c>
      <c r="B2345" s="406" t="s">
        <v>9865</v>
      </c>
      <c r="C2345" s="406" t="s">
        <v>2</v>
      </c>
      <c r="D2345" s="406">
        <v>135.68</v>
      </c>
      <c r="E2345" s="404" t="s">
        <v>65</v>
      </c>
      <c r="G2345"/>
    </row>
    <row r="2346" spans="1:7" ht="23.25" customHeight="1" thickBot="1" x14ac:dyDescent="0.25">
      <c r="A2346" s="407">
        <v>3073</v>
      </c>
      <c r="B2346" s="407" t="s">
        <v>9866</v>
      </c>
      <c r="C2346" s="407" t="s">
        <v>2</v>
      </c>
      <c r="D2346" s="407">
        <v>93.68</v>
      </c>
      <c r="E2346" s="404" t="s">
        <v>65</v>
      </c>
      <c r="G2346"/>
    </row>
    <row r="2347" spans="1:7" ht="13.5" thickBot="1" x14ac:dyDescent="0.25">
      <c r="A2347" s="406">
        <v>3068</v>
      </c>
      <c r="B2347" s="406" t="s">
        <v>9867</v>
      </c>
      <c r="C2347" s="406" t="s">
        <v>2</v>
      </c>
      <c r="D2347" s="406">
        <v>44.1</v>
      </c>
      <c r="E2347" s="404" t="s">
        <v>65</v>
      </c>
      <c r="G2347"/>
    </row>
    <row r="2348" spans="1:7" ht="13.5" thickBot="1" x14ac:dyDescent="0.25">
      <c r="A2348" s="407">
        <v>3074</v>
      </c>
      <c r="B2348" s="407" t="s">
        <v>9868</v>
      </c>
      <c r="C2348" s="407" t="s">
        <v>2</v>
      </c>
      <c r="D2348" s="407">
        <v>74.56</v>
      </c>
      <c r="E2348" s="404" t="s">
        <v>65</v>
      </c>
      <c r="G2348"/>
    </row>
    <row r="2349" spans="1:7" ht="13.5" thickBot="1" x14ac:dyDescent="0.25">
      <c r="A2349" s="406">
        <v>3076</v>
      </c>
      <c r="B2349" s="406" t="s">
        <v>9869</v>
      </c>
      <c r="C2349" s="406" t="s">
        <v>2</v>
      </c>
      <c r="D2349" s="406">
        <v>83.97</v>
      </c>
      <c r="E2349" s="404" t="s">
        <v>65</v>
      </c>
      <c r="G2349"/>
    </row>
    <row r="2350" spans="1:7" ht="38.25" customHeight="1" thickBot="1" x14ac:dyDescent="0.25">
      <c r="A2350" s="407">
        <v>3072</v>
      </c>
      <c r="B2350" s="407" t="s">
        <v>9870</v>
      </c>
      <c r="C2350" s="407" t="s">
        <v>2</v>
      </c>
      <c r="D2350" s="407">
        <v>37.26</v>
      </c>
      <c r="E2350" s="404" t="s">
        <v>65</v>
      </c>
      <c r="G2350"/>
    </row>
    <row r="2351" spans="1:7" ht="38.25" customHeight="1" thickBot="1" x14ac:dyDescent="0.25">
      <c r="A2351" s="406">
        <v>3075</v>
      </c>
      <c r="B2351" s="406" t="s">
        <v>9871</v>
      </c>
      <c r="C2351" s="406" t="s">
        <v>2</v>
      </c>
      <c r="D2351" s="406">
        <v>67.209999999999994</v>
      </c>
      <c r="E2351" s="404" t="s">
        <v>65</v>
      </c>
      <c r="G2351"/>
    </row>
    <row r="2352" spans="1:7" ht="13.5" thickBot="1" x14ac:dyDescent="0.25">
      <c r="A2352" s="407">
        <v>10780</v>
      </c>
      <c r="B2352" s="407" t="s">
        <v>9872</v>
      </c>
      <c r="C2352" s="407" t="s">
        <v>2</v>
      </c>
      <c r="D2352" s="407">
        <v>4.05</v>
      </c>
      <c r="E2352" s="404" t="s">
        <v>65</v>
      </c>
      <c r="G2352"/>
    </row>
    <row r="2353" spans="1:7" ht="13.5" thickBot="1" x14ac:dyDescent="0.25">
      <c r="A2353" s="406">
        <v>10781</v>
      </c>
      <c r="B2353" s="406" t="s">
        <v>9873</v>
      </c>
      <c r="C2353" s="406" t="s">
        <v>2</v>
      </c>
      <c r="D2353" s="406">
        <v>5.03</v>
      </c>
      <c r="E2353" s="404" t="s">
        <v>65</v>
      </c>
      <c r="G2353"/>
    </row>
    <row r="2354" spans="1:7" ht="13.5" thickBot="1" x14ac:dyDescent="0.25">
      <c r="A2354" s="407">
        <v>20106</v>
      </c>
      <c r="B2354" s="407" t="s">
        <v>9874</v>
      </c>
      <c r="C2354" s="407" t="s">
        <v>2</v>
      </c>
      <c r="D2354" s="407">
        <v>2.38</v>
      </c>
      <c r="E2354" s="404" t="s">
        <v>65</v>
      </c>
      <c r="G2354"/>
    </row>
    <row r="2355" spans="1:7" ht="13.5" thickBot="1" x14ac:dyDescent="0.25">
      <c r="A2355" s="406">
        <v>20107</v>
      </c>
      <c r="B2355" s="406" t="s">
        <v>9875</v>
      </c>
      <c r="C2355" s="406" t="s">
        <v>2</v>
      </c>
      <c r="D2355" s="406">
        <v>2.56</v>
      </c>
      <c r="E2355" s="404" t="s">
        <v>65</v>
      </c>
      <c r="G2355"/>
    </row>
    <row r="2356" spans="1:7" ht="13.5" thickBot="1" x14ac:dyDescent="0.25">
      <c r="A2356" s="407">
        <v>20108</v>
      </c>
      <c r="B2356" s="407" t="s">
        <v>9876</v>
      </c>
      <c r="C2356" s="407" t="s">
        <v>2</v>
      </c>
      <c r="D2356" s="407">
        <v>2.2799999999999998</v>
      </c>
      <c r="E2356" s="404" t="s">
        <v>65</v>
      </c>
      <c r="G2356"/>
    </row>
    <row r="2357" spans="1:7" ht="13.5" thickBot="1" x14ac:dyDescent="0.25">
      <c r="A2357" s="406">
        <v>20109</v>
      </c>
      <c r="B2357" s="406" t="s">
        <v>9877</v>
      </c>
      <c r="C2357" s="406" t="s">
        <v>2</v>
      </c>
      <c r="D2357" s="406">
        <v>3.6</v>
      </c>
      <c r="E2357" s="404" t="s">
        <v>65</v>
      </c>
      <c r="G2357"/>
    </row>
    <row r="2358" spans="1:7" ht="13.5" thickBot="1" x14ac:dyDescent="0.25">
      <c r="A2358" s="407">
        <v>34795</v>
      </c>
      <c r="B2358" s="407" t="s">
        <v>13665</v>
      </c>
      <c r="C2358" s="407" t="s">
        <v>184</v>
      </c>
      <c r="D2358" s="407">
        <v>132.13</v>
      </c>
      <c r="E2358" s="404" t="s">
        <v>65</v>
      </c>
      <c r="G2358"/>
    </row>
    <row r="2359" spans="1:7" ht="13.5" thickBot="1" x14ac:dyDescent="0.25">
      <c r="A2359" s="406">
        <v>34796</v>
      </c>
      <c r="B2359" s="406" t="s">
        <v>13666</v>
      </c>
      <c r="C2359" s="406" t="s">
        <v>70</v>
      </c>
      <c r="D2359" s="406">
        <v>5.8</v>
      </c>
      <c r="E2359" s="404" t="s">
        <v>65</v>
      </c>
      <c r="G2359"/>
    </row>
    <row r="2360" spans="1:7" ht="13.5" thickBot="1" x14ac:dyDescent="0.25">
      <c r="A2360" s="407">
        <v>3084</v>
      </c>
      <c r="B2360" s="407" t="s">
        <v>2437</v>
      </c>
      <c r="C2360" s="407" t="s">
        <v>1875</v>
      </c>
      <c r="D2360" s="407">
        <v>72.34</v>
      </c>
      <c r="E2360" s="404" t="s">
        <v>65</v>
      </c>
      <c r="G2360"/>
    </row>
    <row r="2361" spans="1:7" ht="23.25" thickBot="1" x14ac:dyDescent="0.25">
      <c r="A2361" s="406">
        <v>11475</v>
      </c>
      <c r="B2361" s="406" t="s">
        <v>3042</v>
      </c>
      <c r="C2361" s="406" t="s">
        <v>1875</v>
      </c>
      <c r="D2361" s="406">
        <v>145.1</v>
      </c>
      <c r="E2361" s="404" t="s">
        <v>65</v>
      </c>
      <c r="G2361"/>
    </row>
    <row r="2362" spans="1:7" ht="13.5" thickBot="1" x14ac:dyDescent="0.25">
      <c r="A2362" s="407">
        <v>11482</v>
      </c>
      <c r="B2362" s="407" t="s">
        <v>2438</v>
      </c>
      <c r="C2362" s="407" t="s">
        <v>1875</v>
      </c>
      <c r="D2362" s="407">
        <v>86.5</v>
      </c>
      <c r="E2362" s="404" t="s">
        <v>65</v>
      </c>
      <c r="G2362"/>
    </row>
    <row r="2363" spans="1:7" ht="13.5" thickBot="1" x14ac:dyDescent="0.25">
      <c r="A2363" s="406">
        <v>11469</v>
      </c>
      <c r="B2363" s="406" t="s">
        <v>2439</v>
      </c>
      <c r="C2363" s="406" t="s">
        <v>2</v>
      </c>
      <c r="D2363" s="406">
        <v>11.88</v>
      </c>
      <c r="E2363" s="404" t="s">
        <v>65</v>
      </c>
      <c r="G2363"/>
    </row>
    <row r="2364" spans="1:7" ht="13.5" thickBot="1" x14ac:dyDescent="0.25">
      <c r="A2364" s="407">
        <v>3103</v>
      </c>
      <c r="B2364" s="407" t="s">
        <v>2440</v>
      </c>
      <c r="C2364" s="407" t="s">
        <v>2</v>
      </c>
      <c r="D2364" s="407">
        <v>49.91</v>
      </c>
      <c r="E2364" s="404" t="s">
        <v>65</v>
      </c>
      <c r="G2364"/>
    </row>
    <row r="2365" spans="1:7" ht="13.5" thickBot="1" x14ac:dyDescent="0.25">
      <c r="A2365" s="406">
        <v>3080</v>
      </c>
      <c r="B2365" s="406" t="s">
        <v>4738</v>
      </c>
      <c r="C2365" s="406" t="s">
        <v>1875</v>
      </c>
      <c r="D2365" s="406">
        <v>41.34</v>
      </c>
      <c r="E2365" s="404" t="s">
        <v>65</v>
      </c>
      <c r="G2365"/>
    </row>
    <row r="2366" spans="1:7" ht="13.5" thickBot="1" x14ac:dyDescent="0.25">
      <c r="A2366" s="407">
        <v>3081</v>
      </c>
      <c r="B2366" s="407" t="s">
        <v>2441</v>
      </c>
      <c r="C2366" s="407" t="s">
        <v>1875</v>
      </c>
      <c r="D2366" s="407">
        <v>120.57</v>
      </c>
      <c r="E2366" s="404" t="s">
        <v>65</v>
      </c>
      <c r="G2366"/>
    </row>
    <row r="2367" spans="1:7" ht="13.5" thickBot="1" x14ac:dyDescent="0.25">
      <c r="A2367" s="406">
        <v>3099</v>
      </c>
      <c r="B2367" s="406" t="s">
        <v>2442</v>
      </c>
      <c r="C2367" s="406" t="s">
        <v>1875</v>
      </c>
      <c r="D2367" s="406">
        <v>89.06</v>
      </c>
      <c r="E2367" s="404" t="s">
        <v>65</v>
      </c>
      <c r="G2367"/>
    </row>
    <row r="2368" spans="1:7" ht="13.5" thickBot="1" x14ac:dyDescent="0.25">
      <c r="A2368" s="407">
        <v>3097</v>
      </c>
      <c r="B2368" s="407" t="s">
        <v>2443</v>
      </c>
      <c r="C2368" s="407" t="s">
        <v>1875</v>
      </c>
      <c r="D2368" s="407">
        <v>31.6</v>
      </c>
      <c r="E2368" s="404" t="s">
        <v>65</v>
      </c>
      <c r="G2368"/>
    </row>
    <row r="2369" spans="1:7" ht="23.25" thickBot="1" x14ac:dyDescent="0.25">
      <c r="A2369" s="406">
        <v>11480</v>
      </c>
      <c r="B2369" s="406" t="s">
        <v>3043</v>
      </c>
      <c r="C2369" s="406" t="s">
        <v>1875</v>
      </c>
      <c r="D2369" s="406">
        <v>157.09</v>
      </c>
      <c r="E2369" s="404" t="s">
        <v>65</v>
      </c>
      <c r="G2369"/>
    </row>
    <row r="2370" spans="1:7" ht="23.25" thickBot="1" x14ac:dyDescent="0.25">
      <c r="A2370" s="407">
        <v>11483</v>
      </c>
      <c r="B2370" s="407" t="s">
        <v>9878</v>
      </c>
      <c r="C2370" s="407" t="s">
        <v>1875</v>
      </c>
      <c r="D2370" s="407">
        <v>270.98</v>
      </c>
      <c r="E2370" s="404" t="s">
        <v>65</v>
      </c>
      <c r="G2370"/>
    </row>
    <row r="2371" spans="1:7" ht="13.5" thickBot="1" x14ac:dyDescent="0.25">
      <c r="A2371" s="406">
        <v>11474</v>
      </c>
      <c r="B2371" s="406" t="s">
        <v>2444</v>
      </c>
      <c r="C2371" s="406" t="s">
        <v>2</v>
      </c>
      <c r="D2371" s="406">
        <v>68.97</v>
      </c>
      <c r="E2371" s="404" t="s">
        <v>65</v>
      </c>
      <c r="G2371"/>
    </row>
    <row r="2372" spans="1:7" ht="13.5" customHeight="1" thickBot="1" x14ac:dyDescent="0.25">
      <c r="A2372" s="407">
        <v>11470</v>
      </c>
      <c r="B2372" s="407" t="s">
        <v>2445</v>
      </c>
      <c r="C2372" s="407" t="s">
        <v>2</v>
      </c>
      <c r="D2372" s="407">
        <v>138.9</v>
      </c>
      <c r="E2372" s="404" t="s">
        <v>65</v>
      </c>
      <c r="G2372"/>
    </row>
    <row r="2373" spans="1:7" ht="13.5" thickBot="1" x14ac:dyDescent="0.25">
      <c r="A2373" s="406">
        <v>3093</v>
      </c>
      <c r="B2373" s="406" t="s">
        <v>13006</v>
      </c>
      <c r="C2373" s="406" t="s">
        <v>1875</v>
      </c>
      <c r="D2373" s="406">
        <v>72.92</v>
      </c>
      <c r="E2373" s="404" t="s">
        <v>65</v>
      </c>
      <c r="G2373"/>
    </row>
    <row r="2374" spans="1:7" ht="13.5" thickBot="1" x14ac:dyDescent="0.25">
      <c r="A2374" s="407">
        <v>3090</v>
      </c>
      <c r="B2374" s="407" t="s">
        <v>13667</v>
      </c>
      <c r="C2374" s="407" t="s">
        <v>1875</v>
      </c>
      <c r="D2374" s="407">
        <v>30.92</v>
      </c>
      <c r="E2374" s="404" t="s">
        <v>65</v>
      </c>
      <c r="G2374"/>
    </row>
    <row r="2375" spans="1:7" ht="13.5" customHeight="1" thickBot="1" x14ac:dyDescent="0.25">
      <c r="A2375" s="406">
        <v>11476</v>
      </c>
      <c r="B2375" s="406" t="s">
        <v>13668</v>
      </c>
      <c r="C2375" s="406" t="s">
        <v>2</v>
      </c>
      <c r="D2375" s="406">
        <v>93.01</v>
      </c>
      <c r="E2375" s="404" t="s">
        <v>65</v>
      </c>
      <c r="G2375"/>
    </row>
    <row r="2376" spans="1:7" ht="23.25" thickBot="1" x14ac:dyDescent="0.25">
      <c r="A2376" s="407">
        <v>11478</v>
      </c>
      <c r="B2376" s="407" t="s">
        <v>3044</v>
      </c>
      <c r="C2376" s="407" t="s">
        <v>2</v>
      </c>
      <c r="D2376" s="407">
        <v>404.68</v>
      </c>
      <c r="E2376" s="404" t="s">
        <v>65</v>
      </c>
      <c r="G2376"/>
    </row>
    <row r="2377" spans="1:7" ht="23.25" thickBot="1" x14ac:dyDescent="0.25">
      <c r="A2377" s="406">
        <v>11479</v>
      </c>
      <c r="B2377" s="406" t="s">
        <v>3045</v>
      </c>
      <c r="C2377" s="406" t="s">
        <v>2</v>
      </c>
      <c r="D2377" s="406">
        <v>149.85</v>
      </c>
      <c r="E2377" s="404" t="s">
        <v>65</v>
      </c>
      <c r="G2377"/>
    </row>
    <row r="2378" spans="1:7" ht="23.25" thickBot="1" x14ac:dyDescent="0.25">
      <c r="A2378" s="407">
        <v>11481</v>
      </c>
      <c r="B2378" s="407" t="s">
        <v>8346</v>
      </c>
      <c r="C2378" s="407" t="s">
        <v>2</v>
      </c>
      <c r="D2378" s="407">
        <v>88.73</v>
      </c>
      <c r="E2378" s="404" t="s">
        <v>65</v>
      </c>
      <c r="G2378"/>
    </row>
    <row r="2379" spans="1:7" ht="13.5" thickBot="1" x14ac:dyDescent="0.25">
      <c r="A2379" s="406">
        <v>11484</v>
      </c>
      <c r="B2379" s="406" t="s">
        <v>2446</v>
      </c>
      <c r="C2379" s="406" t="s">
        <v>2</v>
      </c>
      <c r="D2379" s="406">
        <v>134.44999999999999</v>
      </c>
      <c r="E2379" s="404" t="s">
        <v>65</v>
      </c>
      <c r="G2379"/>
    </row>
    <row r="2380" spans="1:7" ht="25.5" customHeight="1" thickBot="1" x14ac:dyDescent="0.25">
      <c r="A2380" s="407">
        <v>3082</v>
      </c>
      <c r="B2380" s="407" t="s">
        <v>2447</v>
      </c>
      <c r="C2380" s="407" t="s">
        <v>1875</v>
      </c>
      <c r="D2380" s="407">
        <v>59.73</v>
      </c>
      <c r="E2380" s="404" t="s">
        <v>65</v>
      </c>
      <c r="G2380"/>
    </row>
    <row r="2381" spans="1:7" ht="25.5" customHeight="1" thickBot="1" x14ac:dyDescent="0.25">
      <c r="A2381" s="406">
        <v>11467</v>
      </c>
      <c r="B2381" s="406" t="s">
        <v>2448</v>
      </c>
      <c r="C2381" s="406" t="s">
        <v>2</v>
      </c>
      <c r="D2381" s="406">
        <v>11.33</v>
      </c>
      <c r="E2381" s="404" t="s">
        <v>65</v>
      </c>
      <c r="G2381"/>
    </row>
    <row r="2382" spans="1:7" ht="13.5" thickBot="1" x14ac:dyDescent="0.25">
      <c r="A2382" s="407">
        <v>11468</v>
      </c>
      <c r="B2382" s="407" t="s">
        <v>2449</v>
      </c>
      <c r="C2382" s="407" t="s">
        <v>2</v>
      </c>
      <c r="D2382" s="407">
        <v>62.69</v>
      </c>
      <c r="E2382" s="404" t="s">
        <v>65</v>
      </c>
      <c r="G2382"/>
    </row>
    <row r="2383" spans="1:7" ht="13.5" thickBot="1" x14ac:dyDescent="0.25">
      <c r="A2383" s="406">
        <v>11477</v>
      </c>
      <c r="B2383" s="406" t="s">
        <v>2450</v>
      </c>
      <c r="C2383" s="406" t="s">
        <v>1875</v>
      </c>
      <c r="D2383" s="406">
        <v>659.7</v>
      </c>
      <c r="E2383" s="404" t="s">
        <v>65</v>
      </c>
      <c r="G2383"/>
    </row>
    <row r="2384" spans="1:7" ht="13.5" thickBot="1" x14ac:dyDescent="0.25">
      <c r="A2384" s="407">
        <v>11461</v>
      </c>
      <c r="B2384" s="407" t="s">
        <v>2451</v>
      </c>
      <c r="C2384" s="407" t="s">
        <v>2</v>
      </c>
      <c r="D2384" s="407">
        <v>6.53</v>
      </c>
      <c r="E2384" s="404" t="s">
        <v>65</v>
      </c>
      <c r="G2384"/>
    </row>
    <row r="2385" spans="1:7" ht="13.5" thickBot="1" x14ac:dyDescent="0.25">
      <c r="A2385" s="406">
        <v>3106</v>
      </c>
      <c r="B2385" s="406" t="s">
        <v>3841</v>
      </c>
      <c r="C2385" s="406" t="s">
        <v>2</v>
      </c>
      <c r="D2385" s="406">
        <v>7.38</v>
      </c>
      <c r="E2385" s="404" t="s">
        <v>65</v>
      </c>
      <c r="G2385"/>
    </row>
    <row r="2386" spans="1:7" ht="13.5" thickBot="1" x14ac:dyDescent="0.25">
      <c r="A2386" s="407">
        <v>11540</v>
      </c>
      <c r="B2386" s="407" t="s">
        <v>2452</v>
      </c>
      <c r="C2386" s="407" t="s">
        <v>2</v>
      </c>
      <c r="D2386" s="407">
        <v>10.9</v>
      </c>
      <c r="E2386" s="404" t="s">
        <v>65</v>
      </c>
      <c r="G2386"/>
    </row>
    <row r="2387" spans="1:7" ht="13.5" thickBot="1" x14ac:dyDescent="0.25">
      <c r="A2387" s="406">
        <v>3096</v>
      </c>
      <c r="B2387" s="406" t="s">
        <v>4465</v>
      </c>
      <c r="C2387" s="406" t="s">
        <v>1875</v>
      </c>
      <c r="D2387" s="406">
        <v>22.35</v>
      </c>
      <c r="E2387" s="404" t="s">
        <v>65</v>
      </c>
      <c r="G2387"/>
    </row>
    <row r="2388" spans="1:7" ht="13.5" thickBot="1" x14ac:dyDescent="0.25">
      <c r="A2388" s="407">
        <v>3111</v>
      </c>
      <c r="B2388" s="407" t="s">
        <v>2453</v>
      </c>
      <c r="C2388" s="407" t="s">
        <v>2</v>
      </c>
      <c r="D2388" s="407">
        <v>24.29</v>
      </c>
      <c r="E2388" s="404" t="s">
        <v>65</v>
      </c>
      <c r="G2388"/>
    </row>
    <row r="2389" spans="1:7" ht="13.5" thickBot="1" x14ac:dyDescent="0.25">
      <c r="A2389" s="406">
        <v>3108</v>
      </c>
      <c r="B2389" s="406" t="s">
        <v>2454</v>
      </c>
      <c r="C2389" s="406" t="s">
        <v>2</v>
      </c>
      <c r="D2389" s="406">
        <v>52.19</v>
      </c>
      <c r="E2389" s="404" t="s">
        <v>65</v>
      </c>
      <c r="G2389"/>
    </row>
    <row r="2390" spans="1:7" ht="13.5" thickBot="1" x14ac:dyDescent="0.25">
      <c r="A2390" s="407">
        <v>3105</v>
      </c>
      <c r="B2390" s="407" t="s">
        <v>2455</v>
      </c>
      <c r="C2390" s="407" t="s">
        <v>2</v>
      </c>
      <c r="D2390" s="407">
        <v>63.96</v>
      </c>
      <c r="E2390" s="404" t="s">
        <v>65</v>
      </c>
      <c r="G2390"/>
    </row>
    <row r="2391" spans="1:7" ht="13.5" thickBot="1" x14ac:dyDescent="0.25">
      <c r="A2391" s="406">
        <v>11458</v>
      </c>
      <c r="B2391" s="406" t="s">
        <v>2456</v>
      </c>
      <c r="C2391" s="406" t="s">
        <v>2</v>
      </c>
      <c r="D2391" s="406">
        <v>30.24</v>
      </c>
      <c r="E2391" s="404" t="s">
        <v>65</v>
      </c>
      <c r="G2391"/>
    </row>
    <row r="2392" spans="1:7" ht="13.5" thickBot="1" x14ac:dyDescent="0.25">
      <c r="A2392" s="407">
        <v>3107</v>
      </c>
      <c r="B2392" s="407" t="s">
        <v>9879</v>
      </c>
      <c r="C2392" s="407" t="s">
        <v>2</v>
      </c>
      <c r="D2392" s="407">
        <v>9.3000000000000007</v>
      </c>
      <c r="E2392" s="404" t="s">
        <v>65</v>
      </c>
      <c r="G2392"/>
    </row>
    <row r="2393" spans="1:7" ht="102" customHeight="1" thickBot="1" x14ac:dyDescent="0.25">
      <c r="A2393" s="406">
        <v>11456</v>
      </c>
      <c r="B2393" s="406" t="s">
        <v>9880</v>
      </c>
      <c r="C2393" s="406" t="s">
        <v>2</v>
      </c>
      <c r="D2393" s="406">
        <v>17.71</v>
      </c>
      <c r="E2393" s="404" t="s">
        <v>65</v>
      </c>
      <c r="G2393"/>
    </row>
    <row r="2394" spans="1:7" ht="13.5" thickBot="1" x14ac:dyDescent="0.25">
      <c r="A2394" s="407">
        <v>3119</v>
      </c>
      <c r="B2394" s="407" t="s">
        <v>2457</v>
      </c>
      <c r="C2394" s="407" t="s">
        <v>2</v>
      </c>
      <c r="D2394" s="407">
        <v>1.66</v>
      </c>
      <c r="E2394" s="404" t="s">
        <v>65</v>
      </c>
      <c r="G2394"/>
    </row>
    <row r="2395" spans="1:7" ht="13.5" thickBot="1" x14ac:dyDescent="0.25">
      <c r="A2395" s="406">
        <v>3122</v>
      </c>
      <c r="B2395" s="406" t="s">
        <v>2458</v>
      </c>
      <c r="C2395" s="406" t="s">
        <v>2</v>
      </c>
      <c r="D2395" s="406">
        <v>6.21</v>
      </c>
      <c r="E2395" s="404" t="s">
        <v>65</v>
      </c>
      <c r="G2395"/>
    </row>
    <row r="2396" spans="1:7" ht="23.25" thickBot="1" x14ac:dyDescent="0.25">
      <c r="A2396" s="407">
        <v>11543</v>
      </c>
      <c r="B2396" s="407" t="s">
        <v>4939</v>
      </c>
      <c r="C2396" s="407" t="s">
        <v>2</v>
      </c>
      <c r="D2396" s="407">
        <v>20.69</v>
      </c>
      <c r="E2396" s="404" t="s">
        <v>65</v>
      </c>
      <c r="G2396"/>
    </row>
    <row r="2397" spans="1:7" ht="13.5" thickBot="1" x14ac:dyDescent="0.25">
      <c r="A2397" s="406">
        <v>3121</v>
      </c>
      <c r="B2397" s="406" t="s">
        <v>2459</v>
      </c>
      <c r="C2397" s="406" t="s">
        <v>2</v>
      </c>
      <c r="D2397" s="406">
        <v>8.07</v>
      </c>
      <c r="E2397" s="404" t="s">
        <v>65</v>
      </c>
      <c r="G2397"/>
    </row>
    <row r="2398" spans="1:7" ht="13.5" thickBot="1" x14ac:dyDescent="0.25">
      <c r="A2398" s="407">
        <v>3120</v>
      </c>
      <c r="B2398" s="407" t="s">
        <v>13007</v>
      </c>
      <c r="C2398" s="407" t="s">
        <v>2</v>
      </c>
      <c r="D2398" s="407">
        <v>8.8699999999999992</v>
      </c>
      <c r="E2398" s="404" t="s">
        <v>65</v>
      </c>
      <c r="G2398"/>
    </row>
    <row r="2399" spans="1:7" ht="13.5" thickBot="1" x14ac:dyDescent="0.25">
      <c r="A2399" s="406">
        <v>11455</v>
      </c>
      <c r="B2399" s="406" t="s">
        <v>13008</v>
      </c>
      <c r="C2399" s="406" t="s">
        <v>2</v>
      </c>
      <c r="D2399" s="406">
        <v>14.25</v>
      </c>
      <c r="E2399" s="404" t="s">
        <v>65</v>
      </c>
      <c r="G2399"/>
    </row>
    <row r="2400" spans="1:7" ht="13.5" thickBot="1" x14ac:dyDescent="0.25">
      <c r="A2400" s="407">
        <v>25951</v>
      </c>
      <c r="B2400" s="407" t="s">
        <v>2460</v>
      </c>
      <c r="C2400" s="407" t="s">
        <v>616</v>
      </c>
      <c r="D2400" s="407">
        <v>1.68</v>
      </c>
      <c r="E2400" s="404" t="s">
        <v>65</v>
      </c>
      <c r="G2400"/>
    </row>
    <row r="2401" spans="1:7" ht="13.5" thickBot="1" x14ac:dyDescent="0.25">
      <c r="A2401" s="406">
        <v>3123</v>
      </c>
      <c r="B2401" s="406" t="s">
        <v>2461</v>
      </c>
      <c r="C2401" s="406" t="s">
        <v>616</v>
      </c>
      <c r="D2401" s="406">
        <v>1.57</v>
      </c>
      <c r="E2401" s="404" t="s">
        <v>65</v>
      </c>
      <c r="G2401"/>
    </row>
    <row r="2402" spans="1:7" ht="23.25" thickBot="1" x14ac:dyDescent="0.25">
      <c r="A2402" s="407">
        <v>39949</v>
      </c>
      <c r="B2402" s="407" t="s">
        <v>9881</v>
      </c>
      <c r="C2402" s="407" t="s">
        <v>616</v>
      </c>
      <c r="D2402" s="407">
        <v>5.29</v>
      </c>
      <c r="E2402" s="404" t="s">
        <v>65</v>
      </c>
      <c r="G2402"/>
    </row>
    <row r="2403" spans="1:7" ht="23.25" thickBot="1" x14ac:dyDescent="0.25">
      <c r="A2403" s="406">
        <v>11894</v>
      </c>
      <c r="B2403" s="406" t="s">
        <v>8108</v>
      </c>
      <c r="C2403" s="406" t="s">
        <v>2</v>
      </c>
      <c r="D2403" s="406">
        <v>540.89</v>
      </c>
      <c r="E2403" s="404" t="s">
        <v>65</v>
      </c>
      <c r="G2403"/>
    </row>
    <row r="2404" spans="1:7" ht="13.5" thickBot="1" x14ac:dyDescent="0.25">
      <c r="A2404" s="407">
        <v>37394</v>
      </c>
      <c r="B2404" s="407" t="s">
        <v>9882</v>
      </c>
      <c r="C2404" s="407" t="s">
        <v>2462</v>
      </c>
      <c r="D2404" s="407">
        <v>50.37</v>
      </c>
      <c r="E2404" s="404" t="s">
        <v>65</v>
      </c>
      <c r="G2404"/>
    </row>
    <row r="2405" spans="1:7" ht="13.5" thickBot="1" x14ac:dyDescent="0.25">
      <c r="A2405" s="406">
        <v>14146</v>
      </c>
      <c r="B2405" s="406" t="s">
        <v>9883</v>
      </c>
      <c r="C2405" s="406" t="s">
        <v>2462</v>
      </c>
      <c r="D2405" s="406">
        <v>81</v>
      </c>
      <c r="E2405" s="404" t="s">
        <v>65</v>
      </c>
      <c r="G2405"/>
    </row>
    <row r="2406" spans="1:7" ht="38.25" customHeight="1" thickBot="1" x14ac:dyDescent="0.25">
      <c r="A2406" s="407">
        <v>38134</v>
      </c>
      <c r="B2406" s="407" t="s">
        <v>9884</v>
      </c>
      <c r="C2406" s="407" t="s">
        <v>616</v>
      </c>
      <c r="D2406" s="407">
        <v>44.32</v>
      </c>
      <c r="E2406" s="404" t="s">
        <v>65</v>
      </c>
      <c r="G2406"/>
    </row>
    <row r="2407" spans="1:7" ht="13.5" thickBot="1" x14ac:dyDescent="0.25">
      <c r="A2407" s="406">
        <v>38132</v>
      </c>
      <c r="B2407" s="406" t="s">
        <v>9885</v>
      </c>
      <c r="C2407" s="406" t="s">
        <v>616</v>
      </c>
      <c r="D2407" s="406">
        <v>45.2</v>
      </c>
      <c r="E2407" s="404" t="s">
        <v>65</v>
      </c>
      <c r="G2407"/>
    </row>
    <row r="2408" spans="1:7" ht="13.5" thickBot="1" x14ac:dyDescent="0.25">
      <c r="A2408" s="407">
        <v>38133</v>
      </c>
      <c r="B2408" s="407" t="s">
        <v>9886</v>
      </c>
      <c r="C2408" s="407" t="s">
        <v>616</v>
      </c>
      <c r="D2408" s="407">
        <v>43.72</v>
      </c>
      <c r="E2408" s="404" t="s">
        <v>65</v>
      </c>
      <c r="G2408"/>
    </row>
    <row r="2409" spans="1:7" ht="13.5" thickBot="1" x14ac:dyDescent="0.25">
      <c r="A2409" s="406">
        <v>20244</v>
      </c>
      <c r="B2409" s="406" t="s">
        <v>13009</v>
      </c>
      <c r="C2409" s="406" t="s">
        <v>70</v>
      </c>
      <c r="D2409" s="406">
        <v>1.83</v>
      </c>
      <c r="E2409" s="404" t="s">
        <v>65</v>
      </c>
      <c r="G2409"/>
    </row>
    <row r="2410" spans="1:7" ht="13.5" thickBot="1" x14ac:dyDescent="0.25">
      <c r="A2410" s="407">
        <v>935</v>
      </c>
      <c r="B2410" s="407" t="s">
        <v>2463</v>
      </c>
      <c r="C2410" s="407" t="s">
        <v>70</v>
      </c>
      <c r="D2410" s="407">
        <v>0.73</v>
      </c>
      <c r="E2410" s="404" t="s">
        <v>65</v>
      </c>
      <c r="G2410"/>
    </row>
    <row r="2411" spans="1:7" ht="13.5" thickBot="1" x14ac:dyDescent="0.25">
      <c r="A2411" s="406">
        <v>934</v>
      </c>
      <c r="B2411" s="406" t="s">
        <v>13669</v>
      </c>
      <c r="C2411" s="406" t="s">
        <v>70</v>
      </c>
      <c r="D2411" s="406">
        <v>2.85</v>
      </c>
      <c r="E2411" s="404" t="s">
        <v>65</v>
      </c>
      <c r="G2411"/>
    </row>
    <row r="2412" spans="1:7" ht="13.5" thickBot="1" x14ac:dyDescent="0.25">
      <c r="A2412" s="407">
        <v>936</v>
      </c>
      <c r="B2412" s="407" t="s">
        <v>2464</v>
      </c>
      <c r="C2412" s="407" t="s">
        <v>70</v>
      </c>
      <c r="D2412" s="407">
        <v>1.46</v>
      </c>
      <c r="E2412" s="404" t="s">
        <v>65</v>
      </c>
      <c r="G2412"/>
    </row>
    <row r="2413" spans="1:7" ht="13.5" thickBot="1" x14ac:dyDescent="0.25">
      <c r="A2413" s="406">
        <v>928</v>
      </c>
      <c r="B2413" s="406" t="s">
        <v>4739</v>
      </c>
      <c r="C2413" s="406" t="s">
        <v>70</v>
      </c>
      <c r="D2413" s="406">
        <v>7.4</v>
      </c>
      <c r="E2413" s="404" t="s">
        <v>65</v>
      </c>
      <c r="G2413"/>
    </row>
    <row r="2414" spans="1:7" ht="13.5" thickBot="1" x14ac:dyDescent="0.25">
      <c r="A2414" s="407">
        <v>941</v>
      </c>
      <c r="B2414" s="407" t="s">
        <v>13670</v>
      </c>
      <c r="C2414" s="407" t="s">
        <v>70</v>
      </c>
      <c r="D2414" s="407">
        <v>0.36</v>
      </c>
      <c r="E2414" s="404" t="s">
        <v>65</v>
      </c>
      <c r="G2414"/>
    </row>
    <row r="2415" spans="1:7" ht="13.5" customHeight="1" thickBot="1" x14ac:dyDescent="0.25">
      <c r="A2415" s="406">
        <v>942</v>
      </c>
      <c r="B2415" s="406" t="s">
        <v>2465</v>
      </c>
      <c r="C2415" s="406" t="s">
        <v>70</v>
      </c>
      <c r="D2415" s="406">
        <v>0.48</v>
      </c>
      <c r="E2415" s="404" t="s">
        <v>65</v>
      </c>
      <c r="G2415"/>
    </row>
    <row r="2416" spans="1:7" ht="13.5" thickBot="1" x14ac:dyDescent="0.25">
      <c r="A2416" s="407">
        <v>938</v>
      </c>
      <c r="B2416" s="407" t="s">
        <v>2466</v>
      </c>
      <c r="C2416" s="407" t="s">
        <v>70</v>
      </c>
      <c r="D2416" s="407">
        <v>0.73</v>
      </c>
      <c r="E2416" s="404" t="s">
        <v>65</v>
      </c>
      <c r="G2416"/>
    </row>
    <row r="2417" spans="1:7" ht="13.5" thickBot="1" x14ac:dyDescent="0.25">
      <c r="A2417" s="406">
        <v>943</v>
      </c>
      <c r="B2417" s="406" t="s">
        <v>2467</v>
      </c>
      <c r="C2417" s="406" t="s">
        <v>70</v>
      </c>
      <c r="D2417" s="406">
        <v>0.57999999999999996</v>
      </c>
      <c r="E2417" s="404" t="s">
        <v>65</v>
      </c>
      <c r="G2417"/>
    </row>
    <row r="2418" spans="1:7" ht="13.5" thickBot="1" x14ac:dyDescent="0.25">
      <c r="A2418" s="407">
        <v>937</v>
      </c>
      <c r="B2418" s="407" t="s">
        <v>2468</v>
      </c>
      <c r="C2418" s="407" t="s">
        <v>70</v>
      </c>
      <c r="D2418" s="407">
        <v>4.3899999999999997</v>
      </c>
      <c r="E2418" s="404" t="s">
        <v>65</v>
      </c>
      <c r="G2418"/>
    </row>
    <row r="2419" spans="1:7" ht="13.5" thickBot="1" x14ac:dyDescent="0.25">
      <c r="A2419" s="406">
        <v>939</v>
      </c>
      <c r="B2419" s="406" t="s">
        <v>2469</v>
      </c>
      <c r="C2419" s="406" t="s">
        <v>70</v>
      </c>
      <c r="D2419" s="406">
        <v>1.0900000000000001</v>
      </c>
      <c r="E2419" s="404" t="s">
        <v>65</v>
      </c>
      <c r="G2419"/>
    </row>
    <row r="2420" spans="1:7" ht="13.5" thickBot="1" x14ac:dyDescent="0.25">
      <c r="A2420" s="407">
        <v>944</v>
      </c>
      <c r="B2420" s="407" t="s">
        <v>2470</v>
      </c>
      <c r="C2420" s="407" t="s">
        <v>70</v>
      </c>
      <c r="D2420" s="407">
        <v>1.75</v>
      </c>
      <c r="E2420" s="404" t="s">
        <v>65</v>
      </c>
      <c r="G2420"/>
    </row>
    <row r="2421" spans="1:7" ht="13.5" thickBot="1" x14ac:dyDescent="0.25">
      <c r="A2421" s="406">
        <v>940</v>
      </c>
      <c r="B2421" s="406" t="s">
        <v>2471</v>
      </c>
      <c r="C2421" s="406" t="s">
        <v>70</v>
      </c>
      <c r="D2421" s="406">
        <v>2.52</v>
      </c>
      <c r="E2421" s="404" t="s">
        <v>65</v>
      </c>
      <c r="G2421"/>
    </row>
    <row r="2422" spans="1:7" ht="13.5" thickBot="1" x14ac:dyDescent="0.25">
      <c r="A2422" s="407">
        <v>11889</v>
      </c>
      <c r="B2422" s="407" t="s">
        <v>8347</v>
      </c>
      <c r="C2422" s="407" t="s">
        <v>70</v>
      </c>
      <c r="D2422" s="407">
        <v>1.25</v>
      </c>
      <c r="E2422" s="404" t="s">
        <v>65</v>
      </c>
      <c r="G2422"/>
    </row>
    <row r="2423" spans="1:7" ht="13.5" thickBot="1" x14ac:dyDescent="0.25">
      <c r="A2423" s="406">
        <v>11890</v>
      </c>
      <c r="B2423" s="406" t="s">
        <v>2472</v>
      </c>
      <c r="C2423" s="406" t="s">
        <v>70</v>
      </c>
      <c r="D2423" s="406">
        <v>1.81</v>
      </c>
      <c r="E2423" s="404" t="s">
        <v>65</v>
      </c>
      <c r="G2423"/>
    </row>
    <row r="2424" spans="1:7" ht="13.5" thickBot="1" x14ac:dyDescent="0.25">
      <c r="A2424" s="407">
        <v>11891</v>
      </c>
      <c r="B2424" s="407" t="s">
        <v>2473</v>
      </c>
      <c r="C2424" s="407" t="s">
        <v>70</v>
      </c>
      <c r="D2424" s="407">
        <v>2.56</v>
      </c>
      <c r="E2424" s="404" t="s">
        <v>65</v>
      </c>
      <c r="G2424"/>
    </row>
    <row r="2425" spans="1:7" ht="13.5" thickBot="1" x14ac:dyDescent="0.25">
      <c r="A2425" s="406">
        <v>11892</v>
      </c>
      <c r="B2425" s="406" t="s">
        <v>2474</v>
      </c>
      <c r="C2425" s="406" t="s">
        <v>70</v>
      </c>
      <c r="D2425" s="406">
        <v>4.1399999999999997</v>
      </c>
      <c r="E2425" s="404" t="s">
        <v>65</v>
      </c>
      <c r="G2425"/>
    </row>
    <row r="2426" spans="1:7" ht="13.5" thickBot="1" x14ac:dyDescent="0.25">
      <c r="A2426" s="407">
        <v>406</v>
      </c>
      <c r="B2426" s="407" t="s">
        <v>9887</v>
      </c>
      <c r="C2426" s="407" t="s">
        <v>2</v>
      </c>
      <c r="D2426" s="407">
        <v>45.4</v>
      </c>
      <c r="E2426" s="404" t="s">
        <v>65</v>
      </c>
      <c r="G2426"/>
    </row>
    <row r="2427" spans="1:7" ht="13.5" thickBot="1" x14ac:dyDescent="0.25">
      <c r="A2427" s="406">
        <v>12815</v>
      </c>
      <c r="B2427" s="406" t="s">
        <v>2475</v>
      </c>
      <c r="C2427" s="406" t="s">
        <v>2</v>
      </c>
      <c r="D2427" s="406">
        <v>10.210000000000001</v>
      </c>
      <c r="E2427" s="404" t="s">
        <v>65</v>
      </c>
      <c r="G2427"/>
    </row>
    <row r="2428" spans="1:7" ht="13.5" thickBot="1" x14ac:dyDescent="0.25">
      <c r="A2428" s="407">
        <v>407</v>
      </c>
      <c r="B2428" s="407" t="s">
        <v>8109</v>
      </c>
      <c r="C2428" s="407" t="s">
        <v>616</v>
      </c>
      <c r="D2428" s="407">
        <v>33.93</v>
      </c>
      <c r="E2428" s="404" t="s">
        <v>65</v>
      </c>
      <c r="G2428"/>
    </row>
    <row r="2429" spans="1:7" ht="23.25" thickBot="1" x14ac:dyDescent="0.25">
      <c r="A2429" s="406">
        <v>39431</v>
      </c>
      <c r="B2429" s="406" t="s">
        <v>13671</v>
      </c>
      <c r="C2429" s="406" t="s">
        <v>70</v>
      </c>
      <c r="D2429" s="406">
        <v>0.18</v>
      </c>
      <c r="E2429" s="404" t="s">
        <v>65</v>
      </c>
      <c r="G2429"/>
    </row>
    <row r="2430" spans="1:7" ht="23.25" thickBot="1" x14ac:dyDescent="0.25">
      <c r="A2430" s="407">
        <v>39432</v>
      </c>
      <c r="B2430" s="407" t="s">
        <v>13672</v>
      </c>
      <c r="C2430" s="407" t="s">
        <v>70</v>
      </c>
      <c r="D2430" s="407">
        <v>2.36</v>
      </c>
      <c r="E2430" s="404" t="s">
        <v>65</v>
      </c>
      <c r="G2430"/>
    </row>
    <row r="2431" spans="1:7" ht="13.5" thickBot="1" x14ac:dyDescent="0.25">
      <c r="A2431" s="406">
        <v>20111</v>
      </c>
      <c r="B2431" s="406" t="s">
        <v>9888</v>
      </c>
      <c r="C2431" s="406" t="s">
        <v>2</v>
      </c>
      <c r="D2431" s="406">
        <v>9.6</v>
      </c>
      <c r="E2431" s="404" t="s">
        <v>65</v>
      </c>
      <c r="G2431"/>
    </row>
    <row r="2432" spans="1:7" ht="13.5" thickBot="1" x14ac:dyDescent="0.25">
      <c r="A2432" s="407">
        <v>21127</v>
      </c>
      <c r="B2432" s="407" t="s">
        <v>9889</v>
      </c>
      <c r="C2432" s="407" t="s">
        <v>2</v>
      </c>
      <c r="D2432" s="407">
        <v>3.63</v>
      </c>
      <c r="E2432" s="404" t="s">
        <v>65</v>
      </c>
      <c r="G2432"/>
    </row>
    <row r="2433" spans="1:7" ht="13.5" thickBot="1" x14ac:dyDescent="0.25">
      <c r="A2433" s="406">
        <v>404</v>
      </c>
      <c r="B2433" s="406" t="s">
        <v>9890</v>
      </c>
      <c r="C2433" s="406" t="s">
        <v>70</v>
      </c>
      <c r="D2433" s="406">
        <v>1.3</v>
      </c>
      <c r="E2433" s="404" t="s">
        <v>65</v>
      </c>
      <c r="G2433"/>
    </row>
    <row r="2434" spans="1:7" ht="13.5" thickBot="1" x14ac:dyDescent="0.25">
      <c r="A2434" s="407">
        <v>14151</v>
      </c>
      <c r="B2434" s="407" t="s">
        <v>9891</v>
      </c>
      <c r="C2434" s="407" t="s">
        <v>2</v>
      </c>
      <c r="D2434" s="407">
        <v>58.21</v>
      </c>
      <c r="E2434" s="404" t="s">
        <v>65</v>
      </c>
      <c r="G2434"/>
    </row>
    <row r="2435" spans="1:7" ht="13.5" thickBot="1" x14ac:dyDescent="0.25">
      <c r="A2435" s="406">
        <v>14153</v>
      </c>
      <c r="B2435" s="406" t="s">
        <v>9892</v>
      </c>
      <c r="C2435" s="406" t="s">
        <v>2</v>
      </c>
      <c r="D2435" s="406">
        <v>65.81</v>
      </c>
      <c r="E2435" s="404" t="s">
        <v>65</v>
      </c>
      <c r="G2435"/>
    </row>
    <row r="2436" spans="1:7" ht="13.5" thickBot="1" x14ac:dyDescent="0.25">
      <c r="A2436" s="407">
        <v>14152</v>
      </c>
      <c r="B2436" s="407" t="s">
        <v>9893</v>
      </c>
      <c r="C2436" s="407" t="s">
        <v>2</v>
      </c>
      <c r="D2436" s="407">
        <v>50.52</v>
      </c>
      <c r="E2436" s="404" t="s">
        <v>65</v>
      </c>
      <c r="G2436"/>
    </row>
    <row r="2437" spans="1:7" ht="13.5" thickBot="1" x14ac:dyDescent="0.25">
      <c r="A2437" s="406">
        <v>14154</v>
      </c>
      <c r="B2437" s="406" t="s">
        <v>9894</v>
      </c>
      <c r="C2437" s="406" t="s">
        <v>2</v>
      </c>
      <c r="D2437" s="406">
        <v>176.83</v>
      </c>
      <c r="E2437" s="404" t="s">
        <v>65</v>
      </c>
      <c r="G2437"/>
    </row>
    <row r="2438" spans="1:7" ht="13.5" thickBot="1" x14ac:dyDescent="0.25">
      <c r="A2438" s="407">
        <v>3146</v>
      </c>
      <c r="B2438" s="407" t="s">
        <v>9895</v>
      </c>
      <c r="C2438" s="407" t="s">
        <v>2</v>
      </c>
      <c r="D2438" s="407">
        <v>2.17</v>
      </c>
      <c r="E2438" s="404" t="s">
        <v>65</v>
      </c>
      <c r="G2438"/>
    </row>
    <row r="2439" spans="1:7" ht="13.5" thickBot="1" x14ac:dyDescent="0.25">
      <c r="A2439" s="406">
        <v>3143</v>
      </c>
      <c r="B2439" s="406" t="s">
        <v>9896</v>
      </c>
      <c r="C2439" s="406" t="s">
        <v>2</v>
      </c>
      <c r="D2439" s="406">
        <v>4.93</v>
      </c>
      <c r="E2439" s="404" t="s">
        <v>65</v>
      </c>
      <c r="G2439"/>
    </row>
    <row r="2440" spans="1:7" ht="13.5" thickBot="1" x14ac:dyDescent="0.25">
      <c r="A2440" s="407">
        <v>3148</v>
      </c>
      <c r="B2440" s="407" t="s">
        <v>9897</v>
      </c>
      <c r="C2440" s="407" t="s">
        <v>2</v>
      </c>
      <c r="D2440" s="407">
        <v>8</v>
      </c>
      <c r="E2440" s="404" t="s">
        <v>65</v>
      </c>
      <c r="G2440"/>
    </row>
    <row r="2441" spans="1:7" ht="13.5" thickBot="1" x14ac:dyDescent="0.25">
      <c r="A2441" s="406">
        <v>4310</v>
      </c>
      <c r="B2441" s="406" t="s">
        <v>9898</v>
      </c>
      <c r="C2441" s="406" t="s">
        <v>2</v>
      </c>
      <c r="D2441" s="406">
        <v>1.53</v>
      </c>
      <c r="E2441" s="404" t="s">
        <v>65</v>
      </c>
      <c r="G2441"/>
    </row>
    <row r="2442" spans="1:7" ht="13.5" thickBot="1" x14ac:dyDescent="0.25">
      <c r="A2442" s="407">
        <v>4311</v>
      </c>
      <c r="B2442" s="407" t="s">
        <v>9899</v>
      </c>
      <c r="C2442" s="407" t="s">
        <v>2</v>
      </c>
      <c r="D2442" s="407">
        <v>1.07</v>
      </c>
      <c r="E2442" s="404" t="s">
        <v>65</v>
      </c>
      <c r="G2442"/>
    </row>
    <row r="2443" spans="1:7" ht="13.5" thickBot="1" x14ac:dyDescent="0.25">
      <c r="A2443" s="406">
        <v>4312</v>
      </c>
      <c r="B2443" s="406" t="s">
        <v>9900</v>
      </c>
      <c r="C2443" s="406" t="s">
        <v>2</v>
      </c>
      <c r="D2443" s="406">
        <v>1.51</v>
      </c>
      <c r="E2443" s="404" t="s">
        <v>65</v>
      </c>
      <c r="G2443"/>
    </row>
    <row r="2444" spans="1:7" ht="13.5" thickBot="1" x14ac:dyDescent="0.25">
      <c r="A2444" s="407">
        <v>11162</v>
      </c>
      <c r="B2444" s="407" t="s">
        <v>9901</v>
      </c>
      <c r="C2444" s="407" t="s">
        <v>2</v>
      </c>
      <c r="D2444" s="407">
        <v>0.98</v>
      </c>
      <c r="E2444" s="404" t="s">
        <v>65</v>
      </c>
      <c r="G2444"/>
    </row>
    <row r="2445" spans="1:7" ht="13.5" thickBot="1" x14ac:dyDescent="0.25">
      <c r="A2445" s="406">
        <v>13261</v>
      </c>
      <c r="B2445" s="406" t="s">
        <v>9902</v>
      </c>
      <c r="C2445" s="406" t="s">
        <v>2</v>
      </c>
      <c r="D2445" s="406">
        <v>4.76</v>
      </c>
      <c r="E2445" s="404" t="s">
        <v>65</v>
      </c>
      <c r="G2445"/>
    </row>
    <row r="2446" spans="1:7" ht="13.5" thickBot="1" x14ac:dyDescent="0.25">
      <c r="A2446" s="407">
        <v>3255</v>
      </c>
      <c r="B2446" s="407" t="s">
        <v>9903</v>
      </c>
      <c r="C2446" s="407" t="s">
        <v>2</v>
      </c>
      <c r="D2446" s="407">
        <v>3.04</v>
      </c>
      <c r="E2446" s="404" t="s">
        <v>65</v>
      </c>
      <c r="G2446"/>
    </row>
    <row r="2447" spans="1:7" ht="13.5" thickBot="1" x14ac:dyDescent="0.25">
      <c r="A2447" s="406">
        <v>3251</v>
      </c>
      <c r="B2447" s="406" t="s">
        <v>9904</v>
      </c>
      <c r="C2447" s="406" t="s">
        <v>2</v>
      </c>
      <c r="D2447" s="406">
        <v>2.29</v>
      </c>
      <c r="E2447" s="404" t="s">
        <v>65</v>
      </c>
      <c r="G2447"/>
    </row>
    <row r="2448" spans="1:7" ht="13.5" thickBot="1" x14ac:dyDescent="0.25">
      <c r="A2448" s="407">
        <v>3256</v>
      </c>
      <c r="B2448" s="407" t="s">
        <v>9905</v>
      </c>
      <c r="C2448" s="407" t="s">
        <v>2</v>
      </c>
      <c r="D2448" s="407">
        <v>3.93</v>
      </c>
      <c r="E2448" s="404" t="s">
        <v>65</v>
      </c>
      <c r="G2448"/>
    </row>
    <row r="2449" spans="1:7" ht="13.5" thickBot="1" x14ac:dyDescent="0.25">
      <c r="A2449" s="406">
        <v>3254</v>
      </c>
      <c r="B2449" s="406" t="s">
        <v>9906</v>
      </c>
      <c r="C2449" s="406" t="s">
        <v>2</v>
      </c>
      <c r="D2449" s="406">
        <v>54.32</v>
      </c>
      <c r="E2449" s="404" t="s">
        <v>65</v>
      </c>
      <c r="G2449"/>
    </row>
    <row r="2450" spans="1:7" ht="13.5" thickBot="1" x14ac:dyDescent="0.25">
      <c r="A2450" s="407">
        <v>3253</v>
      </c>
      <c r="B2450" s="407" t="s">
        <v>9907</v>
      </c>
      <c r="C2450" s="407" t="s">
        <v>2</v>
      </c>
      <c r="D2450" s="407">
        <v>67.760000000000005</v>
      </c>
      <c r="E2450" s="404" t="s">
        <v>65</v>
      </c>
      <c r="G2450"/>
    </row>
    <row r="2451" spans="1:7" ht="13.5" thickBot="1" x14ac:dyDescent="0.25">
      <c r="A2451" s="406">
        <v>3259</v>
      </c>
      <c r="B2451" s="406" t="s">
        <v>9908</v>
      </c>
      <c r="C2451" s="406" t="s">
        <v>2</v>
      </c>
      <c r="D2451" s="406">
        <v>5.66</v>
      </c>
      <c r="E2451" s="404" t="s">
        <v>65</v>
      </c>
      <c r="G2451"/>
    </row>
    <row r="2452" spans="1:7" ht="13.5" thickBot="1" x14ac:dyDescent="0.25">
      <c r="A2452" s="407">
        <v>3258</v>
      </c>
      <c r="B2452" s="407" t="s">
        <v>13010</v>
      </c>
      <c r="C2452" s="407" t="s">
        <v>2</v>
      </c>
      <c r="D2452" s="407">
        <v>4.3</v>
      </c>
      <c r="E2452" s="404" t="s">
        <v>65</v>
      </c>
      <c r="G2452"/>
    </row>
    <row r="2453" spans="1:7" ht="13.5" thickBot="1" x14ac:dyDescent="0.25">
      <c r="A2453" s="406">
        <v>3261</v>
      </c>
      <c r="B2453" s="406" t="s">
        <v>9909</v>
      </c>
      <c r="C2453" s="406" t="s">
        <v>2</v>
      </c>
      <c r="D2453" s="406">
        <v>46.9</v>
      </c>
      <c r="E2453" s="404" t="s">
        <v>65</v>
      </c>
      <c r="G2453"/>
    </row>
    <row r="2454" spans="1:7" ht="13.5" thickBot="1" x14ac:dyDescent="0.25">
      <c r="A2454" s="407">
        <v>3260</v>
      </c>
      <c r="B2454" s="407" t="s">
        <v>9910</v>
      </c>
      <c r="C2454" s="407" t="s">
        <v>2</v>
      </c>
      <c r="D2454" s="407">
        <v>7.57</v>
      </c>
      <c r="E2454" s="404" t="s">
        <v>65</v>
      </c>
      <c r="G2454"/>
    </row>
    <row r="2455" spans="1:7" ht="13.5" thickBot="1" x14ac:dyDescent="0.25">
      <c r="A2455" s="406">
        <v>3272</v>
      </c>
      <c r="B2455" s="406" t="s">
        <v>13673</v>
      </c>
      <c r="C2455" s="406" t="s">
        <v>2</v>
      </c>
      <c r="D2455" s="406">
        <v>22.53</v>
      </c>
      <c r="E2455" s="404" t="s">
        <v>65</v>
      </c>
      <c r="G2455"/>
    </row>
    <row r="2456" spans="1:7" ht="13.5" thickBot="1" x14ac:dyDescent="0.25">
      <c r="A2456" s="407">
        <v>3265</v>
      </c>
      <c r="B2456" s="407" t="s">
        <v>13674</v>
      </c>
      <c r="C2456" s="407" t="s">
        <v>2</v>
      </c>
      <c r="D2456" s="407">
        <v>16.05</v>
      </c>
      <c r="E2456" s="404" t="s">
        <v>65</v>
      </c>
      <c r="G2456"/>
    </row>
    <row r="2457" spans="1:7" ht="13.5" thickBot="1" x14ac:dyDescent="0.25">
      <c r="A2457" s="406">
        <v>3262</v>
      </c>
      <c r="B2457" s="406" t="s">
        <v>13675</v>
      </c>
      <c r="C2457" s="406" t="s">
        <v>2</v>
      </c>
      <c r="D2457" s="406">
        <v>7.7</v>
      </c>
      <c r="E2457" s="404" t="s">
        <v>65</v>
      </c>
      <c r="G2457"/>
    </row>
    <row r="2458" spans="1:7" ht="13.5" thickBot="1" x14ac:dyDescent="0.25">
      <c r="A2458" s="407">
        <v>3264</v>
      </c>
      <c r="B2458" s="407" t="s">
        <v>13676</v>
      </c>
      <c r="C2458" s="407" t="s">
        <v>2</v>
      </c>
      <c r="D2458" s="407">
        <v>12.67</v>
      </c>
      <c r="E2458" s="404" t="s">
        <v>65</v>
      </c>
      <c r="G2458"/>
    </row>
    <row r="2459" spans="1:7" ht="23.25" thickBot="1" x14ac:dyDescent="0.25">
      <c r="A2459" s="406">
        <v>3267</v>
      </c>
      <c r="B2459" s="406" t="s">
        <v>13677</v>
      </c>
      <c r="C2459" s="406" t="s">
        <v>2</v>
      </c>
      <c r="D2459" s="406">
        <v>41.69</v>
      </c>
      <c r="E2459" s="404" t="s">
        <v>65</v>
      </c>
      <c r="G2459"/>
    </row>
    <row r="2460" spans="1:7" ht="13.5" thickBot="1" x14ac:dyDescent="0.25">
      <c r="A2460" s="407">
        <v>3266</v>
      </c>
      <c r="B2460" s="407" t="s">
        <v>13678</v>
      </c>
      <c r="C2460" s="407" t="s">
        <v>2</v>
      </c>
      <c r="D2460" s="407">
        <v>29.53</v>
      </c>
      <c r="E2460" s="404" t="s">
        <v>65</v>
      </c>
      <c r="G2460"/>
    </row>
    <row r="2461" spans="1:7" ht="13.5" thickBot="1" x14ac:dyDescent="0.25">
      <c r="A2461" s="406">
        <v>3263</v>
      </c>
      <c r="B2461" s="406" t="s">
        <v>13679</v>
      </c>
      <c r="C2461" s="406" t="s">
        <v>2</v>
      </c>
      <c r="D2461" s="406">
        <v>10.56</v>
      </c>
      <c r="E2461" s="404" t="s">
        <v>65</v>
      </c>
      <c r="G2461"/>
    </row>
    <row r="2462" spans="1:7" ht="13.5" thickBot="1" x14ac:dyDescent="0.25">
      <c r="A2462" s="407">
        <v>3268</v>
      </c>
      <c r="B2462" s="407" t="s">
        <v>13680</v>
      </c>
      <c r="C2462" s="407" t="s">
        <v>2</v>
      </c>
      <c r="D2462" s="407">
        <v>62.82</v>
      </c>
      <c r="E2462" s="404" t="s">
        <v>65</v>
      </c>
      <c r="G2462"/>
    </row>
    <row r="2463" spans="1:7" ht="13.5" thickBot="1" x14ac:dyDescent="0.25">
      <c r="A2463" s="406">
        <v>3271</v>
      </c>
      <c r="B2463" s="406" t="s">
        <v>13681</v>
      </c>
      <c r="C2463" s="406" t="s">
        <v>2</v>
      </c>
      <c r="D2463" s="406">
        <v>79.489999999999995</v>
      </c>
      <c r="E2463" s="404" t="s">
        <v>65</v>
      </c>
      <c r="G2463"/>
    </row>
    <row r="2464" spans="1:7" ht="13.5" thickBot="1" x14ac:dyDescent="0.25">
      <c r="A2464" s="407">
        <v>3270</v>
      </c>
      <c r="B2464" s="407" t="s">
        <v>13682</v>
      </c>
      <c r="C2464" s="407" t="s">
        <v>2</v>
      </c>
      <c r="D2464" s="407">
        <v>110.67</v>
      </c>
      <c r="E2464" s="404" t="s">
        <v>65</v>
      </c>
      <c r="G2464"/>
    </row>
    <row r="2465" spans="1:7" ht="23.25" thickBot="1" x14ac:dyDescent="0.25">
      <c r="A2465" s="406">
        <v>21113</v>
      </c>
      <c r="B2465" s="406" t="s">
        <v>3842</v>
      </c>
      <c r="C2465" s="406" t="s">
        <v>184</v>
      </c>
      <c r="D2465" s="406">
        <v>11.55</v>
      </c>
      <c r="E2465" s="404" t="s">
        <v>65</v>
      </c>
      <c r="G2465"/>
    </row>
    <row r="2466" spans="1:7" ht="13.5" thickBot="1" x14ac:dyDescent="0.25">
      <c r="A2466" s="407">
        <v>40608</v>
      </c>
      <c r="B2466" s="407" t="s">
        <v>13683</v>
      </c>
      <c r="C2466" s="407" t="s">
        <v>195</v>
      </c>
      <c r="D2466" s="407">
        <v>10.82</v>
      </c>
      <c r="E2466" s="404" t="s">
        <v>65</v>
      </c>
      <c r="G2466"/>
    </row>
    <row r="2467" spans="1:7" ht="13.5" thickBot="1" x14ac:dyDescent="0.25">
      <c r="A2467" s="406">
        <v>10814</v>
      </c>
      <c r="B2467" s="406" t="s">
        <v>2476</v>
      </c>
      <c r="C2467" s="406" t="s">
        <v>616</v>
      </c>
      <c r="D2467" s="406">
        <v>24</v>
      </c>
      <c r="E2467" s="404" t="s">
        <v>65</v>
      </c>
      <c r="G2467"/>
    </row>
    <row r="2468" spans="1:7" ht="23.25" thickBot="1" x14ac:dyDescent="0.25">
      <c r="A2468" s="407">
        <v>3275</v>
      </c>
      <c r="B2468" s="407" t="s">
        <v>3046</v>
      </c>
      <c r="C2468" s="407" t="s">
        <v>184</v>
      </c>
      <c r="D2468" s="407">
        <v>101.53</v>
      </c>
      <c r="E2468" s="404" t="s">
        <v>65</v>
      </c>
      <c r="G2468"/>
    </row>
    <row r="2469" spans="1:7" ht="23.25" thickBot="1" x14ac:dyDescent="0.25">
      <c r="A2469" s="406">
        <v>3286</v>
      </c>
      <c r="B2469" s="406" t="s">
        <v>9911</v>
      </c>
      <c r="C2469" s="406" t="s">
        <v>184</v>
      </c>
      <c r="D2469" s="406">
        <v>39.700000000000003</v>
      </c>
      <c r="E2469" s="404" t="s">
        <v>65</v>
      </c>
      <c r="G2469"/>
    </row>
    <row r="2470" spans="1:7" ht="23.25" thickBot="1" x14ac:dyDescent="0.25">
      <c r="A2470" s="407">
        <v>3287</v>
      </c>
      <c r="B2470" s="407" t="s">
        <v>9912</v>
      </c>
      <c r="C2470" s="407" t="s">
        <v>184</v>
      </c>
      <c r="D2470" s="407">
        <v>60</v>
      </c>
      <c r="E2470" s="404" t="s">
        <v>65</v>
      </c>
      <c r="G2470"/>
    </row>
    <row r="2471" spans="1:7" ht="23.25" thickBot="1" x14ac:dyDescent="0.25">
      <c r="A2471" s="406">
        <v>3283</v>
      </c>
      <c r="B2471" s="406" t="s">
        <v>9913</v>
      </c>
      <c r="C2471" s="406" t="s">
        <v>184</v>
      </c>
      <c r="D2471" s="406">
        <v>12.6</v>
      </c>
      <c r="E2471" s="404" t="s">
        <v>65</v>
      </c>
      <c r="G2471"/>
    </row>
    <row r="2472" spans="1:7" ht="13.5" thickBot="1" x14ac:dyDescent="0.25">
      <c r="A2472" s="407">
        <v>11587</v>
      </c>
      <c r="B2472" s="407" t="s">
        <v>4740</v>
      </c>
      <c r="C2472" s="407" t="s">
        <v>184</v>
      </c>
      <c r="D2472" s="407">
        <v>33.5</v>
      </c>
      <c r="E2472" s="404" t="s">
        <v>65</v>
      </c>
      <c r="G2472"/>
    </row>
    <row r="2473" spans="1:7" ht="13.5" thickBot="1" x14ac:dyDescent="0.25">
      <c r="A2473" s="406">
        <v>11887</v>
      </c>
      <c r="B2473" s="406" t="s">
        <v>4741</v>
      </c>
      <c r="C2473" s="406" t="s">
        <v>2</v>
      </c>
      <c r="D2473" s="409">
        <v>2548</v>
      </c>
      <c r="E2473" s="404" t="s">
        <v>65</v>
      </c>
      <c r="G2473"/>
    </row>
    <row r="2474" spans="1:7" ht="13.5" thickBot="1" x14ac:dyDescent="0.25">
      <c r="A2474" s="407">
        <v>11883</v>
      </c>
      <c r="B2474" s="407" t="s">
        <v>8110</v>
      </c>
      <c r="C2474" s="407" t="s">
        <v>2</v>
      </c>
      <c r="D2474" s="408">
        <v>3746</v>
      </c>
      <c r="E2474" s="404" t="s">
        <v>65</v>
      </c>
      <c r="G2474"/>
    </row>
    <row r="2475" spans="1:7" ht="13.5" thickBot="1" x14ac:dyDescent="0.25">
      <c r="A2475" s="406">
        <v>11884</v>
      </c>
      <c r="B2475" s="406" t="s">
        <v>8111</v>
      </c>
      <c r="C2475" s="406" t="s">
        <v>2</v>
      </c>
      <c r="D2475" s="409">
        <v>4019.13</v>
      </c>
      <c r="E2475" s="404" t="s">
        <v>65</v>
      </c>
      <c r="G2475"/>
    </row>
    <row r="2476" spans="1:7" ht="13.5" thickBot="1" x14ac:dyDescent="0.25">
      <c r="A2476" s="407">
        <v>11885</v>
      </c>
      <c r="B2476" s="407" t="s">
        <v>8112</v>
      </c>
      <c r="C2476" s="407" t="s">
        <v>2</v>
      </c>
      <c r="D2476" s="408">
        <v>3732.59</v>
      </c>
      <c r="E2476" s="404" t="s">
        <v>65</v>
      </c>
      <c r="G2476"/>
    </row>
    <row r="2477" spans="1:7" ht="13.5" thickBot="1" x14ac:dyDescent="0.25">
      <c r="A2477" s="406">
        <v>11886</v>
      </c>
      <c r="B2477" s="406" t="s">
        <v>8113</v>
      </c>
      <c r="C2477" s="406" t="s">
        <v>2</v>
      </c>
      <c r="D2477" s="409">
        <v>1444.76</v>
      </c>
      <c r="E2477" s="404" t="s">
        <v>65</v>
      </c>
      <c r="G2477"/>
    </row>
    <row r="2478" spans="1:7" ht="13.5" thickBot="1" x14ac:dyDescent="0.25">
      <c r="A2478" s="407">
        <v>11888</v>
      </c>
      <c r="B2478" s="407" t="s">
        <v>8114</v>
      </c>
      <c r="C2478" s="407" t="s">
        <v>2</v>
      </c>
      <c r="D2478" s="408">
        <v>3392.86</v>
      </c>
      <c r="E2478" s="404" t="s">
        <v>65</v>
      </c>
      <c r="G2478"/>
    </row>
    <row r="2479" spans="1:7" ht="13.5" thickBot="1" x14ac:dyDescent="0.25">
      <c r="A2479" s="406">
        <v>3277</v>
      </c>
      <c r="B2479" s="406" t="s">
        <v>8115</v>
      </c>
      <c r="C2479" s="406" t="s">
        <v>2</v>
      </c>
      <c r="D2479" s="406">
        <v>572.17999999999995</v>
      </c>
      <c r="E2479" s="404" t="s">
        <v>65</v>
      </c>
      <c r="G2479"/>
    </row>
    <row r="2480" spans="1:7" ht="13.5" thickBot="1" x14ac:dyDescent="0.25">
      <c r="A2480" s="407">
        <v>3281</v>
      </c>
      <c r="B2480" s="407" t="s">
        <v>8116</v>
      </c>
      <c r="C2480" s="407" t="s">
        <v>2</v>
      </c>
      <c r="D2480" s="407">
        <v>473.83</v>
      </c>
      <c r="E2480" s="404" t="s">
        <v>65</v>
      </c>
      <c r="G2480"/>
    </row>
    <row r="2481" spans="1:7" ht="13.5" thickBot="1" x14ac:dyDescent="0.25">
      <c r="A2481" s="406">
        <v>14576</v>
      </c>
      <c r="B2481" s="406" t="s">
        <v>9914</v>
      </c>
      <c r="C2481" s="406" t="s">
        <v>2</v>
      </c>
      <c r="D2481" s="409">
        <v>2381419.9700000002</v>
      </c>
      <c r="E2481" s="404" t="s">
        <v>65</v>
      </c>
      <c r="G2481"/>
    </row>
    <row r="2482" spans="1:7" ht="13.5" thickBot="1" x14ac:dyDescent="0.25">
      <c r="A2482" s="407">
        <v>13877</v>
      </c>
      <c r="B2482" s="407" t="s">
        <v>9915</v>
      </c>
      <c r="C2482" s="407" t="s">
        <v>2</v>
      </c>
      <c r="D2482" s="408">
        <v>1019450.37</v>
      </c>
      <c r="E2482" s="404" t="s">
        <v>65</v>
      </c>
      <c r="G2482"/>
    </row>
    <row r="2483" spans="1:7" ht="13.5" thickBot="1" x14ac:dyDescent="0.25">
      <c r="A2483" s="406">
        <v>7307</v>
      </c>
      <c r="B2483" s="406" t="s">
        <v>2477</v>
      </c>
      <c r="C2483" s="406" t="s">
        <v>2072</v>
      </c>
      <c r="D2483" s="406">
        <v>18.649999999999999</v>
      </c>
      <c r="E2483" s="404" t="s">
        <v>65</v>
      </c>
      <c r="G2483"/>
    </row>
    <row r="2484" spans="1:7" ht="13.5" thickBot="1" x14ac:dyDescent="0.25">
      <c r="A2484" s="407">
        <v>6086</v>
      </c>
      <c r="B2484" s="407" t="s">
        <v>2479</v>
      </c>
      <c r="C2484" s="407" t="s">
        <v>2478</v>
      </c>
      <c r="D2484" s="407">
        <v>78.08</v>
      </c>
      <c r="E2484" s="404" t="s">
        <v>65</v>
      </c>
      <c r="G2484"/>
    </row>
    <row r="2485" spans="1:7" ht="13.5" thickBot="1" x14ac:dyDescent="0.25">
      <c r="A2485" s="406">
        <v>3291</v>
      </c>
      <c r="B2485" s="406" t="s">
        <v>4742</v>
      </c>
      <c r="C2485" s="406" t="s">
        <v>280</v>
      </c>
      <c r="D2485" s="406">
        <v>0.5</v>
      </c>
      <c r="E2485" s="404" t="s">
        <v>65</v>
      </c>
      <c r="G2485"/>
    </row>
    <row r="2486" spans="1:7" ht="23.25" thickBot="1" x14ac:dyDescent="0.25">
      <c r="A2486" s="407">
        <v>38633</v>
      </c>
      <c r="B2486" s="407" t="s">
        <v>9916</v>
      </c>
      <c r="C2486" s="407" t="s">
        <v>2</v>
      </c>
      <c r="D2486" s="407">
        <v>15.99</v>
      </c>
      <c r="E2486" s="404" t="s">
        <v>65</v>
      </c>
      <c r="G2486"/>
    </row>
    <row r="2487" spans="1:7" ht="23.25" thickBot="1" x14ac:dyDescent="0.25">
      <c r="A2487" s="406">
        <v>12344</v>
      </c>
      <c r="B2487" s="406" t="s">
        <v>9917</v>
      </c>
      <c r="C2487" s="406" t="s">
        <v>2</v>
      </c>
      <c r="D2487" s="406">
        <v>2.93</v>
      </c>
      <c r="E2487" s="404" t="s">
        <v>65</v>
      </c>
      <c r="G2487"/>
    </row>
    <row r="2488" spans="1:7" ht="23.25" thickBot="1" x14ac:dyDescent="0.25">
      <c r="A2488" s="407">
        <v>12343</v>
      </c>
      <c r="B2488" s="407" t="s">
        <v>9918</v>
      </c>
      <c r="C2488" s="407" t="s">
        <v>2</v>
      </c>
      <c r="D2488" s="407">
        <v>4.55</v>
      </c>
      <c r="E2488" s="404" t="s">
        <v>65</v>
      </c>
      <c r="G2488"/>
    </row>
    <row r="2489" spans="1:7" ht="13.5" thickBot="1" x14ac:dyDescent="0.25">
      <c r="A2489" s="406">
        <v>3293</v>
      </c>
      <c r="B2489" s="406" t="s">
        <v>9919</v>
      </c>
      <c r="C2489" s="406" t="s">
        <v>2</v>
      </c>
      <c r="D2489" s="406">
        <v>16.18</v>
      </c>
      <c r="E2489" s="404" t="s">
        <v>65</v>
      </c>
      <c r="G2489"/>
    </row>
    <row r="2490" spans="1:7" ht="13.5" thickBot="1" x14ac:dyDescent="0.25">
      <c r="A2490" s="407">
        <v>3302</v>
      </c>
      <c r="B2490" s="407" t="s">
        <v>9920</v>
      </c>
      <c r="C2490" s="407" t="s">
        <v>2</v>
      </c>
      <c r="D2490" s="407">
        <v>16.62</v>
      </c>
      <c r="E2490" s="404" t="s">
        <v>65</v>
      </c>
      <c r="G2490"/>
    </row>
    <row r="2491" spans="1:7" ht="13.5" thickBot="1" x14ac:dyDescent="0.25">
      <c r="A2491" s="406">
        <v>3297</v>
      </c>
      <c r="B2491" s="406" t="s">
        <v>13011</v>
      </c>
      <c r="C2491" s="406" t="s">
        <v>2</v>
      </c>
      <c r="D2491" s="406">
        <v>17.739999999999998</v>
      </c>
      <c r="E2491" s="404" t="s">
        <v>65</v>
      </c>
      <c r="G2491"/>
    </row>
    <row r="2492" spans="1:7" ht="13.5" thickBot="1" x14ac:dyDescent="0.25">
      <c r="A2492" s="407">
        <v>3294</v>
      </c>
      <c r="B2492" s="407" t="s">
        <v>9921</v>
      </c>
      <c r="C2492" s="407" t="s">
        <v>2</v>
      </c>
      <c r="D2492" s="407">
        <v>18.010000000000002</v>
      </c>
      <c r="E2492" s="404" t="s">
        <v>65</v>
      </c>
      <c r="G2492"/>
    </row>
    <row r="2493" spans="1:7" ht="13.5" thickBot="1" x14ac:dyDescent="0.25">
      <c r="A2493" s="406">
        <v>3292</v>
      </c>
      <c r="B2493" s="406" t="s">
        <v>9922</v>
      </c>
      <c r="C2493" s="406" t="s">
        <v>2</v>
      </c>
      <c r="D2493" s="406">
        <v>16.920000000000002</v>
      </c>
      <c r="E2493" s="404" t="s">
        <v>65</v>
      </c>
      <c r="G2493"/>
    </row>
    <row r="2494" spans="1:7" ht="13.5" thickBot="1" x14ac:dyDescent="0.25">
      <c r="A2494" s="407">
        <v>3298</v>
      </c>
      <c r="B2494" s="407" t="s">
        <v>9923</v>
      </c>
      <c r="C2494" s="407" t="s">
        <v>2</v>
      </c>
      <c r="D2494" s="407">
        <v>39.65</v>
      </c>
      <c r="E2494" s="404" t="s">
        <v>65</v>
      </c>
      <c r="G2494"/>
    </row>
    <row r="2495" spans="1:7" ht="13.5" thickBot="1" x14ac:dyDescent="0.25">
      <c r="A2495" s="406">
        <v>3301</v>
      </c>
      <c r="B2495" s="406" t="s">
        <v>9924</v>
      </c>
      <c r="C2495" s="406" t="s">
        <v>2</v>
      </c>
      <c r="D2495" s="406">
        <v>39.94</v>
      </c>
      <c r="E2495" s="404" t="s">
        <v>65</v>
      </c>
      <c r="G2495"/>
    </row>
    <row r="2496" spans="1:7" ht="23.25" thickBot="1" x14ac:dyDescent="0.25">
      <c r="A2496" s="407">
        <v>3295</v>
      </c>
      <c r="B2496" s="407" t="s">
        <v>13684</v>
      </c>
      <c r="C2496" s="407" t="s">
        <v>2</v>
      </c>
      <c r="D2496" s="407">
        <v>15.89</v>
      </c>
      <c r="E2496" s="404" t="s">
        <v>65</v>
      </c>
      <c r="G2496"/>
    </row>
    <row r="2497" spans="1:7" ht="13.5" thickBot="1" x14ac:dyDescent="0.25">
      <c r="A2497" s="406">
        <v>3299</v>
      </c>
      <c r="B2497" s="406" t="s">
        <v>13685</v>
      </c>
      <c r="C2497" s="406" t="s">
        <v>2</v>
      </c>
      <c r="D2497" s="406">
        <v>16.09</v>
      </c>
      <c r="E2497" s="404" t="s">
        <v>65</v>
      </c>
      <c r="G2497"/>
    </row>
    <row r="2498" spans="1:7" ht="13.5" thickBot="1" x14ac:dyDescent="0.25">
      <c r="A2498" s="407">
        <v>3296</v>
      </c>
      <c r="B2498" s="407" t="s">
        <v>9925</v>
      </c>
      <c r="C2498" s="407" t="s">
        <v>2</v>
      </c>
      <c r="D2498" s="407">
        <v>15.89</v>
      </c>
      <c r="E2498" s="404" t="s">
        <v>65</v>
      </c>
      <c r="G2498"/>
    </row>
    <row r="2499" spans="1:7" ht="13.5" thickBot="1" x14ac:dyDescent="0.25">
      <c r="A2499" s="406">
        <v>11596</v>
      </c>
      <c r="B2499" s="406" t="s">
        <v>8117</v>
      </c>
      <c r="C2499" s="406" t="s">
        <v>2</v>
      </c>
      <c r="D2499" s="406">
        <v>223.32</v>
      </c>
      <c r="E2499" s="404" t="s">
        <v>65</v>
      </c>
      <c r="G2499"/>
    </row>
    <row r="2500" spans="1:7" ht="23.25" thickBot="1" x14ac:dyDescent="0.25">
      <c r="A2500" s="407">
        <v>34802</v>
      </c>
      <c r="B2500" s="407" t="s">
        <v>8118</v>
      </c>
      <c r="C2500" s="407" t="s">
        <v>2</v>
      </c>
      <c r="D2500" s="407">
        <v>613.29999999999995</v>
      </c>
      <c r="E2500" s="404" t="s">
        <v>65</v>
      </c>
      <c r="G2500"/>
    </row>
    <row r="2501" spans="1:7" ht="23.25" thickBot="1" x14ac:dyDescent="0.25">
      <c r="A2501" s="406">
        <v>11588</v>
      </c>
      <c r="B2501" s="406" t="s">
        <v>8119</v>
      </c>
      <c r="C2501" s="406" t="s">
        <v>2</v>
      </c>
      <c r="D2501" s="406">
        <v>661.66</v>
      </c>
      <c r="E2501" s="404" t="s">
        <v>65</v>
      </c>
      <c r="G2501"/>
    </row>
    <row r="2502" spans="1:7" ht="23.25" thickBot="1" x14ac:dyDescent="0.25">
      <c r="A2502" s="407">
        <v>34383</v>
      </c>
      <c r="B2502" s="407" t="s">
        <v>8120</v>
      </c>
      <c r="C2502" s="407" t="s">
        <v>2</v>
      </c>
      <c r="D2502" s="407">
        <v>727.87</v>
      </c>
      <c r="E2502" s="404" t="s">
        <v>65</v>
      </c>
      <c r="G2502"/>
    </row>
    <row r="2503" spans="1:7" ht="13.5" thickBot="1" x14ac:dyDescent="0.25">
      <c r="A2503" s="406">
        <v>11591</v>
      </c>
      <c r="B2503" s="406" t="s">
        <v>8121</v>
      </c>
      <c r="C2503" s="406" t="s">
        <v>2</v>
      </c>
      <c r="D2503" s="406">
        <v>644.72</v>
      </c>
      <c r="E2503" s="404" t="s">
        <v>65</v>
      </c>
      <c r="G2503"/>
    </row>
    <row r="2504" spans="1:7" ht="23.25" thickBot="1" x14ac:dyDescent="0.25">
      <c r="A2504" s="407">
        <v>40599</v>
      </c>
      <c r="B2504" s="407" t="s">
        <v>13686</v>
      </c>
      <c r="C2504" s="407" t="s">
        <v>184</v>
      </c>
      <c r="D2504" s="407">
        <v>75.88</v>
      </c>
      <c r="E2504" s="404" t="s">
        <v>65</v>
      </c>
      <c r="G2504"/>
    </row>
    <row r="2505" spans="1:7" ht="23.25" thickBot="1" x14ac:dyDescent="0.25">
      <c r="A2505" s="406">
        <v>40600</v>
      </c>
      <c r="B2505" s="406" t="s">
        <v>13687</v>
      </c>
      <c r="C2505" s="406" t="s">
        <v>184</v>
      </c>
      <c r="D2505" s="406">
        <v>81.88</v>
      </c>
      <c r="E2505" s="404" t="s">
        <v>65</v>
      </c>
      <c r="G2505"/>
    </row>
    <row r="2506" spans="1:7" ht="23.25" thickBot="1" x14ac:dyDescent="0.25">
      <c r="A2506" s="407">
        <v>40601</v>
      </c>
      <c r="B2506" s="407" t="s">
        <v>13688</v>
      </c>
      <c r="C2506" s="407" t="s">
        <v>184</v>
      </c>
      <c r="D2506" s="407">
        <v>89.89</v>
      </c>
      <c r="E2506" s="404" t="s">
        <v>65</v>
      </c>
      <c r="G2506"/>
    </row>
    <row r="2507" spans="1:7" ht="13.5" thickBot="1" x14ac:dyDescent="0.25">
      <c r="A2507" s="406">
        <v>11590</v>
      </c>
      <c r="B2507" s="406" t="s">
        <v>8122</v>
      </c>
      <c r="C2507" s="406" t="s">
        <v>2</v>
      </c>
      <c r="D2507" s="406">
        <v>671.88</v>
      </c>
      <c r="E2507" s="404" t="s">
        <v>65</v>
      </c>
      <c r="G2507"/>
    </row>
    <row r="2508" spans="1:7" ht="23.25" thickBot="1" x14ac:dyDescent="0.25">
      <c r="A2508" s="407">
        <v>3310</v>
      </c>
      <c r="B2508" s="407" t="s">
        <v>8123</v>
      </c>
      <c r="C2508" s="407" t="s">
        <v>298</v>
      </c>
      <c r="D2508" s="407">
        <v>279.95</v>
      </c>
      <c r="E2508" s="404" t="s">
        <v>65</v>
      </c>
      <c r="G2508"/>
    </row>
    <row r="2509" spans="1:7" ht="13.5" thickBot="1" x14ac:dyDescent="0.25">
      <c r="A2509" s="406">
        <v>11594</v>
      </c>
      <c r="B2509" s="406" t="s">
        <v>8124</v>
      </c>
      <c r="C2509" s="406" t="s">
        <v>2</v>
      </c>
      <c r="D2509" s="406">
        <v>210.89</v>
      </c>
      <c r="E2509" s="404" t="s">
        <v>65</v>
      </c>
      <c r="G2509"/>
    </row>
    <row r="2510" spans="1:7" ht="13.5" thickBot="1" x14ac:dyDescent="0.25">
      <c r="A2510" s="407">
        <v>3311</v>
      </c>
      <c r="B2510" s="407" t="s">
        <v>8125</v>
      </c>
      <c r="C2510" s="407" t="s">
        <v>298</v>
      </c>
      <c r="D2510" s="407">
        <v>210.89</v>
      </c>
      <c r="E2510" s="404" t="s">
        <v>65</v>
      </c>
      <c r="G2510"/>
    </row>
    <row r="2511" spans="1:7" ht="13.5" thickBot="1" x14ac:dyDescent="0.25">
      <c r="A2511" s="406">
        <v>11599</v>
      </c>
      <c r="B2511" s="406" t="s">
        <v>8126</v>
      </c>
      <c r="C2511" s="406" t="s">
        <v>2</v>
      </c>
      <c r="D2511" s="406">
        <v>280.45999999999998</v>
      </c>
      <c r="E2511" s="404" t="s">
        <v>65</v>
      </c>
      <c r="G2511"/>
    </row>
    <row r="2512" spans="1:7" ht="13.5" thickBot="1" x14ac:dyDescent="0.25">
      <c r="A2512" s="407">
        <v>11593</v>
      </c>
      <c r="B2512" s="407" t="s">
        <v>8127</v>
      </c>
      <c r="C2512" s="407" t="s">
        <v>2</v>
      </c>
      <c r="D2512" s="407">
        <v>393.18</v>
      </c>
      <c r="E2512" s="404" t="s">
        <v>65</v>
      </c>
      <c r="G2512"/>
    </row>
    <row r="2513" spans="1:7" ht="13.5" thickBot="1" x14ac:dyDescent="0.25">
      <c r="A2513" s="406">
        <v>3314</v>
      </c>
      <c r="B2513" s="406" t="s">
        <v>8128</v>
      </c>
      <c r="C2513" s="406" t="s">
        <v>298</v>
      </c>
      <c r="D2513" s="406">
        <v>281.20999999999998</v>
      </c>
      <c r="E2513" s="404" t="s">
        <v>65</v>
      </c>
      <c r="G2513"/>
    </row>
    <row r="2514" spans="1:7" ht="13.5" thickBot="1" x14ac:dyDescent="0.25">
      <c r="A2514" s="407">
        <v>11592</v>
      </c>
      <c r="B2514" s="407" t="s">
        <v>8129</v>
      </c>
      <c r="C2514" s="407" t="s">
        <v>2</v>
      </c>
      <c r="D2514" s="407">
        <v>281.20999999999998</v>
      </c>
      <c r="E2514" s="404" t="s">
        <v>65</v>
      </c>
      <c r="G2514"/>
    </row>
    <row r="2515" spans="1:7" ht="13.5" thickBot="1" x14ac:dyDescent="0.25">
      <c r="A2515" s="406">
        <v>11597</v>
      </c>
      <c r="B2515" s="406" t="s">
        <v>8130</v>
      </c>
      <c r="C2515" s="406" t="s">
        <v>2</v>
      </c>
      <c r="D2515" s="406">
        <v>327.01</v>
      </c>
      <c r="E2515" s="404" t="s">
        <v>65</v>
      </c>
      <c r="G2515"/>
    </row>
    <row r="2516" spans="1:7" ht="13.5" thickBot="1" x14ac:dyDescent="0.25">
      <c r="A2516" s="407">
        <v>3309</v>
      </c>
      <c r="B2516" s="407" t="s">
        <v>8131</v>
      </c>
      <c r="C2516" s="407" t="s">
        <v>298</v>
      </c>
      <c r="D2516" s="407">
        <v>223.32</v>
      </c>
      <c r="E2516" s="404" t="s">
        <v>65</v>
      </c>
      <c r="G2516"/>
    </row>
    <row r="2517" spans="1:7" ht="23.25" thickBot="1" x14ac:dyDescent="0.25">
      <c r="A2517" s="406">
        <v>40593</v>
      </c>
      <c r="B2517" s="406" t="s">
        <v>13689</v>
      </c>
      <c r="C2517" s="406" t="s">
        <v>298</v>
      </c>
      <c r="D2517" s="406">
        <v>345.85</v>
      </c>
      <c r="E2517" s="404" t="s">
        <v>65</v>
      </c>
      <c r="G2517"/>
    </row>
    <row r="2518" spans="1:7" ht="23.25" thickBot="1" x14ac:dyDescent="0.25">
      <c r="A2518" s="407">
        <v>40594</v>
      </c>
      <c r="B2518" s="407" t="s">
        <v>13690</v>
      </c>
      <c r="C2518" s="407" t="s">
        <v>298</v>
      </c>
      <c r="D2518" s="407">
        <v>208.66</v>
      </c>
      <c r="E2518" s="404" t="s">
        <v>65</v>
      </c>
      <c r="G2518"/>
    </row>
    <row r="2519" spans="1:7" ht="23.25" thickBot="1" x14ac:dyDescent="0.25">
      <c r="A2519" s="406">
        <v>40595</v>
      </c>
      <c r="B2519" s="406" t="s">
        <v>13691</v>
      </c>
      <c r="C2519" s="406" t="s">
        <v>298</v>
      </c>
      <c r="D2519" s="406">
        <v>140.22</v>
      </c>
      <c r="E2519" s="404" t="s">
        <v>65</v>
      </c>
      <c r="G2519"/>
    </row>
    <row r="2520" spans="1:7" ht="25.5" customHeight="1" thickBot="1" x14ac:dyDescent="0.25">
      <c r="A2520" s="407">
        <v>34800</v>
      </c>
      <c r="B2520" s="407" t="s">
        <v>8132</v>
      </c>
      <c r="C2520" s="407" t="s">
        <v>298</v>
      </c>
      <c r="D2520" s="407">
        <v>196.59</v>
      </c>
      <c r="E2520" s="404" t="s">
        <v>65</v>
      </c>
      <c r="G2520"/>
    </row>
    <row r="2521" spans="1:7" ht="23.25" thickBot="1" x14ac:dyDescent="0.25">
      <c r="A2521" s="406">
        <v>40591</v>
      </c>
      <c r="B2521" s="406" t="s">
        <v>13692</v>
      </c>
      <c r="C2521" s="406" t="s">
        <v>298</v>
      </c>
      <c r="D2521" s="406">
        <v>162.41999999999999</v>
      </c>
      <c r="E2521" s="404" t="s">
        <v>65</v>
      </c>
      <c r="G2521"/>
    </row>
    <row r="2522" spans="1:7" ht="23.25" thickBot="1" x14ac:dyDescent="0.25">
      <c r="A2522" s="407">
        <v>40592</v>
      </c>
      <c r="B2522" s="407" t="s">
        <v>13693</v>
      </c>
      <c r="C2522" s="407" t="s">
        <v>298</v>
      </c>
      <c r="D2522" s="407">
        <v>231.55</v>
      </c>
      <c r="E2522" s="404" t="s">
        <v>65</v>
      </c>
      <c r="G2522"/>
    </row>
    <row r="2523" spans="1:7" ht="23.25" thickBot="1" x14ac:dyDescent="0.25">
      <c r="A2523" s="406">
        <v>40589</v>
      </c>
      <c r="B2523" s="406" t="s">
        <v>13694</v>
      </c>
      <c r="C2523" s="406" t="s">
        <v>298</v>
      </c>
      <c r="D2523" s="406">
        <v>163.22999999999999</v>
      </c>
      <c r="E2523" s="404" t="s">
        <v>65</v>
      </c>
      <c r="G2523"/>
    </row>
    <row r="2524" spans="1:7" ht="23.25" thickBot="1" x14ac:dyDescent="0.25">
      <c r="A2524" s="407">
        <v>4315</v>
      </c>
      <c r="B2524" s="407" t="s">
        <v>9926</v>
      </c>
      <c r="C2524" s="407" t="s">
        <v>2</v>
      </c>
      <c r="D2524" s="407">
        <v>1.1100000000000001</v>
      </c>
      <c r="E2524" s="404" t="s">
        <v>65</v>
      </c>
      <c r="G2524"/>
    </row>
    <row r="2525" spans="1:7" ht="13.5" customHeight="1" thickBot="1" x14ac:dyDescent="0.25">
      <c r="A2525" s="406">
        <v>402</v>
      </c>
      <c r="B2525" s="406" t="s">
        <v>9927</v>
      </c>
      <c r="C2525" s="406" t="s">
        <v>2</v>
      </c>
      <c r="D2525" s="406">
        <v>8.35</v>
      </c>
      <c r="E2525" s="404" t="s">
        <v>65</v>
      </c>
      <c r="G2525"/>
    </row>
    <row r="2526" spans="1:7" ht="13.5" thickBot="1" x14ac:dyDescent="0.25">
      <c r="A2526" s="407">
        <v>4226</v>
      </c>
      <c r="B2526" s="407" t="s">
        <v>2480</v>
      </c>
      <c r="C2526" s="407" t="s">
        <v>616</v>
      </c>
      <c r="D2526" s="407">
        <v>3.95</v>
      </c>
      <c r="E2526" s="404" t="s">
        <v>65</v>
      </c>
      <c r="G2526"/>
    </row>
    <row r="2527" spans="1:7" ht="13.5" thickBot="1" x14ac:dyDescent="0.25">
      <c r="A2527" s="406">
        <v>4222</v>
      </c>
      <c r="B2527" s="406" t="s">
        <v>2481</v>
      </c>
      <c r="C2527" s="406" t="s">
        <v>2072</v>
      </c>
      <c r="D2527" s="406">
        <v>3.51</v>
      </c>
      <c r="E2527" s="404" t="s">
        <v>65</v>
      </c>
      <c r="G2527"/>
    </row>
    <row r="2528" spans="1:7" ht="23.25" customHeight="1" thickBot="1" x14ac:dyDescent="0.25">
      <c r="A2528" s="407">
        <v>34804</v>
      </c>
      <c r="B2528" s="407" t="s">
        <v>8348</v>
      </c>
      <c r="C2528" s="407" t="s">
        <v>184</v>
      </c>
      <c r="D2528" s="407">
        <v>23.74</v>
      </c>
      <c r="E2528" s="404" t="s">
        <v>65</v>
      </c>
      <c r="G2528"/>
    </row>
    <row r="2529" spans="1:7" ht="23.25" thickBot="1" x14ac:dyDescent="0.25">
      <c r="A2529" s="406">
        <v>4013</v>
      </c>
      <c r="B2529" s="406" t="s">
        <v>3047</v>
      </c>
      <c r="C2529" s="406" t="s">
        <v>184</v>
      </c>
      <c r="D2529" s="406">
        <v>3.97</v>
      </c>
      <c r="E2529" s="404" t="s">
        <v>65</v>
      </c>
      <c r="G2529"/>
    </row>
    <row r="2530" spans="1:7" ht="57" customHeight="1" thickBot="1" x14ac:dyDescent="0.25">
      <c r="A2530" s="407">
        <v>4011</v>
      </c>
      <c r="B2530" s="407" t="s">
        <v>13695</v>
      </c>
      <c r="C2530" s="407" t="s">
        <v>184</v>
      </c>
      <c r="D2530" s="407">
        <v>5.25</v>
      </c>
      <c r="E2530" s="404" t="s">
        <v>65</v>
      </c>
      <c r="G2530"/>
    </row>
    <row r="2531" spans="1:7" ht="23.25" thickBot="1" x14ac:dyDescent="0.25">
      <c r="A2531" s="406">
        <v>4021</v>
      </c>
      <c r="B2531" s="406" t="s">
        <v>3048</v>
      </c>
      <c r="C2531" s="406" t="s">
        <v>184</v>
      </c>
      <c r="D2531" s="406">
        <v>5.7</v>
      </c>
      <c r="E2531" s="404" t="s">
        <v>65</v>
      </c>
      <c r="G2531"/>
    </row>
    <row r="2532" spans="1:7" ht="13.5" thickBot="1" x14ac:dyDescent="0.25">
      <c r="A2532" s="407">
        <v>4019</v>
      </c>
      <c r="B2532" s="407" t="s">
        <v>13012</v>
      </c>
      <c r="C2532" s="407" t="s">
        <v>184</v>
      </c>
      <c r="D2532" s="407">
        <v>8.01</v>
      </c>
      <c r="E2532" s="404" t="s">
        <v>65</v>
      </c>
      <c r="G2532"/>
    </row>
    <row r="2533" spans="1:7" ht="13.5" thickBot="1" x14ac:dyDescent="0.25">
      <c r="A2533" s="406">
        <v>4012</v>
      </c>
      <c r="B2533" s="406" t="s">
        <v>2482</v>
      </c>
      <c r="C2533" s="406" t="s">
        <v>184</v>
      </c>
      <c r="D2533" s="406">
        <v>9.8000000000000007</v>
      </c>
      <c r="E2533" s="404" t="s">
        <v>65</v>
      </c>
      <c r="G2533"/>
    </row>
    <row r="2534" spans="1:7" ht="13.5" thickBot="1" x14ac:dyDescent="0.25">
      <c r="A2534" s="407">
        <v>4020</v>
      </c>
      <c r="B2534" s="407" t="s">
        <v>2483</v>
      </c>
      <c r="C2534" s="407" t="s">
        <v>184</v>
      </c>
      <c r="D2534" s="407">
        <v>12.48</v>
      </c>
      <c r="E2534" s="404" t="s">
        <v>65</v>
      </c>
      <c r="G2534"/>
    </row>
    <row r="2535" spans="1:7" ht="13.5" thickBot="1" x14ac:dyDescent="0.25">
      <c r="A2535" s="406">
        <v>4018</v>
      </c>
      <c r="B2535" s="406" t="s">
        <v>2484</v>
      </c>
      <c r="C2535" s="406" t="s">
        <v>184</v>
      </c>
      <c r="D2535" s="406">
        <v>15.24</v>
      </c>
      <c r="E2535" s="404" t="s">
        <v>65</v>
      </c>
      <c r="G2535"/>
    </row>
    <row r="2536" spans="1:7" ht="13.5" thickBot="1" x14ac:dyDescent="0.25">
      <c r="A2536" s="407">
        <v>36498</v>
      </c>
      <c r="B2536" s="407" t="s">
        <v>9928</v>
      </c>
      <c r="C2536" s="407" t="s">
        <v>2</v>
      </c>
      <c r="D2536" s="408">
        <v>3581.3</v>
      </c>
      <c r="E2536" s="404" t="s">
        <v>65</v>
      </c>
      <c r="G2536"/>
    </row>
    <row r="2537" spans="1:7" ht="13.5" thickBot="1" x14ac:dyDescent="0.25">
      <c r="A2537" s="406">
        <v>12872</v>
      </c>
      <c r="B2537" s="406" t="s">
        <v>9929</v>
      </c>
      <c r="C2537" s="406" t="s">
        <v>280</v>
      </c>
      <c r="D2537" s="406">
        <v>14.38</v>
      </c>
      <c r="E2537" s="404" t="s">
        <v>65</v>
      </c>
      <c r="G2537"/>
    </row>
    <row r="2538" spans="1:7" ht="13.5" thickBot="1" x14ac:dyDescent="0.25">
      <c r="A2538" s="407">
        <v>3315</v>
      </c>
      <c r="B2538" s="407" t="s">
        <v>2485</v>
      </c>
      <c r="C2538" s="407" t="s">
        <v>616</v>
      </c>
      <c r="D2538" s="407">
        <v>0.46</v>
      </c>
      <c r="E2538" s="404" t="s">
        <v>65</v>
      </c>
      <c r="G2538"/>
    </row>
    <row r="2539" spans="1:7" ht="13.5" thickBot="1" x14ac:dyDescent="0.25">
      <c r="A2539" s="406">
        <v>36870</v>
      </c>
      <c r="B2539" s="406" t="s">
        <v>9930</v>
      </c>
      <c r="C2539" s="406" t="s">
        <v>616</v>
      </c>
      <c r="D2539" s="406">
        <v>0.46</v>
      </c>
      <c r="E2539" s="404" t="s">
        <v>65</v>
      </c>
      <c r="G2539"/>
    </row>
    <row r="2540" spans="1:7" ht="13.5" thickBot="1" x14ac:dyDescent="0.25">
      <c r="A2540" s="407">
        <v>12297</v>
      </c>
      <c r="B2540" s="407" t="s">
        <v>3843</v>
      </c>
      <c r="C2540" s="407" t="s">
        <v>2</v>
      </c>
      <c r="D2540" s="407">
        <v>10.47</v>
      </c>
      <c r="E2540" s="404" t="s">
        <v>65</v>
      </c>
      <c r="G2540"/>
    </row>
    <row r="2541" spans="1:7" ht="13.5" thickBot="1" x14ac:dyDescent="0.25">
      <c r="A2541" s="406">
        <v>12299</v>
      </c>
      <c r="B2541" s="406" t="s">
        <v>4466</v>
      </c>
      <c r="C2541" s="406" t="s">
        <v>2</v>
      </c>
      <c r="D2541" s="406">
        <v>29.06</v>
      </c>
      <c r="E2541" s="404" t="s">
        <v>65</v>
      </c>
      <c r="G2541"/>
    </row>
    <row r="2542" spans="1:7" ht="13.5" thickBot="1" x14ac:dyDescent="0.25">
      <c r="A2542" s="407">
        <v>12298</v>
      </c>
      <c r="B2542" s="407" t="s">
        <v>13696</v>
      </c>
      <c r="C2542" s="407" t="s">
        <v>2</v>
      </c>
      <c r="D2542" s="407">
        <v>11.08</v>
      </c>
      <c r="E2542" s="404" t="s">
        <v>65</v>
      </c>
      <c r="G2542"/>
    </row>
    <row r="2543" spans="1:7" ht="13.5" thickBot="1" x14ac:dyDescent="0.25">
      <c r="A2543" s="406">
        <v>5092</v>
      </c>
      <c r="B2543" s="406" t="s">
        <v>8133</v>
      </c>
      <c r="C2543" s="406" t="s">
        <v>2115</v>
      </c>
      <c r="D2543" s="406">
        <v>10.73</v>
      </c>
      <c r="E2543" s="404" t="s">
        <v>65</v>
      </c>
      <c r="G2543"/>
    </row>
    <row r="2544" spans="1:7" ht="13.5" thickBot="1" x14ac:dyDescent="0.25">
      <c r="A2544" s="407">
        <v>11462</v>
      </c>
      <c r="B2544" s="407" t="s">
        <v>8349</v>
      </c>
      <c r="C2544" s="407" t="s">
        <v>2115</v>
      </c>
      <c r="D2544" s="407">
        <v>16.97</v>
      </c>
      <c r="E2544" s="404" t="s">
        <v>65</v>
      </c>
      <c r="G2544"/>
    </row>
    <row r="2545" spans="1:7" ht="23.25" thickBot="1" x14ac:dyDescent="0.25">
      <c r="A2545" s="406">
        <v>36529</v>
      </c>
      <c r="B2545" s="406" t="s">
        <v>9931</v>
      </c>
      <c r="C2545" s="406" t="s">
        <v>2</v>
      </c>
      <c r="D2545" s="409">
        <v>25626.27</v>
      </c>
      <c r="E2545" s="404" t="s">
        <v>65</v>
      </c>
      <c r="G2545"/>
    </row>
    <row r="2546" spans="1:7" ht="13.5" thickBot="1" x14ac:dyDescent="0.25">
      <c r="A2546" s="407">
        <v>36528</v>
      </c>
      <c r="B2546" s="407" t="s">
        <v>9932</v>
      </c>
      <c r="C2546" s="407" t="s">
        <v>2</v>
      </c>
      <c r="D2546" s="408">
        <v>14555.72</v>
      </c>
      <c r="E2546" s="404" t="s">
        <v>65</v>
      </c>
      <c r="G2546"/>
    </row>
    <row r="2547" spans="1:7" ht="13.5" thickBot="1" x14ac:dyDescent="0.25">
      <c r="A2547" s="406">
        <v>3318</v>
      </c>
      <c r="B2547" s="406" t="s">
        <v>9933</v>
      </c>
      <c r="C2547" s="406" t="s">
        <v>2</v>
      </c>
      <c r="D2547" s="409">
        <v>20091</v>
      </c>
      <c r="E2547" s="404" t="s">
        <v>65</v>
      </c>
      <c r="G2547"/>
    </row>
    <row r="2548" spans="1:7" ht="13.5" thickBot="1" x14ac:dyDescent="0.25">
      <c r="A2548" s="407">
        <v>3324</v>
      </c>
      <c r="B2548" s="407" t="s">
        <v>9934</v>
      </c>
      <c r="C2548" s="407" t="s">
        <v>184</v>
      </c>
      <c r="D2548" s="407">
        <v>4.28</v>
      </c>
      <c r="E2548" s="404" t="s">
        <v>65</v>
      </c>
      <c r="G2548"/>
    </row>
    <row r="2549" spans="1:7" ht="51" customHeight="1" thickBot="1" x14ac:dyDescent="0.25">
      <c r="A2549" s="406">
        <v>3322</v>
      </c>
      <c r="B2549" s="406" t="s">
        <v>9935</v>
      </c>
      <c r="C2549" s="406" t="s">
        <v>184</v>
      </c>
      <c r="D2549" s="406">
        <v>6</v>
      </c>
      <c r="E2549" s="404" t="s">
        <v>65</v>
      </c>
      <c r="G2549"/>
    </row>
    <row r="2550" spans="1:7" ht="13.5" thickBot="1" x14ac:dyDescent="0.25">
      <c r="A2550" s="407">
        <v>3323</v>
      </c>
      <c r="B2550" s="407" t="s">
        <v>9936</v>
      </c>
      <c r="C2550" s="407" t="s">
        <v>184</v>
      </c>
      <c r="D2550" s="407">
        <v>6</v>
      </c>
      <c r="E2550" s="404" t="s">
        <v>65</v>
      </c>
      <c r="G2550"/>
    </row>
    <row r="2551" spans="1:7" ht="23.25" thickBot="1" x14ac:dyDescent="0.25">
      <c r="A2551" s="406">
        <v>11837</v>
      </c>
      <c r="B2551" s="406" t="s">
        <v>9937</v>
      </c>
      <c r="C2551" s="406" t="s">
        <v>2</v>
      </c>
      <c r="D2551" s="406">
        <v>29.21</v>
      </c>
      <c r="E2551" s="404" t="s">
        <v>65</v>
      </c>
      <c r="G2551"/>
    </row>
    <row r="2552" spans="1:7" ht="13.5" thickBot="1" x14ac:dyDescent="0.25">
      <c r="A2552" s="407">
        <v>38055</v>
      </c>
      <c r="B2552" s="407" t="s">
        <v>9938</v>
      </c>
      <c r="C2552" s="407" t="s">
        <v>2</v>
      </c>
      <c r="D2552" s="407">
        <v>2.65</v>
      </c>
      <c r="E2552" s="404" t="s">
        <v>65</v>
      </c>
      <c r="G2552"/>
    </row>
    <row r="2553" spans="1:7" ht="13.5" thickBot="1" x14ac:dyDescent="0.25">
      <c r="A2553" s="406">
        <v>415</v>
      </c>
      <c r="B2553" s="406" t="s">
        <v>9939</v>
      </c>
      <c r="C2553" s="406" t="s">
        <v>2</v>
      </c>
      <c r="D2553" s="406">
        <v>11.97</v>
      </c>
      <c r="E2553" s="404" t="s">
        <v>65</v>
      </c>
      <c r="G2553"/>
    </row>
    <row r="2554" spans="1:7" ht="13.5" thickBot="1" x14ac:dyDescent="0.25">
      <c r="A2554" s="407">
        <v>416</v>
      </c>
      <c r="B2554" s="407" t="s">
        <v>9940</v>
      </c>
      <c r="C2554" s="407" t="s">
        <v>2</v>
      </c>
      <c r="D2554" s="407">
        <v>4.38</v>
      </c>
      <c r="E2554" s="404" t="s">
        <v>65</v>
      </c>
      <c r="G2554"/>
    </row>
    <row r="2555" spans="1:7" ht="13.5" thickBot="1" x14ac:dyDescent="0.25">
      <c r="A2555" s="406">
        <v>425</v>
      </c>
      <c r="B2555" s="406" t="s">
        <v>9941</v>
      </c>
      <c r="C2555" s="406" t="s">
        <v>2</v>
      </c>
      <c r="D2555" s="406">
        <v>2.71</v>
      </c>
      <c r="E2555" s="404" t="s">
        <v>65</v>
      </c>
      <c r="G2555"/>
    </row>
    <row r="2556" spans="1:7" ht="13.5" thickBot="1" x14ac:dyDescent="0.25">
      <c r="A2556" s="407">
        <v>426</v>
      </c>
      <c r="B2556" s="407" t="s">
        <v>9942</v>
      </c>
      <c r="C2556" s="407" t="s">
        <v>2</v>
      </c>
      <c r="D2556" s="407">
        <v>14.97</v>
      </c>
      <c r="E2556" s="404" t="s">
        <v>65</v>
      </c>
      <c r="G2556"/>
    </row>
    <row r="2557" spans="1:7" ht="13.5" thickBot="1" x14ac:dyDescent="0.25">
      <c r="A2557" s="406">
        <v>38056</v>
      </c>
      <c r="B2557" s="406" t="s">
        <v>9943</v>
      </c>
      <c r="C2557" s="406" t="s">
        <v>2</v>
      </c>
      <c r="D2557" s="406">
        <v>14.62</v>
      </c>
      <c r="E2557" s="404" t="s">
        <v>65</v>
      </c>
      <c r="G2557"/>
    </row>
    <row r="2558" spans="1:7" ht="13.5" thickBot="1" x14ac:dyDescent="0.25">
      <c r="A2558" s="407">
        <v>1564</v>
      </c>
      <c r="B2558" s="407" t="s">
        <v>9944</v>
      </c>
      <c r="C2558" s="407" t="s">
        <v>2</v>
      </c>
      <c r="D2558" s="407">
        <v>5.58</v>
      </c>
      <c r="E2558" s="404" t="s">
        <v>65</v>
      </c>
      <c r="G2558"/>
    </row>
    <row r="2559" spans="1:7" ht="13.5" thickBot="1" x14ac:dyDescent="0.25">
      <c r="A2559" s="406">
        <v>5076</v>
      </c>
      <c r="B2559" s="406" t="s">
        <v>4467</v>
      </c>
      <c r="C2559" s="406" t="s">
        <v>616</v>
      </c>
      <c r="D2559" s="406">
        <v>9.7100000000000009</v>
      </c>
      <c r="E2559" s="404" t="s">
        <v>65</v>
      </c>
      <c r="G2559"/>
    </row>
    <row r="2560" spans="1:7" ht="13.5" thickBot="1" x14ac:dyDescent="0.25">
      <c r="A2560" s="407">
        <v>5077</v>
      </c>
      <c r="B2560" s="407" t="s">
        <v>4468</v>
      </c>
      <c r="C2560" s="407" t="s">
        <v>616</v>
      </c>
      <c r="D2560" s="407">
        <v>9.06</v>
      </c>
      <c r="E2560" s="404" t="s">
        <v>65</v>
      </c>
      <c r="G2560"/>
    </row>
    <row r="2561" spans="1:7" ht="13.5" customHeight="1" thickBot="1" x14ac:dyDescent="0.25">
      <c r="A2561" s="406">
        <v>11032</v>
      </c>
      <c r="B2561" s="406" t="s">
        <v>9945</v>
      </c>
      <c r="C2561" s="406" t="s">
        <v>2</v>
      </c>
      <c r="D2561" s="406">
        <v>6.26</v>
      </c>
      <c r="E2561" s="404" t="s">
        <v>65</v>
      </c>
      <c r="G2561"/>
    </row>
    <row r="2562" spans="1:7" ht="13.5" thickBot="1" x14ac:dyDescent="0.25">
      <c r="A2562" s="407">
        <v>36787</v>
      </c>
      <c r="B2562" s="407" t="s">
        <v>9946</v>
      </c>
      <c r="C2562" s="407" t="s">
        <v>2486</v>
      </c>
      <c r="D2562" s="407">
        <v>59.91</v>
      </c>
      <c r="E2562" s="404" t="s">
        <v>65</v>
      </c>
      <c r="G2562"/>
    </row>
    <row r="2563" spans="1:7" ht="13.5" thickBot="1" x14ac:dyDescent="0.25">
      <c r="A2563" s="406">
        <v>36786</v>
      </c>
      <c r="B2563" s="406" t="s">
        <v>9947</v>
      </c>
      <c r="C2563" s="406" t="s">
        <v>2486</v>
      </c>
      <c r="D2563" s="406">
        <v>59.91</v>
      </c>
      <c r="E2563" s="404" t="s">
        <v>65</v>
      </c>
      <c r="G2563"/>
    </row>
    <row r="2564" spans="1:7" ht="13.5" thickBot="1" x14ac:dyDescent="0.25">
      <c r="A2564" s="407">
        <v>36785</v>
      </c>
      <c r="B2564" s="407" t="s">
        <v>9948</v>
      </c>
      <c r="C2564" s="407" t="s">
        <v>2486</v>
      </c>
      <c r="D2564" s="407">
        <v>52.06</v>
      </c>
      <c r="E2564" s="404" t="s">
        <v>65</v>
      </c>
      <c r="G2564"/>
    </row>
    <row r="2565" spans="1:7" ht="13.5" thickBot="1" x14ac:dyDescent="0.25">
      <c r="A2565" s="406">
        <v>36782</v>
      </c>
      <c r="B2565" s="406" t="s">
        <v>9949</v>
      </c>
      <c r="C2565" s="406" t="s">
        <v>2486</v>
      </c>
      <c r="D2565" s="406">
        <v>62.14</v>
      </c>
      <c r="E2565" s="404" t="s">
        <v>65</v>
      </c>
      <c r="G2565"/>
    </row>
    <row r="2566" spans="1:7" ht="13.5" thickBot="1" x14ac:dyDescent="0.25">
      <c r="A2566" s="407">
        <v>36784</v>
      </c>
      <c r="B2566" s="407" t="s">
        <v>9950</v>
      </c>
      <c r="C2566" s="407" t="s">
        <v>2486</v>
      </c>
      <c r="D2566" s="407">
        <v>59.91</v>
      </c>
      <c r="E2566" s="404" t="s">
        <v>65</v>
      </c>
      <c r="G2566"/>
    </row>
    <row r="2567" spans="1:7" ht="13.5" thickBot="1" x14ac:dyDescent="0.25">
      <c r="A2567" s="406">
        <v>25930</v>
      </c>
      <c r="B2567" s="406" t="s">
        <v>13013</v>
      </c>
      <c r="C2567" s="406" t="s">
        <v>2486</v>
      </c>
      <c r="D2567" s="406">
        <v>70</v>
      </c>
      <c r="E2567" s="404" t="s">
        <v>65</v>
      </c>
      <c r="G2567"/>
    </row>
    <row r="2568" spans="1:7" ht="23.25" thickBot="1" x14ac:dyDescent="0.25">
      <c r="A2568" s="407">
        <v>4824</v>
      </c>
      <c r="B2568" s="407" t="s">
        <v>13697</v>
      </c>
      <c r="C2568" s="407" t="s">
        <v>616</v>
      </c>
      <c r="D2568" s="407">
        <v>0.42</v>
      </c>
      <c r="E2568" s="404" t="s">
        <v>65</v>
      </c>
      <c r="G2568"/>
    </row>
    <row r="2569" spans="1:7" ht="13.5" customHeight="1" thickBot="1" x14ac:dyDescent="0.25">
      <c r="A2569" s="406">
        <v>10840</v>
      </c>
      <c r="B2569" s="406" t="s">
        <v>2487</v>
      </c>
      <c r="C2569" s="406" t="s">
        <v>184</v>
      </c>
      <c r="D2569" s="406">
        <v>220</v>
      </c>
      <c r="E2569" s="404" t="s">
        <v>65</v>
      </c>
      <c r="G2569"/>
    </row>
    <row r="2570" spans="1:7" ht="13.5" customHeight="1" thickBot="1" x14ac:dyDescent="0.25">
      <c r="A2570" s="407">
        <v>11795</v>
      </c>
      <c r="B2570" s="407" t="s">
        <v>2488</v>
      </c>
      <c r="C2570" s="407" t="s">
        <v>184</v>
      </c>
      <c r="D2570" s="407">
        <v>235.52</v>
      </c>
      <c r="E2570" s="404" t="s">
        <v>65</v>
      </c>
      <c r="G2570"/>
    </row>
    <row r="2571" spans="1:7" ht="13.5" customHeight="1" thickBot="1" x14ac:dyDescent="0.25">
      <c r="A2571" s="406">
        <v>10841</v>
      </c>
      <c r="B2571" s="406" t="s">
        <v>2489</v>
      </c>
      <c r="C2571" s="406" t="s">
        <v>184</v>
      </c>
      <c r="D2571" s="406">
        <v>180.14</v>
      </c>
      <c r="E2571" s="404" t="s">
        <v>65</v>
      </c>
      <c r="G2571"/>
    </row>
    <row r="2572" spans="1:7" ht="13.5" customHeight="1" thickBot="1" x14ac:dyDescent="0.25">
      <c r="A2572" s="407">
        <v>10842</v>
      </c>
      <c r="B2572" s="407" t="s">
        <v>2490</v>
      </c>
      <c r="C2572" s="407" t="s">
        <v>184</v>
      </c>
      <c r="D2572" s="407">
        <v>252.35</v>
      </c>
      <c r="E2572" s="404" t="s">
        <v>65</v>
      </c>
      <c r="G2572"/>
    </row>
    <row r="2573" spans="1:7" ht="13.5" thickBot="1" x14ac:dyDescent="0.25">
      <c r="A2573" s="406">
        <v>134</v>
      </c>
      <c r="B2573" s="406" t="s">
        <v>9951</v>
      </c>
      <c r="C2573" s="406" t="s">
        <v>616</v>
      </c>
      <c r="D2573" s="406">
        <v>1.29</v>
      </c>
      <c r="E2573" s="404" t="s">
        <v>65</v>
      </c>
      <c r="G2573"/>
    </row>
    <row r="2574" spans="1:7" ht="13.5" thickBot="1" x14ac:dyDescent="0.25">
      <c r="A2574" s="407">
        <v>4229</v>
      </c>
      <c r="B2574" s="407" t="s">
        <v>4469</v>
      </c>
      <c r="C2574" s="407" t="s">
        <v>616</v>
      </c>
      <c r="D2574" s="407">
        <v>23.34</v>
      </c>
      <c r="E2574" s="404" t="s">
        <v>65</v>
      </c>
      <c r="G2574"/>
    </row>
    <row r="2575" spans="1:7" ht="13.5" thickBot="1" x14ac:dyDescent="0.25">
      <c r="A2575" s="406">
        <v>37402</v>
      </c>
      <c r="B2575" s="406" t="s">
        <v>9952</v>
      </c>
      <c r="C2575" s="406" t="s">
        <v>2</v>
      </c>
      <c r="D2575" s="406">
        <v>112.41</v>
      </c>
      <c r="E2575" s="404" t="s">
        <v>65</v>
      </c>
      <c r="G2575"/>
    </row>
    <row r="2576" spans="1:7" ht="13.5" thickBot="1" x14ac:dyDescent="0.25">
      <c r="A2576" s="407">
        <v>11244</v>
      </c>
      <c r="B2576" s="407" t="s">
        <v>9953</v>
      </c>
      <c r="C2576" s="407" t="s">
        <v>2</v>
      </c>
      <c r="D2576" s="407">
        <v>142.62</v>
      </c>
      <c r="E2576" s="404" t="s">
        <v>65</v>
      </c>
      <c r="G2576"/>
    </row>
    <row r="2577" spans="1:7" ht="13.5" thickBot="1" x14ac:dyDescent="0.25">
      <c r="A2577" s="406">
        <v>11236</v>
      </c>
      <c r="B2577" s="406" t="s">
        <v>9954</v>
      </c>
      <c r="C2577" s="406" t="s">
        <v>2</v>
      </c>
      <c r="D2577" s="406">
        <v>138.31</v>
      </c>
      <c r="E2577" s="404" t="s">
        <v>65</v>
      </c>
      <c r="G2577"/>
    </row>
    <row r="2578" spans="1:7" ht="23.25" thickBot="1" x14ac:dyDescent="0.25">
      <c r="A2578" s="407">
        <v>11245</v>
      </c>
      <c r="B2578" s="407" t="s">
        <v>9955</v>
      </c>
      <c r="C2578" s="407" t="s">
        <v>2</v>
      </c>
      <c r="D2578" s="407">
        <v>197.26</v>
      </c>
      <c r="E2578" s="404" t="s">
        <v>65</v>
      </c>
      <c r="G2578"/>
    </row>
    <row r="2579" spans="1:7" ht="13.5" thickBot="1" x14ac:dyDescent="0.25">
      <c r="A2579" s="406">
        <v>11235</v>
      </c>
      <c r="B2579" s="406" t="s">
        <v>9956</v>
      </c>
      <c r="C2579" s="406" t="s">
        <v>2</v>
      </c>
      <c r="D2579" s="406">
        <v>108.83</v>
      </c>
      <c r="E2579" s="404" t="s">
        <v>65</v>
      </c>
      <c r="G2579"/>
    </row>
    <row r="2580" spans="1:7" ht="13.5" thickBot="1" x14ac:dyDescent="0.25">
      <c r="A2580" s="407">
        <v>11731</v>
      </c>
      <c r="B2580" s="407" t="s">
        <v>9957</v>
      </c>
      <c r="C2580" s="407" t="s">
        <v>2</v>
      </c>
      <c r="D2580" s="407">
        <v>3.17</v>
      </c>
      <c r="E2580" s="404" t="s">
        <v>65</v>
      </c>
      <c r="G2580"/>
    </row>
    <row r="2581" spans="1:7" ht="13.5" thickBot="1" x14ac:dyDescent="0.25">
      <c r="A2581" s="406">
        <v>11732</v>
      </c>
      <c r="B2581" s="406" t="s">
        <v>9958</v>
      </c>
      <c r="C2581" s="406" t="s">
        <v>2</v>
      </c>
      <c r="D2581" s="406">
        <v>16.13</v>
      </c>
      <c r="E2581" s="404" t="s">
        <v>65</v>
      </c>
      <c r="G2581"/>
    </row>
    <row r="2582" spans="1:7" ht="13.5" thickBot="1" x14ac:dyDescent="0.25">
      <c r="A2582" s="407">
        <v>36494</v>
      </c>
      <c r="B2582" s="407" t="s">
        <v>13698</v>
      </c>
      <c r="C2582" s="407" t="s">
        <v>2</v>
      </c>
      <c r="D2582" s="408">
        <v>301780.08</v>
      </c>
      <c r="E2582" s="404" t="s">
        <v>65</v>
      </c>
      <c r="G2582"/>
    </row>
    <row r="2583" spans="1:7" ht="13.5" thickBot="1" x14ac:dyDescent="0.25">
      <c r="A2583" s="406">
        <v>36493</v>
      </c>
      <c r="B2583" s="406" t="s">
        <v>9959</v>
      </c>
      <c r="C2583" s="406" t="s">
        <v>2</v>
      </c>
      <c r="D2583" s="409">
        <v>341904.58</v>
      </c>
      <c r="E2583" s="404" t="s">
        <v>65</v>
      </c>
      <c r="G2583"/>
    </row>
    <row r="2584" spans="1:7" ht="13.5" thickBot="1" x14ac:dyDescent="0.25">
      <c r="A2584" s="407">
        <v>36492</v>
      </c>
      <c r="B2584" s="407" t="s">
        <v>9960</v>
      </c>
      <c r="C2584" s="407" t="s">
        <v>2</v>
      </c>
      <c r="D2584" s="408">
        <v>635129.04</v>
      </c>
      <c r="E2584" s="404" t="s">
        <v>65</v>
      </c>
      <c r="G2584"/>
    </row>
    <row r="2585" spans="1:7" ht="23.25" thickBot="1" x14ac:dyDescent="0.25">
      <c r="A2585" s="406">
        <v>13333</v>
      </c>
      <c r="B2585" s="406" t="s">
        <v>9961</v>
      </c>
      <c r="C2585" s="406" t="s">
        <v>2</v>
      </c>
      <c r="D2585" s="409">
        <v>99174.6</v>
      </c>
      <c r="E2585" s="404" t="s">
        <v>65</v>
      </c>
      <c r="G2585"/>
    </row>
    <row r="2586" spans="1:7" ht="13.5" thickBot="1" x14ac:dyDescent="0.25">
      <c r="A2586" s="407">
        <v>13533</v>
      </c>
      <c r="B2586" s="407" t="s">
        <v>9962</v>
      </c>
      <c r="C2586" s="407" t="s">
        <v>2</v>
      </c>
      <c r="D2586" s="408">
        <v>88651.07</v>
      </c>
      <c r="E2586" s="404" t="s">
        <v>65</v>
      </c>
      <c r="G2586"/>
    </row>
    <row r="2587" spans="1:7" ht="23.25" thickBot="1" x14ac:dyDescent="0.25">
      <c r="A2587" s="406">
        <v>3331</v>
      </c>
      <c r="B2587" s="406" t="s">
        <v>9963</v>
      </c>
      <c r="C2587" s="406" t="s">
        <v>280</v>
      </c>
      <c r="D2587" s="406">
        <v>9.99</v>
      </c>
      <c r="E2587" s="404" t="s">
        <v>65</v>
      </c>
      <c r="G2587"/>
    </row>
    <row r="2588" spans="1:7" ht="13.5" thickBot="1" x14ac:dyDescent="0.25">
      <c r="A2588" s="407">
        <v>3346</v>
      </c>
      <c r="B2588" s="407" t="s">
        <v>4743</v>
      </c>
      <c r="C2588" s="407" t="s">
        <v>280</v>
      </c>
      <c r="D2588" s="407">
        <v>16.2</v>
      </c>
      <c r="E2588" s="404" t="s">
        <v>65</v>
      </c>
      <c r="G2588"/>
    </row>
    <row r="2589" spans="1:7" ht="23.25" thickBot="1" x14ac:dyDescent="0.25">
      <c r="A2589" s="406">
        <v>36499</v>
      </c>
      <c r="B2589" s="406" t="s">
        <v>9964</v>
      </c>
      <c r="C2589" s="406" t="s">
        <v>2</v>
      </c>
      <c r="D2589" s="409">
        <v>1933.9</v>
      </c>
      <c r="E2589" s="404" t="s">
        <v>65</v>
      </c>
      <c r="G2589"/>
    </row>
    <row r="2590" spans="1:7" ht="23.25" thickBot="1" x14ac:dyDescent="0.25">
      <c r="A2590" s="407">
        <v>3348</v>
      </c>
      <c r="B2590" s="407" t="s">
        <v>13699</v>
      </c>
      <c r="C2590" s="407" t="s">
        <v>280</v>
      </c>
      <c r="D2590" s="407">
        <v>19.38</v>
      </c>
      <c r="E2590" s="404" t="s">
        <v>65</v>
      </c>
      <c r="G2590"/>
    </row>
    <row r="2591" spans="1:7" ht="13.5" thickBot="1" x14ac:dyDescent="0.25">
      <c r="A2591" s="406">
        <v>3345</v>
      </c>
      <c r="B2591" s="406" t="s">
        <v>13700</v>
      </c>
      <c r="C2591" s="406" t="s">
        <v>280</v>
      </c>
      <c r="D2591" s="406">
        <v>12.52</v>
      </c>
      <c r="E2591" s="404" t="s">
        <v>65</v>
      </c>
      <c r="G2591"/>
    </row>
    <row r="2592" spans="1:7" ht="13.5" thickBot="1" x14ac:dyDescent="0.25">
      <c r="A2592" s="407">
        <v>39833</v>
      </c>
      <c r="B2592" s="407" t="s">
        <v>13701</v>
      </c>
      <c r="C2592" s="407" t="s">
        <v>280</v>
      </c>
      <c r="D2592" s="407">
        <v>26.54</v>
      </c>
      <c r="E2592" s="404" t="s">
        <v>65</v>
      </c>
      <c r="G2592"/>
    </row>
    <row r="2593" spans="1:7" ht="13.5" thickBot="1" x14ac:dyDescent="0.25">
      <c r="A2593" s="406">
        <v>39834</v>
      </c>
      <c r="B2593" s="406" t="s">
        <v>13702</v>
      </c>
      <c r="C2593" s="406" t="s">
        <v>280</v>
      </c>
      <c r="D2593" s="406">
        <v>45.56</v>
      </c>
      <c r="E2593" s="404" t="s">
        <v>65</v>
      </c>
      <c r="G2593"/>
    </row>
    <row r="2594" spans="1:7" ht="13.5" thickBot="1" x14ac:dyDescent="0.25">
      <c r="A2594" s="407">
        <v>39835</v>
      </c>
      <c r="B2594" s="407" t="s">
        <v>13703</v>
      </c>
      <c r="C2594" s="407" t="s">
        <v>280</v>
      </c>
      <c r="D2594" s="407">
        <v>55.54</v>
      </c>
      <c r="E2594" s="404" t="s">
        <v>65</v>
      </c>
      <c r="G2594"/>
    </row>
    <row r="2595" spans="1:7" ht="23.25" thickBot="1" x14ac:dyDescent="0.25">
      <c r="A2595" s="406">
        <v>39585</v>
      </c>
      <c r="B2595" s="406" t="s">
        <v>13704</v>
      </c>
      <c r="C2595" s="406" t="s">
        <v>2</v>
      </c>
      <c r="D2595" s="409">
        <v>64037.03</v>
      </c>
      <c r="E2595" s="404" t="s">
        <v>65</v>
      </c>
      <c r="G2595"/>
    </row>
    <row r="2596" spans="1:7" ht="23.25" thickBot="1" x14ac:dyDescent="0.25">
      <c r="A2596" s="407">
        <v>39586</v>
      </c>
      <c r="B2596" s="407" t="s">
        <v>13705</v>
      </c>
      <c r="C2596" s="407" t="s">
        <v>2</v>
      </c>
      <c r="D2596" s="408">
        <v>75111.100000000006</v>
      </c>
      <c r="E2596" s="404" t="s">
        <v>65</v>
      </c>
      <c r="G2596"/>
    </row>
    <row r="2597" spans="1:7" ht="23.25" thickBot="1" x14ac:dyDescent="0.25">
      <c r="A2597" s="406">
        <v>39587</v>
      </c>
      <c r="B2597" s="406" t="s">
        <v>13706</v>
      </c>
      <c r="C2597" s="406" t="s">
        <v>2</v>
      </c>
      <c r="D2597" s="409">
        <v>91481.48</v>
      </c>
      <c r="E2597" s="404" t="s">
        <v>65</v>
      </c>
      <c r="G2597"/>
    </row>
    <row r="2598" spans="1:7" ht="23.25" thickBot="1" x14ac:dyDescent="0.25">
      <c r="A2598" s="407">
        <v>39588</v>
      </c>
      <c r="B2598" s="407" t="s">
        <v>13707</v>
      </c>
      <c r="C2598" s="407" t="s">
        <v>2</v>
      </c>
      <c r="D2598" s="408">
        <v>105925.92</v>
      </c>
      <c r="E2598" s="404" t="s">
        <v>65</v>
      </c>
      <c r="G2598"/>
    </row>
    <row r="2599" spans="1:7" ht="23.25" thickBot="1" x14ac:dyDescent="0.25">
      <c r="A2599" s="406">
        <v>39584</v>
      </c>
      <c r="B2599" s="406" t="s">
        <v>13708</v>
      </c>
      <c r="C2599" s="406" t="s">
        <v>2</v>
      </c>
      <c r="D2599" s="409">
        <v>57026.66</v>
      </c>
      <c r="E2599" s="404" t="s">
        <v>65</v>
      </c>
      <c r="G2599"/>
    </row>
    <row r="2600" spans="1:7" ht="23.25" thickBot="1" x14ac:dyDescent="0.25">
      <c r="A2600" s="407">
        <v>39590</v>
      </c>
      <c r="B2600" s="407" t="s">
        <v>13709</v>
      </c>
      <c r="C2600" s="407" t="s">
        <v>2</v>
      </c>
      <c r="D2600" s="408">
        <v>55659.26</v>
      </c>
      <c r="E2600" s="404" t="s">
        <v>65</v>
      </c>
      <c r="G2600"/>
    </row>
    <row r="2601" spans="1:7" ht="23.25" thickBot="1" x14ac:dyDescent="0.25">
      <c r="A2601" s="406">
        <v>39592</v>
      </c>
      <c r="B2601" s="406" t="s">
        <v>13710</v>
      </c>
      <c r="C2601" s="406" t="s">
        <v>2</v>
      </c>
      <c r="D2601" s="409">
        <v>79983.7</v>
      </c>
      <c r="E2601" s="404" t="s">
        <v>65</v>
      </c>
      <c r="G2601"/>
    </row>
    <row r="2602" spans="1:7" ht="51" customHeight="1" thickBot="1" x14ac:dyDescent="0.25">
      <c r="A2602" s="407">
        <v>39593</v>
      </c>
      <c r="B2602" s="407" t="s">
        <v>13711</v>
      </c>
      <c r="C2602" s="407" t="s">
        <v>2</v>
      </c>
      <c r="D2602" s="408">
        <v>91481.48</v>
      </c>
      <c r="E2602" s="404" t="s">
        <v>65</v>
      </c>
      <c r="G2602"/>
    </row>
    <row r="2603" spans="1:7" ht="13.5" thickBot="1" x14ac:dyDescent="0.25">
      <c r="A2603" s="406">
        <v>25987</v>
      </c>
      <c r="B2603" s="406" t="s">
        <v>9965</v>
      </c>
      <c r="C2603" s="406" t="s">
        <v>2</v>
      </c>
      <c r="D2603" s="409">
        <v>43424.14</v>
      </c>
      <c r="E2603" s="404" t="s">
        <v>65</v>
      </c>
      <c r="G2603"/>
    </row>
    <row r="2604" spans="1:7" ht="13.5" thickBot="1" x14ac:dyDescent="0.25">
      <c r="A2604" s="407">
        <v>25019</v>
      </c>
      <c r="B2604" s="407" t="s">
        <v>9966</v>
      </c>
      <c r="C2604" s="407" t="s">
        <v>2</v>
      </c>
      <c r="D2604" s="408">
        <v>74433.84</v>
      </c>
      <c r="E2604" s="404" t="s">
        <v>65</v>
      </c>
      <c r="G2604"/>
    </row>
    <row r="2605" spans="1:7" ht="13.5" thickBot="1" x14ac:dyDescent="0.25">
      <c r="A2605" s="406">
        <v>36501</v>
      </c>
      <c r="B2605" s="406" t="s">
        <v>9967</v>
      </c>
      <c r="C2605" s="406" t="s">
        <v>2</v>
      </c>
      <c r="D2605" s="409">
        <v>66271.77</v>
      </c>
      <c r="E2605" s="404" t="s">
        <v>65</v>
      </c>
      <c r="G2605"/>
    </row>
    <row r="2606" spans="1:7" ht="13.5" thickBot="1" x14ac:dyDescent="0.25">
      <c r="A2606" s="407">
        <v>14254</v>
      </c>
      <c r="B2606" s="407" t="s">
        <v>9968</v>
      </c>
      <c r="C2606" s="407" t="s">
        <v>2</v>
      </c>
      <c r="D2606" s="408">
        <v>52000</v>
      </c>
      <c r="E2606" s="404" t="s">
        <v>65</v>
      </c>
      <c r="G2606"/>
    </row>
    <row r="2607" spans="1:7" ht="13.5" thickBot="1" x14ac:dyDescent="0.25">
      <c r="A2607" s="406">
        <v>25986</v>
      </c>
      <c r="B2607" s="406" t="s">
        <v>9969</v>
      </c>
      <c r="C2607" s="406" t="s">
        <v>2</v>
      </c>
      <c r="D2607" s="409">
        <v>79671.360000000001</v>
      </c>
      <c r="E2607" s="404" t="s">
        <v>65</v>
      </c>
      <c r="G2607"/>
    </row>
    <row r="2608" spans="1:7" ht="13.5" thickBot="1" x14ac:dyDescent="0.25">
      <c r="A2608" s="407">
        <v>36500</v>
      </c>
      <c r="B2608" s="407" t="s">
        <v>13712</v>
      </c>
      <c r="C2608" s="407" t="s">
        <v>2</v>
      </c>
      <c r="D2608" s="408">
        <v>46832.45</v>
      </c>
      <c r="E2608" s="404" t="s">
        <v>65</v>
      </c>
      <c r="G2608"/>
    </row>
    <row r="2609" spans="1:7" ht="23.25" thickBot="1" x14ac:dyDescent="0.25">
      <c r="A2609" s="406">
        <v>20017</v>
      </c>
      <c r="B2609" s="406" t="s">
        <v>9970</v>
      </c>
      <c r="C2609" s="406" t="s">
        <v>70</v>
      </c>
      <c r="D2609" s="406">
        <v>2.6</v>
      </c>
      <c r="E2609" s="404" t="s">
        <v>65</v>
      </c>
      <c r="G2609"/>
    </row>
    <row r="2610" spans="1:7" ht="23.25" thickBot="1" x14ac:dyDescent="0.25">
      <c r="A2610" s="407">
        <v>20007</v>
      </c>
      <c r="B2610" s="407" t="s">
        <v>9971</v>
      </c>
      <c r="C2610" s="407" t="s">
        <v>70</v>
      </c>
      <c r="D2610" s="407">
        <v>1.99</v>
      </c>
      <c r="E2610" s="404" t="s">
        <v>65</v>
      </c>
      <c r="G2610"/>
    </row>
    <row r="2611" spans="1:7" ht="23.25" thickBot="1" x14ac:dyDescent="0.25">
      <c r="A2611" s="406">
        <v>40555</v>
      </c>
      <c r="B2611" s="406" t="s">
        <v>13713</v>
      </c>
      <c r="C2611" s="406" t="s">
        <v>70</v>
      </c>
      <c r="D2611" s="406">
        <v>14.97</v>
      </c>
      <c r="E2611" s="404" t="s">
        <v>65</v>
      </c>
      <c r="G2611"/>
    </row>
    <row r="2612" spans="1:7" ht="13.5" thickBot="1" x14ac:dyDescent="0.25">
      <c r="A2612" s="407">
        <v>11559</v>
      </c>
      <c r="B2612" s="407" t="s">
        <v>2491</v>
      </c>
      <c r="C2612" s="407" t="s">
        <v>2</v>
      </c>
      <c r="D2612" s="407">
        <v>6.88</v>
      </c>
      <c r="E2612" s="404" t="s">
        <v>65</v>
      </c>
      <c r="G2612"/>
    </row>
    <row r="2613" spans="1:7" ht="13.5" thickBot="1" x14ac:dyDescent="0.25">
      <c r="A2613" s="406">
        <v>36497</v>
      </c>
      <c r="B2613" s="406" t="s">
        <v>9972</v>
      </c>
      <c r="C2613" s="406" t="s">
        <v>2</v>
      </c>
      <c r="D2613" s="409">
        <v>2508.15</v>
      </c>
      <c r="E2613" s="404" t="s">
        <v>65</v>
      </c>
      <c r="G2613"/>
    </row>
    <row r="2614" spans="1:7" ht="13.5" thickBot="1" x14ac:dyDescent="0.25">
      <c r="A2614" s="407">
        <v>36487</v>
      </c>
      <c r="B2614" s="407" t="s">
        <v>13014</v>
      </c>
      <c r="C2614" s="407" t="s">
        <v>2</v>
      </c>
      <c r="D2614" s="408">
        <v>4367.07</v>
      </c>
      <c r="E2614" s="404" t="s">
        <v>65</v>
      </c>
      <c r="G2614"/>
    </row>
    <row r="2615" spans="1:7" ht="13.5" thickBot="1" x14ac:dyDescent="0.25">
      <c r="A2615" s="406">
        <v>7373</v>
      </c>
      <c r="B2615" s="406" t="s">
        <v>2492</v>
      </c>
      <c r="C2615" s="406" t="s">
        <v>280</v>
      </c>
      <c r="D2615" s="406">
        <v>1.82</v>
      </c>
      <c r="E2615" s="404" t="s">
        <v>65</v>
      </c>
      <c r="G2615"/>
    </row>
    <row r="2616" spans="1:7" ht="13.5" thickBot="1" x14ac:dyDescent="0.25">
      <c r="A2616" s="407">
        <v>7370</v>
      </c>
      <c r="B2616" s="407" t="s">
        <v>2493</v>
      </c>
      <c r="C2616" s="407" t="s">
        <v>280</v>
      </c>
      <c r="D2616" s="407">
        <v>1.71</v>
      </c>
      <c r="E2616" s="404" t="s">
        <v>65</v>
      </c>
      <c r="G2616"/>
    </row>
    <row r="2617" spans="1:7" ht="13.5" thickBot="1" x14ac:dyDescent="0.25">
      <c r="A2617" s="406">
        <v>3356</v>
      </c>
      <c r="B2617" s="406" t="s">
        <v>2494</v>
      </c>
      <c r="C2617" s="406" t="s">
        <v>280</v>
      </c>
      <c r="D2617" s="406">
        <v>112.5</v>
      </c>
      <c r="E2617" s="404" t="s">
        <v>65</v>
      </c>
      <c r="G2617"/>
    </row>
    <row r="2618" spans="1:7" ht="23.25" thickBot="1" x14ac:dyDescent="0.25">
      <c r="A2618" s="407">
        <v>3372</v>
      </c>
      <c r="B2618" s="407" t="s">
        <v>4744</v>
      </c>
      <c r="C2618" s="407" t="s">
        <v>280</v>
      </c>
      <c r="D2618" s="407">
        <v>117</v>
      </c>
      <c r="E2618" s="404" t="s">
        <v>65</v>
      </c>
      <c r="G2618"/>
    </row>
    <row r="2619" spans="1:7" ht="23.25" thickBot="1" x14ac:dyDescent="0.25">
      <c r="A2619" s="406">
        <v>3367</v>
      </c>
      <c r="B2619" s="406" t="s">
        <v>3049</v>
      </c>
      <c r="C2619" s="406" t="s">
        <v>280</v>
      </c>
      <c r="D2619" s="406">
        <v>144.63999999999999</v>
      </c>
      <c r="E2619" s="404" t="s">
        <v>65</v>
      </c>
      <c r="G2619"/>
    </row>
    <row r="2620" spans="1:7" ht="23.25" thickBot="1" x14ac:dyDescent="0.25">
      <c r="A2620" s="407">
        <v>10807</v>
      </c>
      <c r="B2620" s="407" t="s">
        <v>3050</v>
      </c>
      <c r="C2620" s="407" t="s">
        <v>280</v>
      </c>
      <c r="D2620" s="407">
        <v>219.37</v>
      </c>
      <c r="E2620" s="404" t="s">
        <v>65</v>
      </c>
      <c r="G2620"/>
    </row>
    <row r="2621" spans="1:7" ht="23.25" thickBot="1" x14ac:dyDescent="0.25">
      <c r="A2621" s="406">
        <v>25952</v>
      </c>
      <c r="B2621" s="406" t="s">
        <v>9973</v>
      </c>
      <c r="C2621" s="406" t="s">
        <v>2</v>
      </c>
      <c r="D2621" s="409">
        <v>527708.88</v>
      </c>
      <c r="E2621" s="404" t="s">
        <v>65</v>
      </c>
      <c r="G2621"/>
    </row>
    <row r="2622" spans="1:7" ht="23.25" thickBot="1" x14ac:dyDescent="0.25">
      <c r="A2622" s="407">
        <v>25954</v>
      </c>
      <c r="B2622" s="407" t="s">
        <v>9974</v>
      </c>
      <c r="C2622" s="407" t="s">
        <v>2</v>
      </c>
      <c r="D2622" s="408">
        <v>1014824.76</v>
      </c>
      <c r="E2622" s="404" t="s">
        <v>65</v>
      </c>
      <c r="G2622"/>
    </row>
    <row r="2623" spans="1:7" ht="23.25" thickBot="1" x14ac:dyDescent="0.25">
      <c r="A2623" s="406">
        <v>25953</v>
      </c>
      <c r="B2623" s="406" t="s">
        <v>9975</v>
      </c>
      <c r="C2623" s="406" t="s">
        <v>2</v>
      </c>
      <c r="D2623" s="409">
        <v>1725202.09</v>
      </c>
      <c r="E2623" s="404" t="s">
        <v>65</v>
      </c>
      <c r="G2623"/>
    </row>
    <row r="2624" spans="1:7" ht="13.5" thickBot="1" x14ac:dyDescent="0.25">
      <c r="A2624" s="407">
        <v>3357</v>
      </c>
      <c r="B2624" s="407" t="s">
        <v>2495</v>
      </c>
      <c r="C2624" s="407" t="s">
        <v>280</v>
      </c>
      <c r="D2624" s="407">
        <v>80.349999999999994</v>
      </c>
      <c r="E2624" s="404" t="s">
        <v>65</v>
      </c>
      <c r="G2624"/>
    </row>
    <row r="2625" spans="1:7" ht="23.25" thickBot="1" x14ac:dyDescent="0.25">
      <c r="A2625" s="406">
        <v>3366</v>
      </c>
      <c r="B2625" s="406" t="s">
        <v>3051</v>
      </c>
      <c r="C2625" s="406" t="s">
        <v>280</v>
      </c>
      <c r="D2625" s="406">
        <v>112.5</v>
      </c>
      <c r="E2625" s="404" t="s">
        <v>65</v>
      </c>
      <c r="G2625"/>
    </row>
    <row r="2626" spans="1:7" ht="13.5" thickBot="1" x14ac:dyDescent="0.25">
      <c r="A2626" s="407">
        <v>3359</v>
      </c>
      <c r="B2626" s="407" t="s">
        <v>2496</v>
      </c>
      <c r="C2626" s="407" t="s">
        <v>280</v>
      </c>
      <c r="D2626" s="407">
        <v>128.57</v>
      </c>
      <c r="E2626" s="404" t="s">
        <v>65</v>
      </c>
      <c r="G2626"/>
    </row>
    <row r="2627" spans="1:7" ht="34.5" thickBot="1" x14ac:dyDescent="0.25">
      <c r="A2627" s="406">
        <v>37776</v>
      </c>
      <c r="B2627" s="406" t="s">
        <v>9976</v>
      </c>
      <c r="C2627" s="406" t="s">
        <v>2</v>
      </c>
      <c r="D2627" s="409">
        <v>105732.83</v>
      </c>
      <c r="E2627" s="404" t="s">
        <v>65</v>
      </c>
      <c r="G2627"/>
    </row>
    <row r="2628" spans="1:7" ht="34.5" thickBot="1" x14ac:dyDescent="0.25">
      <c r="A2628" s="407">
        <v>37775</v>
      </c>
      <c r="B2628" s="407" t="s">
        <v>13714</v>
      </c>
      <c r="C2628" s="407" t="s">
        <v>2</v>
      </c>
      <c r="D2628" s="408">
        <v>166537.22</v>
      </c>
      <c r="E2628" s="404" t="s">
        <v>65</v>
      </c>
      <c r="G2628"/>
    </row>
    <row r="2629" spans="1:7" ht="34.5" thickBot="1" x14ac:dyDescent="0.25">
      <c r="A2629" s="406">
        <v>36491</v>
      </c>
      <c r="B2629" s="406" t="s">
        <v>9977</v>
      </c>
      <c r="C2629" s="406" t="s">
        <v>2</v>
      </c>
      <c r="D2629" s="409">
        <v>616736.74</v>
      </c>
      <c r="E2629" s="404" t="s">
        <v>65</v>
      </c>
      <c r="G2629"/>
    </row>
    <row r="2630" spans="1:7" ht="34.5" thickBot="1" x14ac:dyDescent="0.25">
      <c r="A2630" s="407">
        <v>10712</v>
      </c>
      <c r="B2630" s="407" t="s">
        <v>9978</v>
      </c>
      <c r="C2630" s="407" t="s">
        <v>2</v>
      </c>
      <c r="D2630" s="408">
        <v>41634.300000000003</v>
      </c>
      <c r="E2630" s="404" t="s">
        <v>65</v>
      </c>
      <c r="G2630"/>
    </row>
    <row r="2631" spans="1:7" ht="34.5" thickBot="1" x14ac:dyDescent="0.25">
      <c r="A2631" s="406">
        <v>3363</v>
      </c>
      <c r="B2631" s="406" t="s">
        <v>9979</v>
      </c>
      <c r="C2631" s="406" t="s">
        <v>2</v>
      </c>
      <c r="D2631" s="409">
        <v>58562.54</v>
      </c>
      <c r="E2631" s="404" t="s">
        <v>65</v>
      </c>
      <c r="G2631"/>
    </row>
    <row r="2632" spans="1:7" ht="34.5" thickBot="1" x14ac:dyDescent="0.25">
      <c r="A2632" s="407">
        <v>3365</v>
      </c>
      <c r="B2632" s="407" t="s">
        <v>9980</v>
      </c>
      <c r="C2632" s="407" t="s">
        <v>2</v>
      </c>
      <c r="D2632" s="408">
        <v>136889.93</v>
      </c>
      <c r="E2632" s="404" t="s">
        <v>65</v>
      </c>
      <c r="G2632"/>
    </row>
    <row r="2633" spans="1:7" ht="13.5" thickBot="1" x14ac:dyDescent="0.25">
      <c r="A2633" s="406">
        <v>7569</v>
      </c>
      <c r="B2633" s="406" t="s">
        <v>9981</v>
      </c>
      <c r="C2633" s="406" t="s">
        <v>2</v>
      </c>
      <c r="D2633" s="406">
        <v>39</v>
      </c>
      <c r="E2633" s="404" t="s">
        <v>65</v>
      </c>
      <c r="G2633"/>
    </row>
    <row r="2634" spans="1:7" ht="13.5" thickBot="1" x14ac:dyDescent="0.25">
      <c r="A2634" s="407">
        <v>34349</v>
      </c>
      <c r="B2634" s="407" t="s">
        <v>8134</v>
      </c>
      <c r="C2634" s="407" t="s">
        <v>2</v>
      </c>
      <c r="D2634" s="407">
        <v>9.81</v>
      </c>
      <c r="E2634" s="404" t="s">
        <v>65</v>
      </c>
      <c r="G2634"/>
    </row>
    <row r="2635" spans="1:7" ht="23.25" thickBot="1" x14ac:dyDescent="0.25">
      <c r="A2635" s="406">
        <v>3383</v>
      </c>
      <c r="B2635" s="406" t="s">
        <v>9982</v>
      </c>
      <c r="C2635" s="406" t="s">
        <v>2</v>
      </c>
      <c r="D2635" s="406">
        <v>22.02</v>
      </c>
      <c r="E2635" s="404" t="s">
        <v>65</v>
      </c>
      <c r="G2635"/>
    </row>
    <row r="2636" spans="1:7" ht="23.25" thickBot="1" x14ac:dyDescent="0.25">
      <c r="A2636" s="407">
        <v>38057</v>
      </c>
      <c r="B2636" s="407" t="s">
        <v>9983</v>
      </c>
      <c r="C2636" s="407" t="s">
        <v>2</v>
      </c>
      <c r="D2636" s="407">
        <v>31.67</v>
      </c>
      <c r="E2636" s="404" t="s">
        <v>65</v>
      </c>
      <c r="G2636"/>
    </row>
    <row r="2637" spans="1:7" ht="23.25" thickBot="1" x14ac:dyDescent="0.25">
      <c r="A2637" s="406">
        <v>3373</v>
      </c>
      <c r="B2637" s="406" t="s">
        <v>9984</v>
      </c>
      <c r="C2637" s="406" t="s">
        <v>2</v>
      </c>
      <c r="D2637" s="406">
        <v>25.13</v>
      </c>
      <c r="E2637" s="404" t="s">
        <v>65</v>
      </c>
      <c r="G2637"/>
    </row>
    <row r="2638" spans="1:7" ht="23.25" thickBot="1" x14ac:dyDescent="0.25">
      <c r="A2638" s="407">
        <v>38059</v>
      </c>
      <c r="B2638" s="407" t="s">
        <v>9985</v>
      </c>
      <c r="C2638" s="407" t="s">
        <v>2</v>
      </c>
      <c r="D2638" s="407">
        <v>157.12</v>
      </c>
      <c r="E2638" s="404" t="s">
        <v>65</v>
      </c>
      <c r="G2638"/>
    </row>
    <row r="2639" spans="1:7" ht="23.25" thickBot="1" x14ac:dyDescent="0.25">
      <c r="A2639" s="406">
        <v>38058</v>
      </c>
      <c r="B2639" s="406" t="s">
        <v>9986</v>
      </c>
      <c r="C2639" s="406" t="s">
        <v>2</v>
      </c>
      <c r="D2639" s="406">
        <v>136.44999999999999</v>
      </c>
      <c r="E2639" s="404" t="s">
        <v>65</v>
      </c>
      <c r="G2639"/>
    </row>
    <row r="2640" spans="1:7" ht="23.25" thickBot="1" x14ac:dyDescent="0.25">
      <c r="A2640" s="407">
        <v>3376</v>
      </c>
      <c r="B2640" s="407" t="s">
        <v>13715</v>
      </c>
      <c r="C2640" s="407" t="s">
        <v>2</v>
      </c>
      <c r="D2640" s="407">
        <v>42.88</v>
      </c>
      <c r="E2640" s="404" t="s">
        <v>65</v>
      </c>
      <c r="G2640"/>
    </row>
    <row r="2641" spans="1:7" ht="23.25" thickBot="1" x14ac:dyDescent="0.25">
      <c r="A2641" s="406">
        <v>3378</v>
      </c>
      <c r="B2641" s="406" t="s">
        <v>9987</v>
      </c>
      <c r="C2641" s="406" t="s">
        <v>2</v>
      </c>
      <c r="D2641" s="406">
        <v>42.39</v>
      </c>
      <c r="E2641" s="404" t="s">
        <v>65</v>
      </c>
      <c r="G2641"/>
    </row>
    <row r="2642" spans="1:7" ht="23.25" thickBot="1" x14ac:dyDescent="0.25">
      <c r="A2642" s="407">
        <v>3380</v>
      </c>
      <c r="B2642" s="407" t="s">
        <v>9988</v>
      </c>
      <c r="C2642" s="407" t="s">
        <v>2</v>
      </c>
      <c r="D2642" s="407">
        <v>29.68</v>
      </c>
      <c r="E2642" s="404" t="s">
        <v>65</v>
      </c>
      <c r="G2642"/>
    </row>
    <row r="2643" spans="1:7" ht="23.25" thickBot="1" x14ac:dyDescent="0.25">
      <c r="A2643" s="406">
        <v>3379</v>
      </c>
      <c r="B2643" s="406" t="s">
        <v>9989</v>
      </c>
      <c r="C2643" s="406" t="s">
        <v>2</v>
      </c>
      <c r="D2643" s="406">
        <v>28.65</v>
      </c>
      <c r="E2643" s="404" t="s">
        <v>65</v>
      </c>
      <c r="G2643"/>
    </row>
    <row r="2644" spans="1:7" ht="23.25" thickBot="1" x14ac:dyDescent="0.25">
      <c r="A2644" s="407">
        <v>11991</v>
      </c>
      <c r="B2644" s="407" t="s">
        <v>13015</v>
      </c>
      <c r="C2644" s="407" t="s">
        <v>2</v>
      </c>
      <c r="D2644" s="407">
        <v>33.270000000000003</v>
      </c>
      <c r="E2644" s="404" t="s">
        <v>65</v>
      </c>
      <c r="G2644"/>
    </row>
    <row r="2645" spans="1:7" ht="13.5" thickBot="1" x14ac:dyDescent="0.25">
      <c r="A2645" s="406">
        <v>20062</v>
      </c>
      <c r="B2645" s="406" t="s">
        <v>9990</v>
      </c>
      <c r="C2645" s="406" t="s">
        <v>2</v>
      </c>
      <c r="D2645" s="406">
        <v>13.37</v>
      </c>
      <c r="E2645" s="404" t="s">
        <v>65</v>
      </c>
      <c r="G2645"/>
    </row>
    <row r="2646" spans="1:7" ht="23.25" thickBot="1" x14ac:dyDescent="0.25">
      <c r="A2646" s="407">
        <v>11029</v>
      </c>
      <c r="B2646" s="407" t="s">
        <v>9991</v>
      </c>
      <c r="C2646" s="407" t="s">
        <v>1875</v>
      </c>
      <c r="D2646" s="407">
        <v>0.96</v>
      </c>
      <c r="E2646" s="404" t="s">
        <v>65</v>
      </c>
      <c r="G2646"/>
    </row>
    <row r="2647" spans="1:7" ht="23.25" thickBot="1" x14ac:dyDescent="0.25">
      <c r="A2647" s="406">
        <v>4316</v>
      </c>
      <c r="B2647" s="406" t="s">
        <v>9992</v>
      </c>
      <c r="C2647" s="406" t="s">
        <v>2</v>
      </c>
      <c r="D2647" s="406">
        <v>0.97</v>
      </c>
      <c r="E2647" s="404" t="s">
        <v>65</v>
      </c>
      <c r="G2647"/>
    </row>
    <row r="2648" spans="1:7" ht="23.25" thickBot="1" x14ac:dyDescent="0.25">
      <c r="A2648" s="407">
        <v>4313</v>
      </c>
      <c r="B2648" s="407" t="s">
        <v>9993</v>
      </c>
      <c r="C2648" s="407" t="s">
        <v>1875</v>
      </c>
      <c r="D2648" s="407">
        <v>1.39</v>
      </c>
      <c r="E2648" s="404" t="s">
        <v>65</v>
      </c>
      <c r="G2648"/>
    </row>
    <row r="2649" spans="1:7" ht="23.25" thickBot="1" x14ac:dyDescent="0.25">
      <c r="A2649" s="406">
        <v>4317</v>
      </c>
      <c r="B2649" s="406" t="s">
        <v>9994</v>
      </c>
      <c r="C2649" s="406" t="s">
        <v>2</v>
      </c>
      <c r="D2649" s="406">
        <v>1.58</v>
      </c>
      <c r="E2649" s="404" t="s">
        <v>65</v>
      </c>
      <c r="G2649"/>
    </row>
    <row r="2650" spans="1:7" ht="23.25" thickBot="1" x14ac:dyDescent="0.25">
      <c r="A2650" s="407">
        <v>4314</v>
      </c>
      <c r="B2650" s="407" t="s">
        <v>9995</v>
      </c>
      <c r="C2650" s="407" t="s">
        <v>1875</v>
      </c>
      <c r="D2650" s="407">
        <v>1.85</v>
      </c>
      <c r="E2650" s="404" t="s">
        <v>65</v>
      </c>
      <c r="G2650"/>
    </row>
    <row r="2651" spans="1:7" ht="13.5" thickBot="1" x14ac:dyDescent="0.25">
      <c r="A2651" s="406">
        <v>10815</v>
      </c>
      <c r="B2651" s="406" t="s">
        <v>2497</v>
      </c>
      <c r="C2651" s="406" t="s">
        <v>2072</v>
      </c>
      <c r="D2651" s="406">
        <v>43.99</v>
      </c>
      <c r="E2651" s="404" t="s">
        <v>65</v>
      </c>
      <c r="G2651"/>
    </row>
    <row r="2652" spans="1:7" ht="13.5" thickBot="1" x14ac:dyDescent="0.25">
      <c r="A2652" s="407">
        <v>10816</v>
      </c>
      <c r="B2652" s="407" t="s">
        <v>2498</v>
      </c>
      <c r="C2652" s="407" t="s">
        <v>2072</v>
      </c>
      <c r="D2652" s="407">
        <v>90</v>
      </c>
      <c r="E2652" s="404" t="s">
        <v>65</v>
      </c>
      <c r="G2652"/>
    </row>
    <row r="2653" spans="1:7" ht="13.5" thickBot="1" x14ac:dyDescent="0.25">
      <c r="A2653" s="406">
        <v>10561</v>
      </c>
      <c r="B2653" s="406" t="s">
        <v>2499</v>
      </c>
      <c r="C2653" s="406" t="s">
        <v>616</v>
      </c>
      <c r="D2653" s="406">
        <v>4.7300000000000004</v>
      </c>
      <c r="E2653" s="404" t="s">
        <v>65</v>
      </c>
      <c r="G2653"/>
    </row>
    <row r="2654" spans="1:7" ht="23.25" thickBot="1" x14ac:dyDescent="0.25">
      <c r="A2654" s="407">
        <v>10921</v>
      </c>
      <c r="B2654" s="407" t="s">
        <v>9996</v>
      </c>
      <c r="C2654" s="407" t="s">
        <v>2</v>
      </c>
      <c r="D2654" s="408">
        <v>3938</v>
      </c>
      <c r="E2654" s="404" t="s">
        <v>65</v>
      </c>
      <c r="G2654"/>
    </row>
    <row r="2655" spans="1:7" ht="23.25" thickBot="1" x14ac:dyDescent="0.25">
      <c r="A2655" s="406">
        <v>10922</v>
      </c>
      <c r="B2655" s="406" t="s">
        <v>9997</v>
      </c>
      <c r="C2655" s="406" t="s">
        <v>2</v>
      </c>
      <c r="D2655" s="409">
        <v>3566.94</v>
      </c>
      <c r="E2655" s="404" t="s">
        <v>65</v>
      </c>
      <c r="G2655"/>
    </row>
    <row r="2656" spans="1:7" ht="13.5" thickBot="1" x14ac:dyDescent="0.25">
      <c r="A2656" s="407">
        <v>10923</v>
      </c>
      <c r="B2656" s="407" t="s">
        <v>9998</v>
      </c>
      <c r="C2656" s="407" t="s">
        <v>2</v>
      </c>
      <c r="D2656" s="408">
        <v>2108.21</v>
      </c>
      <c r="E2656" s="404" t="s">
        <v>65</v>
      </c>
      <c r="G2656"/>
    </row>
    <row r="2657" spans="1:7" ht="13.5" thickBot="1" x14ac:dyDescent="0.25">
      <c r="A2657" s="406">
        <v>10924</v>
      </c>
      <c r="B2657" s="406" t="s">
        <v>9999</v>
      </c>
      <c r="C2657" s="406" t="s">
        <v>2</v>
      </c>
      <c r="D2657" s="409">
        <v>2220.36</v>
      </c>
      <c r="E2657" s="404" t="s">
        <v>65</v>
      </c>
      <c r="G2657"/>
    </row>
    <row r="2658" spans="1:7" ht="23.25" thickBot="1" x14ac:dyDescent="0.25">
      <c r="A2658" s="407">
        <v>37772</v>
      </c>
      <c r="B2658" s="407" t="s">
        <v>10000</v>
      </c>
      <c r="C2658" s="407" t="s">
        <v>2</v>
      </c>
      <c r="D2658" s="408">
        <v>66855.69</v>
      </c>
      <c r="E2658" s="404" t="s">
        <v>65</v>
      </c>
      <c r="G2658"/>
    </row>
    <row r="2659" spans="1:7" ht="34.5" thickBot="1" x14ac:dyDescent="0.25">
      <c r="A2659" s="406">
        <v>37771</v>
      </c>
      <c r="B2659" s="406" t="s">
        <v>13716</v>
      </c>
      <c r="C2659" s="406" t="s">
        <v>2</v>
      </c>
      <c r="D2659" s="409">
        <v>71123.81</v>
      </c>
      <c r="E2659" s="404" t="s">
        <v>65</v>
      </c>
      <c r="G2659"/>
    </row>
    <row r="2660" spans="1:7" ht="13.5" thickBot="1" x14ac:dyDescent="0.25">
      <c r="A2660" s="407">
        <v>12776</v>
      </c>
      <c r="B2660" s="407" t="s">
        <v>2500</v>
      </c>
      <c r="C2660" s="407" t="s">
        <v>2</v>
      </c>
      <c r="D2660" s="408">
        <v>2321.1999999999998</v>
      </c>
      <c r="E2660" s="404" t="s">
        <v>65</v>
      </c>
      <c r="G2660"/>
    </row>
    <row r="2661" spans="1:7" ht="13.5" thickBot="1" x14ac:dyDescent="0.25">
      <c r="A2661" s="406">
        <v>12777</v>
      </c>
      <c r="B2661" s="406" t="s">
        <v>2501</v>
      </c>
      <c r="C2661" s="406" t="s">
        <v>2</v>
      </c>
      <c r="D2661" s="409">
        <v>3046.2</v>
      </c>
      <c r="E2661" s="404" t="s">
        <v>65</v>
      </c>
      <c r="G2661"/>
    </row>
    <row r="2662" spans="1:7" ht="13.5" thickBot="1" x14ac:dyDescent="0.25">
      <c r="A2662" s="407">
        <v>12778</v>
      </c>
      <c r="B2662" s="407" t="s">
        <v>8350</v>
      </c>
      <c r="C2662" s="407" t="s">
        <v>2</v>
      </c>
      <c r="D2662" s="408">
        <v>2041.98</v>
      </c>
      <c r="E2662" s="404" t="s">
        <v>65</v>
      </c>
      <c r="G2662"/>
    </row>
    <row r="2663" spans="1:7" ht="13.5" thickBot="1" x14ac:dyDescent="0.25">
      <c r="A2663" s="406">
        <v>12769</v>
      </c>
      <c r="B2663" s="406" t="s">
        <v>2502</v>
      </c>
      <c r="C2663" s="406" t="s">
        <v>2</v>
      </c>
      <c r="D2663" s="406">
        <v>123.43</v>
      </c>
      <c r="E2663" s="404" t="s">
        <v>65</v>
      </c>
      <c r="G2663"/>
    </row>
    <row r="2664" spans="1:7" ht="13.5" thickBot="1" x14ac:dyDescent="0.25">
      <c r="A2664" s="407">
        <v>12770</v>
      </c>
      <c r="B2664" s="407" t="s">
        <v>2503</v>
      </c>
      <c r="C2664" s="407" t="s">
        <v>2</v>
      </c>
      <c r="D2664" s="407">
        <v>527.27</v>
      </c>
      <c r="E2664" s="404" t="s">
        <v>65</v>
      </c>
      <c r="G2664"/>
    </row>
    <row r="2665" spans="1:7" ht="13.5" thickBot="1" x14ac:dyDescent="0.25">
      <c r="A2665" s="406">
        <v>12771</v>
      </c>
      <c r="B2665" s="406" t="s">
        <v>2504</v>
      </c>
      <c r="C2665" s="406" t="s">
        <v>2</v>
      </c>
      <c r="D2665" s="406">
        <v>153.38</v>
      </c>
      <c r="E2665" s="404" t="s">
        <v>65</v>
      </c>
      <c r="G2665"/>
    </row>
    <row r="2666" spans="1:7" ht="13.5" thickBot="1" x14ac:dyDescent="0.25">
      <c r="A2666" s="407">
        <v>12772</v>
      </c>
      <c r="B2666" s="407" t="s">
        <v>2505</v>
      </c>
      <c r="C2666" s="407" t="s">
        <v>2</v>
      </c>
      <c r="D2666" s="407">
        <v>800.01</v>
      </c>
      <c r="E2666" s="404" t="s">
        <v>65</v>
      </c>
      <c r="G2666"/>
    </row>
    <row r="2667" spans="1:7" ht="13.5" thickBot="1" x14ac:dyDescent="0.25">
      <c r="A2667" s="406">
        <v>12773</v>
      </c>
      <c r="B2667" s="406" t="s">
        <v>2506</v>
      </c>
      <c r="C2667" s="406" t="s">
        <v>2</v>
      </c>
      <c r="D2667" s="406">
        <v>129.41999999999999</v>
      </c>
      <c r="E2667" s="404" t="s">
        <v>65</v>
      </c>
      <c r="G2667"/>
    </row>
    <row r="2668" spans="1:7" ht="13.5" thickBot="1" x14ac:dyDescent="0.25">
      <c r="A2668" s="407">
        <v>12774</v>
      </c>
      <c r="B2668" s="407" t="s">
        <v>2507</v>
      </c>
      <c r="C2668" s="407" t="s">
        <v>2</v>
      </c>
      <c r="D2668" s="407">
        <v>171.98</v>
      </c>
      <c r="E2668" s="404" t="s">
        <v>65</v>
      </c>
      <c r="G2668"/>
    </row>
    <row r="2669" spans="1:7" ht="13.5" thickBot="1" x14ac:dyDescent="0.25">
      <c r="A2669" s="406">
        <v>12775</v>
      </c>
      <c r="B2669" s="406" t="s">
        <v>2508</v>
      </c>
      <c r="C2669" s="406" t="s">
        <v>2</v>
      </c>
      <c r="D2669" s="406">
        <v>473.68</v>
      </c>
      <c r="E2669" s="404" t="s">
        <v>65</v>
      </c>
      <c r="G2669"/>
    </row>
    <row r="2670" spans="1:7" ht="23.25" thickBot="1" x14ac:dyDescent="0.25">
      <c r="A2670" s="407">
        <v>3391</v>
      </c>
      <c r="B2670" s="407" t="s">
        <v>10001</v>
      </c>
      <c r="C2670" s="407" t="s">
        <v>2</v>
      </c>
      <c r="D2670" s="407">
        <v>36.06</v>
      </c>
      <c r="E2670" s="404" t="s">
        <v>65</v>
      </c>
      <c r="G2670"/>
    </row>
    <row r="2671" spans="1:7" ht="23.25" thickBot="1" x14ac:dyDescent="0.25">
      <c r="A2671" s="406">
        <v>3389</v>
      </c>
      <c r="B2671" s="406" t="s">
        <v>10002</v>
      </c>
      <c r="C2671" s="406" t="s">
        <v>2</v>
      </c>
      <c r="D2671" s="406">
        <v>18.71</v>
      </c>
      <c r="E2671" s="404" t="s">
        <v>65</v>
      </c>
      <c r="G2671"/>
    </row>
    <row r="2672" spans="1:7" ht="23.25" thickBot="1" x14ac:dyDescent="0.25">
      <c r="A2672" s="407">
        <v>3390</v>
      </c>
      <c r="B2672" s="407" t="s">
        <v>10003</v>
      </c>
      <c r="C2672" s="407" t="s">
        <v>2</v>
      </c>
      <c r="D2672" s="407">
        <v>21.05</v>
      </c>
      <c r="E2672" s="404" t="s">
        <v>65</v>
      </c>
      <c r="G2672"/>
    </row>
    <row r="2673" spans="1:7" ht="13.5" thickBot="1" x14ac:dyDescent="0.25">
      <c r="A2673" s="406">
        <v>12873</v>
      </c>
      <c r="B2673" s="406" t="s">
        <v>3844</v>
      </c>
      <c r="C2673" s="406" t="s">
        <v>280</v>
      </c>
      <c r="D2673" s="406">
        <v>17.14</v>
      </c>
      <c r="E2673" s="404" t="s">
        <v>65</v>
      </c>
      <c r="G2673"/>
    </row>
    <row r="2674" spans="1:7" ht="13.5" thickBot="1" x14ac:dyDescent="0.25">
      <c r="A2674" s="407">
        <v>1371</v>
      </c>
      <c r="B2674" s="407" t="s">
        <v>10004</v>
      </c>
      <c r="C2674" s="407" t="s">
        <v>616</v>
      </c>
      <c r="D2674" s="407">
        <v>2.5099999999999998</v>
      </c>
      <c r="E2674" s="404" t="s">
        <v>65</v>
      </c>
      <c r="G2674"/>
    </row>
    <row r="2675" spans="1:7" ht="13.5" thickBot="1" x14ac:dyDescent="0.25">
      <c r="A2675" s="406">
        <v>140</v>
      </c>
      <c r="B2675" s="406" t="s">
        <v>10005</v>
      </c>
      <c r="C2675" s="406" t="s">
        <v>616</v>
      </c>
      <c r="D2675" s="406">
        <v>12.8</v>
      </c>
      <c r="E2675" s="404" t="s">
        <v>65</v>
      </c>
      <c r="G2675"/>
    </row>
    <row r="2676" spans="1:7" ht="13.5" thickBot="1" x14ac:dyDescent="0.25">
      <c r="A2676" s="407">
        <v>151</v>
      </c>
      <c r="B2676" s="407" t="s">
        <v>10006</v>
      </c>
      <c r="C2676" s="407" t="s">
        <v>2072</v>
      </c>
      <c r="D2676" s="407">
        <v>16.09</v>
      </c>
      <c r="E2676" s="404" t="s">
        <v>65</v>
      </c>
      <c r="G2676"/>
    </row>
    <row r="2677" spans="1:7" ht="13.5" thickBot="1" x14ac:dyDescent="0.25">
      <c r="A2677" s="406">
        <v>7340</v>
      </c>
      <c r="B2677" s="406" t="s">
        <v>13717</v>
      </c>
      <c r="C2677" s="406" t="s">
        <v>2072</v>
      </c>
      <c r="D2677" s="406">
        <v>28.91</v>
      </c>
      <c r="E2677" s="404" t="s">
        <v>65</v>
      </c>
      <c r="G2677"/>
    </row>
    <row r="2678" spans="1:7" ht="13.5" thickBot="1" x14ac:dyDescent="0.25">
      <c r="A2678" s="407">
        <v>10817</v>
      </c>
      <c r="B2678" s="407" t="s">
        <v>2509</v>
      </c>
      <c r="C2678" s="407" t="s">
        <v>2072</v>
      </c>
      <c r="D2678" s="407">
        <v>37.99</v>
      </c>
      <c r="E2678" s="404" t="s">
        <v>65</v>
      </c>
      <c r="G2678"/>
    </row>
    <row r="2679" spans="1:7" ht="23.25" customHeight="1" thickBot="1" x14ac:dyDescent="0.25">
      <c r="A2679" s="406">
        <v>12122</v>
      </c>
      <c r="B2679" s="406" t="s">
        <v>2510</v>
      </c>
      <c r="C2679" s="406" t="s">
        <v>2</v>
      </c>
      <c r="D2679" s="406">
        <v>21.28</v>
      </c>
      <c r="E2679" s="404" t="s">
        <v>65</v>
      </c>
      <c r="G2679"/>
    </row>
    <row r="2680" spans="1:7" ht="13.5" thickBot="1" x14ac:dyDescent="0.25">
      <c r="A2680" s="407">
        <v>12127</v>
      </c>
      <c r="B2680" s="407" t="s">
        <v>13016</v>
      </c>
      <c r="C2680" s="407" t="s">
        <v>2</v>
      </c>
      <c r="D2680" s="407">
        <v>19.8</v>
      </c>
      <c r="E2680" s="404" t="s">
        <v>65</v>
      </c>
      <c r="G2680"/>
    </row>
    <row r="2681" spans="1:7" ht="13.5" thickBot="1" x14ac:dyDescent="0.25">
      <c r="A2681" s="406">
        <v>40646</v>
      </c>
      <c r="B2681" s="406" t="s">
        <v>13718</v>
      </c>
      <c r="C2681" s="406" t="s">
        <v>2</v>
      </c>
      <c r="D2681" s="406">
        <v>7.98</v>
      </c>
      <c r="E2681" s="404" t="s">
        <v>65</v>
      </c>
      <c r="G2681"/>
    </row>
    <row r="2682" spans="1:7" ht="13.5" thickBot="1" x14ac:dyDescent="0.25">
      <c r="A2682" s="407">
        <v>12113</v>
      </c>
      <c r="B2682" s="407" t="s">
        <v>2511</v>
      </c>
      <c r="C2682" s="407" t="s">
        <v>2</v>
      </c>
      <c r="D2682" s="407">
        <v>6.86</v>
      </c>
      <c r="E2682" s="404" t="s">
        <v>65</v>
      </c>
      <c r="G2682"/>
    </row>
    <row r="2683" spans="1:7" ht="13.5" thickBot="1" x14ac:dyDescent="0.25">
      <c r="A2683" s="406">
        <v>40611</v>
      </c>
      <c r="B2683" s="406" t="s">
        <v>13719</v>
      </c>
      <c r="C2683" s="406" t="s">
        <v>2</v>
      </c>
      <c r="D2683" s="406">
        <v>5.77</v>
      </c>
      <c r="E2683" s="404" t="s">
        <v>65</v>
      </c>
      <c r="G2683"/>
    </row>
    <row r="2684" spans="1:7" ht="13.5" thickBot="1" x14ac:dyDescent="0.25">
      <c r="A2684" s="407">
        <v>12128</v>
      </c>
      <c r="B2684" s="407" t="s">
        <v>2512</v>
      </c>
      <c r="C2684" s="407" t="s">
        <v>2</v>
      </c>
      <c r="D2684" s="407">
        <v>4.3600000000000003</v>
      </c>
      <c r="E2684" s="404" t="s">
        <v>65</v>
      </c>
      <c r="G2684"/>
    </row>
    <row r="2685" spans="1:7" ht="13.5" customHeight="1" thickBot="1" x14ac:dyDescent="0.25">
      <c r="A2685" s="406">
        <v>12129</v>
      </c>
      <c r="B2685" s="406" t="s">
        <v>10007</v>
      </c>
      <c r="C2685" s="406" t="s">
        <v>2</v>
      </c>
      <c r="D2685" s="406">
        <v>7.82</v>
      </c>
      <c r="E2685" s="404" t="s">
        <v>65</v>
      </c>
      <c r="G2685"/>
    </row>
    <row r="2686" spans="1:7" ht="23.25" thickBot="1" x14ac:dyDescent="0.25">
      <c r="A2686" s="407">
        <v>38412</v>
      </c>
      <c r="B2686" s="407" t="s">
        <v>10008</v>
      </c>
      <c r="C2686" s="407" t="s">
        <v>2</v>
      </c>
      <c r="D2686" s="407">
        <v>800.76</v>
      </c>
      <c r="E2686" s="404" t="s">
        <v>65</v>
      </c>
      <c r="G2686"/>
    </row>
    <row r="2687" spans="1:7" ht="23.25" thickBot="1" x14ac:dyDescent="0.25">
      <c r="A2687" s="406">
        <v>3405</v>
      </c>
      <c r="B2687" s="406" t="s">
        <v>10009</v>
      </c>
      <c r="C2687" s="406" t="s">
        <v>2</v>
      </c>
      <c r="D2687" s="406">
        <v>41.72</v>
      </c>
      <c r="E2687" s="404" t="s">
        <v>65</v>
      </c>
      <c r="G2687"/>
    </row>
    <row r="2688" spans="1:7" ht="13.5" thickBot="1" x14ac:dyDescent="0.25">
      <c r="A2688" s="407">
        <v>3394</v>
      </c>
      <c r="B2688" s="407" t="s">
        <v>10010</v>
      </c>
      <c r="C2688" s="407" t="s">
        <v>2</v>
      </c>
      <c r="D2688" s="407">
        <v>220.22</v>
      </c>
      <c r="E2688" s="404" t="s">
        <v>65</v>
      </c>
      <c r="G2688"/>
    </row>
    <row r="2689" spans="1:7" ht="13.5" customHeight="1" thickBot="1" x14ac:dyDescent="0.25">
      <c r="A2689" s="406">
        <v>3393</v>
      </c>
      <c r="B2689" s="406" t="s">
        <v>10011</v>
      </c>
      <c r="C2689" s="406" t="s">
        <v>2</v>
      </c>
      <c r="D2689" s="406">
        <v>374.95</v>
      </c>
      <c r="E2689" s="404" t="s">
        <v>65</v>
      </c>
      <c r="G2689"/>
    </row>
    <row r="2690" spans="1:7" ht="13.5" thickBot="1" x14ac:dyDescent="0.25">
      <c r="A2690" s="407">
        <v>3406</v>
      </c>
      <c r="B2690" s="407" t="s">
        <v>10012</v>
      </c>
      <c r="C2690" s="407" t="s">
        <v>2</v>
      </c>
      <c r="D2690" s="407">
        <v>12.77</v>
      </c>
      <c r="E2690" s="404" t="s">
        <v>65</v>
      </c>
      <c r="G2690"/>
    </row>
    <row r="2691" spans="1:7" ht="13.5" thickBot="1" x14ac:dyDescent="0.25">
      <c r="A2691" s="406">
        <v>3395</v>
      </c>
      <c r="B2691" s="406" t="s">
        <v>10013</v>
      </c>
      <c r="C2691" s="406" t="s">
        <v>2</v>
      </c>
      <c r="D2691" s="406">
        <v>53.87</v>
      </c>
      <c r="E2691" s="404" t="s">
        <v>65</v>
      </c>
      <c r="G2691"/>
    </row>
    <row r="2692" spans="1:7" ht="13.5" thickBot="1" x14ac:dyDescent="0.25">
      <c r="A2692" s="407">
        <v>3398</v>
      </c>
      <c r="B2692" s="407" t="s">
        <v>10014</v>
      </c>
      <c r="C2692" s="407" t="s">
        <v>2</v>
      </c>
      <c r="D2692" s="407">
        <v>2.56</v>
      </c>
      <c r="E2692" s="404" t="s">
        <v>65</v>
      </c>
      <c r="G2692"/>
    </row>
    <row r="2693" spans="1:7" ht="13.5" thickBot="1" x14ac:dyDescent="0.25">
      <c r="A2693" s="406">
        <v>11615</v>
      </c>
      <c r="B2693" s="406" t="s">
        <v>2513</v>
      </c>
      <c r="C2693" s="406" t="s">
        <v>184</v>
      </c>
      <c r="D2693" s="406">
        <v>2.68</v>
      </c>
      <c r="E2693" s="404" t="s">
        <v>65</v>
      </c>
      <c r="G2693"/>
    </row>
    <row r="2694" spans="1:7" ht="13.5" thickBot="1" x14ac:dyDescent="0.25">
      <c r="A2694" s="407">
        <v>3409</v>
      </c>
      <c r="B2694" s="407" t="s">
        <v>2514</v>
      </c>
      <c r="C2694" s="407" t="s">
        <v>184</v>
      </c>
      <c r="D2694" s="407">
        <v>13.42</v>
      </c>
      <c r="E2694" s="404" t="s">
        <v>65</v>
      </c>
      <c r="G2694"/>
    </row>
    <row r="2695" spans="1:7" ht="13.5" thickBot="1" x14ac:dyDescent="0.25">
      <c r="A2695" s="406">
        <v>34362</v>
      </c>
      <c r="B2695" s="406" t="s">
        <v>4940</v>
      </c>
      <c r="C2695" s="406" t="s">
        <v>2</v>
      </c>
      <c r="D2695" s="406">
        <v>434.11</v>
      </c>
      <c r="E2695" s="404" t="s">
        <v>65</v>
      </c>
      <c r="G2695"/>
    </row>
    <row r="2696" spans="1:7" ht="13.5" thickBot="1" x14ac:dyDescent="0.25">
      <c r="A2696" s="407">
        <v>34363</v>
      </c>
      <c r="B2696" s="407" t="s">
        <v>4941</v>
      </c>
      <c r="C2696" s="407" t="s">
        <v>2</v>
      </c>
      <c r="D2696" s="407">
        <v>513.04</v>
      </c>
      <c r="E2696" s="404" t="s">
        <v>65</v>
      </c>
      <c r="G2696"/>
    </row>
    <row r="2697" spans="1:7" ht="13.5" thickBot="1" x14ac:dyDescent="0.25">
      <c r="A2697" s="406">
        <v>34364</v>
      </c>
      <c r="B2697" s="406" t="s">
        <v>4942</v>
      </c>
      <c r="C2697" s="406" t="s">
        <v>2</v>
      </c>
      <c r="D2697" s="406">
        <v>513.04</v>
      </c>
      <c r="E2697" s="404" t="s">
        <v>65</v>
      </c>
      <c r="G2697"/>
    </row>
    <row r="2698" spans="1:7" ht="13.5" thickBot="1" x14ac:dyDescent="0.25">
      <c r="A2698" s="407">
        <v>601</v>
      </c>
      <c r="B2698" s="407" t="s">
        <v>2515</v>
      </c>
      <c r="C2698" s="407" t="s">
        <v>184</v>
      </c>
      <c r="D2698" s="407">
        <v>302.94</v>
      </c>
      <c r="E2698" s="404" t="s">
        <v>65</v>
      </c>
      <c r="G2698"/>
    </row>
    <row r="2699" spans="1:7" ht="13.5" thickBot="1" x14ac:dyDescent="0.25">
      <c r="A2699" s="406">
        <v>34379</v>
      </c>
      <c r="B2699" s="406" t="s">
        <v>4943</v>
      </c>
      <c r="C2699" s="406" t="s">
        <v>2</v>
      </c>
      <c r="D2699" s="406">
        <v>288.11</v>
      </c>
      <c r="E2699" s="404" t="s">
        <v>65</v>
      </c>
      <c r="G2699"/>
    </row>
    <row r="2700" spans="1:7" ht="13.5" thickBot="1" x14ac:dyDescent="0.25">
      <c r="A2700" s="407">
        <v>34378</v>
      </c>
      <c r="B2700" s="407" t="s">
        <v>4944</v>
      </c>
      <c r="C2700" s="407" t="s">
        <v>2</v>
      </c>
      <c r="D2700" s="407">
        <v>243.15</v>
      </c>
      <c r="E2700" s="404" t="s">
        <v>65</v>
      </c>
      <c r="G2700"/>
    </row>
    <row r="2701" spans="1:7" ht="13.5" thickBot="1" x14ac:dyDescent="0.25">
      <c r="A2701" s="406">
        <v>34377</v>
      </c>
      <c r="B2701" s="406" t="s">
        <v>8351</v>
      </c>
      <c r="C2701" s="406" t="s">
        <v>2</v>
      </c>
      <c r="D2701" s="406">
        <v>166.07</v>
      </c>
      <c r="E2701" s="404" t="s">
        <v>65</v>
      </c>
      <c r="G2701"/>
    </row>
    <row r="2702" spans="1:7" ht="13.5" customHeight="1" thickBot="1" x14ac:dyDescent="0.25">
      <c r="A2702" s="407">
        <v>34367</v>
      </c>
      <c r="B2702" s="407" t="s">
        <v>13720</v>
      </c>
      <c r="C2702" s="407" t="s">
        <v>2</v>
      </c>
      <c r="D2702" s="407">
        <v>430.16</v>
      </c>
      <c r="E2702" s="404" t="s">
        <v>65</v>
      </c>
      <c r="G2702"/>
    </row>
    <row r="2703" spans="1:7" ht="13.5" thickBot="1" x14ac:dyDescent="0.25">
      <c r="A2703" s="406">
        <v>34369</v>
      </c>
      <c r="B2703" s="406" t="s">
        <v>4945</v>
      </c>
      <c r="C2703" s="406" t="s">
        <v>2</v>
      </c>
      <c r="D2703" s="406">
        <v>552.5</v>
      </c>
      <c r="E2703" s="404" t="s">
        <v>65</v>
      </c>
      <c r="G2703"/>
    </row>
    <row r="2704" spans="1:7" ht="23.25" thickBot="1" x14ac:dyDescent="0.25">
      <c r="A2704" s="407">
        <v>34370</v>
      </c>
      <c r="B2704" s="407" t="s">
        <v>4946</v>
      </c>
      <c r="C2704" s="407" t="s">
        <v>2</v>
      </c>
      <c r="D2704" s="407">
        <v>651.16</v>
      </c>
      <c r="E2704" s="404" t="s">
        <v>65</v>
      </c>
      <c r="G2704"/>
    </row>
    <row r="2705" spans="1:7" ht="23.25" thickBot="1" x14ac:dyDescent="0.25">
      <c r="A2705" s="406">
        <v>34371</v>
      </c>
      <c r="B2705" s="406" t="s">
        <v>4947</v>
      </c>
      <c r="C2705" s="406" t="s">
        <v>2</v>
      </c>
      <c r="D2705" s="406">
        <v>739.94</v>
      </c>
      <c r="E2705" s="404" t="s">
        <v>65</v>
      </c>
      <c r="G2705"/>
    </row>
    <row r="2706" spans="1:7" ht="76.5" customHeight="1" thickBot="1" x14ac:dyDescent="0.25">
      <c r="A2706" s="407">
        <v>34372</v>
      </c>
      <c r="B2706" s="407" t="s">
        <v>4948</v>
      </c>
      <c r="C2706" s="407" t="s">
        <v>2</v>
      </c>
      <c r="D2706" s="407">
        <v>794.35</v>
      </c>
      <c r="E2706" s="404" t="s">
        <v>65</v>
      </c>
      <c r="G2706"/>
    </row>
    <row r="2707" spans="1:7" ht="23.25" thickBot="1" x14ac:dyDescent="0.25">
      <c r="A2707" s="406">
        <v>34373</v>
      </c>
      <c r="B2707" s="406" t="s">
        <v>4949</v>
      </c>
      <c r="C2707" s="406" t="s">
        <v>2</v>
      </c>
      <c r="D2707" s="406">
        <v>945.33</v>
      </c>
      <c r="E2707" s="404" t="s">
        <v>65</v>
      </c>
      <c r="G2707"/>
    </row>
    <row r="2708" spans="1:7" ht="13.5" thickBot="1" x14ac:dyDescent="0.25">
      <c r="A2708" s="407">
        <v>34365</v>
      </c>
      <c r="B2708" s="407" t="s">
        <v>4950</v>
      </c>
      <c r="C2708" s="407" t="s">
        <v>2</v>
      </c>
      <c r="D2708" s="407">
        <v>606.25</v>
      </c>
      <c r="E2708" s="404" t="s">
        <v>65</v>
      </c>
      <c r="G2708"/>
    </row>
    <row r="2709" spans="1:7" ht="13.5" thickBot="1" x14ac:dyDescent="0.25">
      <c r="A2709" s="406">
        <v>34381</v>
      </c>
      <c r="B2709" s="406" t="s">
        <v>4951</v>
      </c>
      <c r="C2709" s="406" t="s">
        <v>2</v>
      </c>
      <c r="D2709" s="406">
        <v>208.37</v>
      </c>
      <c r="E2709" s="404" t="s">
        <v>65</v>
      </c>
      <c r="G2709"/>
    </row>
    <row r="2710" spans="1:7" ht="13.5" thickBot="1" x14ac:dyDescent="0.25">
      <c r="A2710" s="407">
        <v>11183</v>
      </c>
      <c r="B2710" s="407" t="s">
        <v>10015</v>
      </c>
      <c r="C2710" s="407" t="s">
        <v>2</v>
      </c>
      <c r="D2710" s="407">
        <v>294.04000000000002</v>
      </c>
      <c r="E2710" s="404" t="s">
        <v>65</v>
      </c>
      <c r="G2710"/>
    </row>
    <row r="2711" spans="1:7" ht="13.5" thickBot="1" x14ac:dyDescent="0.25">
      <c r="A2711" s="406">
        <v>11190</v>
      </c>
      <c r="B2711" s="406" t="s">
        <v>10016</v>
      </c>
      <c r="C2711" s="406" t="s">
        <v>2</v>
      </c>
      <c r="D2711" s="406">
        <v>136.4</v>
      </c>
      <c r="E2711" s="404" t="s">
        <v>65</v>
      </c>
      <c r="G2711"/>
    </row>
    <row r="2712" spans="1:7" ht="13.5" thickBot="1" x14ac:dyDescent="0.25">
      <c r="A2712" s="407">
        <v>616</v>
      </c>
      <c r="B2712" s="407" t="s">
        <v>10017</v>
      </c>
      <c r="C2712" s="407" t="s">
        <v>2</v>
      </c>
      <c r="D2712" s="407">
        <v>160.41</v>
      </c>
      <c r="E2712" s="404" t="s">
        <v>65</v>
      </c>
      <c r="G2712"/>
    </row>
    <row r="2713" spans="1:7" ht="13.5" thickBot="1" x14ac:dyDescent="0.25">
      <c r="A2713" s="406">
        <v>615</v>
      </c>
      <c r="B2713" s="406" t="s">
        <v>10018</v>
      </c>
      <c r="C2713" s="406" t="s">
        <v>184</v>
      </c>
      <c r="D2713" s="406">
        <v>334.2</v>
      </c>
      <c r="E2713" s="404" t="s">
        <v>65</v>
      </c>
      <c r="G2713"/>
    </row>
    <row r="2714" spans="1:7" ht="13.5" thickBot="1" x14ac:dyDescent="0.25">
      <c r="A2714" s="407">
        <v>11231</v>
      </c>
      <c r="B2714" s="407" t="s">
        <v>10019</v>
      </c>
      <c r="C2714" s="407" t="s">
        <v>184</v>
      </c>
      <c r="D2714" s="407">
        <v>392.13</v>
      </c>
      <c r="E2714" s="404" t="s">
        <v>65</v>
      </c>
      <c r="G2714"/>
    </row>
    <row r="2715" spans="1:7" ht="13.5" thickBot="1" x14ac:dyDescent="0.25">
      <c r="A2715" s="406">
        <v>11192</v>
      </c>
      <c r="B2715" s="406" t="s">
        <v>10020</v>
      </c>
      <c r="C2715" s="406" t="s">
        <v>2</v>
      </c>
      <c r="D2715" s="406">
        <v>250.96</v>
      </c>
      <c r="E2715" s="404" t="s">
        <v>65</v>
      </c>
      <c r="G2715"/>
    </row>
    <row r="2716" spans="1:7" ht="23.25" thickBot="1" x14ac:dyDescent="0.25">
      <c r="A2716" s="407">
        <v>11226</v>
      </c>
      <c r="B2716" s="407" t="s">
        <v>13721</v>
      </c>
      <c r="C2716" s="407" t="s">
        <v>2</v>
      </c>
      <c r="D2716" s="407">
        <v>383.29</v>
      </c>
      <c r="E2716" s="404" t="s">
        <v>65</v>
      </c>
      <c r="G2716"/>
    </row>
    <row r="2717" spans="1:7" ht="23.25" customHeight="1" thickBot="1" x14ac:dyDescent="0.25">
      <c r="A2717" s="406">
        <v>3428</v>
      </c>
      <c r="B2717" s="406" t="s">
        <v>2516</v>
      </c>
      <c r="C2717" s="406" t="s">
        <v>184</v>
      </c>
      <c r="D2717" s="406">
        <v>330</v>
      </c>
      <c r="E2717" s="404" t="s">
        <v>65</v>
      </c>
      <c r="G2717"/>
    </row>
    <row r="2718" spans="1:7" ht="23.25" customHeight="1" thickBot="1" x14ac:dyDescent="0.25">
      <c r="A2718" s="407">
        <v>597</v>
      </c>
      <c r="B2718" s="407" t="s">
        <v>13017</v>
      </c>
      <c r="C2718" s="407" t="s">
        <v>184</v>
      </c>
      <c r="D2718" s="407">
        <v>300.47000000000003</v>
      </c>
      <c r="E2718" s="404" t="s">
        <v>65</v>
      </c>
      <c r="G2718"/>
    </row>
    <row r="2719" spans="1:7" ht="23.25" customHeight="1" thickBot="1" x14ac:dyDescent="0.25">
      <c r="A2719" s="406">
        <v>11199</v>
      </c>
      <c r="B2719" s="406" t="s">
        <v>10021</v>
      </c>
      <c r="C2719" s="406" t="s">
        <v>2</v>
      </c>
      <c r="D2719" s="406">
        <v>753.31</v>
      </c>
      <c r="E2719" s="404" t="s">
        <v>65</v>
      </c>
      <c r="G2719"/>
    </row>
    <row r="2720" spans="1:7" ht="23.25" thickBot="1" x14ac:dyDescent="0.25">
      <c r="A2720" s="407">
        <v>34801</v>
      </c>
      <c r="B2720" s="407" t="s">
        <v>10022</v>
      </c>
      <c r="C2720" s="407" t="s">
        <v>2</v>
      </c>
      <c r="D2720" s="407">
        <v>944.98</v>
      </c>
      <c r="E2720" s="404" t="s">
        <v>65</v>
      </c>
      <c r="G2720"/>
    </row>
    <row r="2721" spans="1:7" ht="23.25" thickBot="1" x14ac:dyDescent="0.25">
      <c r="A2721" s="406">
        <v>34799</v>
      </c>
      <c r="B2721" s="406" t="s">
        <v>10023</v>
      </c>
      <c r="C2721" s="406" t="s">
        <v>2</v>
      </c>
      <c r="D2721" s="409">
        <v>1165.3499999999999</v>
      </c>
      <c r="E2721" s="404" t="s">
        <v>65</v>
      </c>
      <c r="G2721"/>
    </row>
    <row r="2722" spans="1:7" ht="23.25" thickBot="1" x14ac:dyDescent="0.25">
      <c r="A2722" s="407">
        <v>622</v>
      </c>
      <c r="B2722" s="407" t="s">
        <v>10024</v>
      </c>
      <c r="C2722" s="407" t="s">
        <v>2</v>
      </c>
      <c r="D2722" s="407">
        <v>524.64</v>
      </c>
      <c r="E2722" s="404" t="s">
        <v>65</v>
      </c>
      <c r="G2722"/>
    </row>
    <row r="2723" spans="1:7" ht="23.25" thickBot="1" x14ac:dyDescent="0.25">
      <c r="A2723" s="406">
        <v>34805</v>
      </c>
      <c r="B2723" s="406" t="s">
        <v>10025</v>
      </c>
      <c r="C2723" s="406" t="s">
        <v>184</v>
      </c>
      <c r="D2723" s="406">
        <v>392.66</v>
      </c>
      <c r="E2723" s="404" t="s">
        <v>65</v>
      </c>
      <c r="G2723"/>
    </row>
    <row r="2724" spans="1:7" ht="23.25" thickBot="1" x14ac:dyDescent="0.25">
      <c r="A2724" s="407">
        <v>34803</v>
      </c>
      <c r="B2724" s="407" t="s">
        <v>10026</v>
      </c>
      <c r="C2724" s="407" t="s">
        <v>2</v>
      </c>
      <c r="D2724" s="407">
        <v>474.81</v>
      </c>
      <c r="E2724" s="404" t="s">
        <v>65</v>
      </c>
      <c r="G2724"/>
    </row>
    <row r="2725" spans="1:7" ht="23.25" thickBot="1" x14ac:dyDescent="0.25">
      <c r="A2725" s="406">
        <v>606</v>
      </c>
      <c r="B2725" s="406" t="s">
        <v>10027</v>
      </c>
      <c r="C2725" s="406" t="s">
        <v>184</v>
      </c>
      <c r="D2725" s="406">
        <v>524.99</v>
      </c>
      <c r="E2725" s="404" t="s">
        <v>65</v>
      </c>
      <c r="G2725"/>
    </row>
    <row r="2726" spans="1:7" ht="23.25" thickBot="1" x14ac:dyDescent="0.25">
      <c r="A2726" s="407">
        <v>11227</v>
      </c>
      <c r="B2726" s="407" t="s">
        <v>10028</v>
      </c>
      <c r="C2726" s="407" t="s">
        <v>2</v>
      </c>
      <c r="D2726" s="407">
        <v>556.04</v>
      </c>
      <c r="E2726" s="404" t="s">
        <v>65</v>
      </c>
      <c r="G2726"/>
    </row>
    <row r="2727" spans="1:7" ht="23.25" thickBot="1" x14ac:dyDescent="0.25">
      <c r="A2727" s="406">
        <v>11193</v>
      </c>
      <c r="B2727" s="406" t="s">
        <v>10029</v>
      </c>
      <c r="C2727" s="406" t="s">
        <v>184</v>
      </c>
      <c r="D2727" s="406">
        <v>532.28</v>
      </c>
      <c r="E2727" s="404" t="s">
        <v>65</v>
      </c>
      <c r="G2727"/>
    </row>
    <row r="2728" spans="1:7" ht="23.25" thickBot="1" x14ac:dyDescent="0.25">
      <c r="A2728" s="407">
        <v>11194</v>
      </c>
      <c r="B2728" s="407" t="s">
        <v>10030</v>
      </c>
      <c r="C2728" s="407" t="s">
        <v>184</v>
      </c>
      <c r="D2728" s="407">
        <v>479.26</v>
      </c>
      <c r="E2728" s="404" t="s">
        <v>65</v>
      </c>
      <c r="G2728"/>
    </row>
    <row r="2729" spans="1:7" ht="23.25" thickBot="1" x14ac:dyDescent="0.25">
      <c r="A2729" s="406">
        <v>605</v>
      </c>
      <c r="B2729" s="406" t="s">
        <v>10031</v>
      </c>
      <c r="C2729" s="406" t="s">
        <v>184</v>
      </c>
      <c r="D2729" s="406">
        <v>601.9</v>
      </c>
      <c r="E2729" s="404" t="s">
        <v>65</v>
      </c>
      <c r="G2729"/>
    </row>
    <row r="2730" spans="1:7" ht="23.25" thickBot="1" x14ac:dyDescent="0.25">
      <c r="A2730" s="407">
        <v>11197</v>
      </c>
      <c r="B2730" s="407" t="s">
        <v>10032</v>
      </c>
      <c r="C2730" s="407" t="s">
        <v>2</v>
      </c>
      <c r="D2730" s="407">
        <v>728.97</v>
      </c>
      <c r="E2730" s="404" t="s">
        <v>65</v>
      </c>
      <c r="G2730"/>
    </row>
    <row r="2731" spans="1:7" ht="13.5" thickBot="1" x14ac:dyDescent="0.25">
      <c r="A2731" s="406">
        <v>3431</v>
      </c>
      <c r="B2731" s="406" t="s">
        <v>2517</v>
      </c>
      <c r="C2731" s="406" t="s">
        <v>2</v>
      </c>
      <c r="D2731" s="406">
        <v>749.76</v>
      </c>
      <c r="E2731" s="404" t="s">
        <v>65</v>
      </c>
      <c r="G2731"/>
    </row>
    <row r="2732" spans="1:7" ht="13.5" thickBot="1" x14ac:dyDescent="0.25">
      <c r="A2732" s="407">
        <v>3436</v>
      </c>
      <c r="B2732" s="407" t="s">
        <v>2518</v>
      </c>
      <c r="C2732" s="407" t="s">
        <v>2</v>
      </c>
      <c r="D2732" s="408">
        <v>1000.56</v>
      </c>
      <c r="E2732" s="404" t="s">
        <v>65</v>
      </c>
      <c r="G2732"/>
    </row>
    <row r="2733" spans="1:7" ht="13.5" thickBot="1" x14ac:dyDescent="0.25">
      <c r="A2733" s="406">
        <v>3434</v>
      </c>
      <c r="B2733" s="406" t="s">
        <v>2519</v>
      </c>
      <c r="C2733" s="406" t="s">
        <v>184</v>
      </c>
      <c r="D2733" s="406">
        <v>475.2</v>
      </c>
      <c r="E2733" s="404" t="s">
        <v>65</v>
      </c>
      <c r="G2733"/>
    </row>
    <row r="2734" spans="1:7" ht="13.5" thickBot="1" x14ac:dyDescent="0.25">
      <c r="A2734" s="407">
        <v>3438</v>
      </c>
      <c r="B2734" s="407" t="s">
        <v>13722</v>
      </c>
      <c r="C2734" s="407" t="s">
        <v>184</v>
      </c>
      <c r="D2734" s="407">
        <v>290.39999999999998</v>
      </c>
      <c r="E2734" s="404" t="s">
        <v>65</v>
      </c>
      <c r="G2734"/>
    </row>
    <row r="2735" spans="1:7" ht="13.5" thickBot="1" x14ac:dyDescent="0.25">
      <c r="A2735" s="406">
        <v>3421</v>
      </c>
      <c r="B2735" s="406" t="s">
        <v>2520</v>
      </c>
      <c r="C2735" s="406" t="s">
        <v>184</v>
      </c>
      <c r="D2735" s="406">
        <v>252.98</v>
      </c>
      <c r="E2735" s="404" t="s">
        <v>65</v>
      </c>
      <c r="G2735"/>
    </row>
    <row r="2736" spans="1:7" ht="13.5" thickBot="1" x14ac:dyDescent="0.25">
      <c r="A2736" s="407">
        <v>3422</v>
      </c>
      <c r="B2736" s="407" t="s">
        <v>2521</v>
      </c>
      <c r="C2736" s="407" t="s">
        <v>184</v>
      </c>
      <c r="D2736" s="407">
        <v>393.36</v>
      </c>
      <c r="E2736" s="404" t="s">
        <v>65</v>
      </c>
      <c r="G2736"/>
    </row>
    <row r="2737" spans="1:7" ht="13.5" thickBot="1" x14ac:dyDescent="0.25">
      <c r="A2737" s="406">
        <v>3429</v>
      </c>
      <c r="B2737" s="406" t="s">
        <v>2522</v>
      </c>
      <c r="C2737" s="406" t="s">
        <v>184</v>
      </c>
      <c r="D2737" s="406">
        <v>208.87</v>
      </c>
      <c r="E2737" s="404" t="s">
        <v>65</v>
      </c>
      <c r="G2737"/>
    </row>
    <row r="2738" spans="1:7" ht="13.5" thickBot="1" x14ac:dyDescent="0.25">
      <c r="A2738" s="407">
        <v>3435</v>
      </c>
      <c r="B2738" s="407" t="s">
        <v>2523</v>
      </c>
      <c r="C2738" s="407" t="s">
        <v>184</v>
      </c>
      <c r="D2738" s="407">
        <v>451.44</v>
      </c>
      <c r="E2738" s="404" t="s">
        <v>65</v>
      </c>
      <c r="G2738"/>
    </row>
    <row r="2739" spans="1:7" ht="13.5" thickBot="1" x14ac:dyDescent="0.25">
      <c r="A2739" s="406">
        <v>3417</v>
      </c>
      <c r="B2739" s="406" t="s">
        <v>4745</v>
      </c>
      <c r="C2739" s="406" t="s">
        <v>2</v>
      </c>
      <c r="D2739" s="406">
        <v>422.4</v>
      </c>
      <c r="E2739" s="404" t="s">
        <v>65</v>
      </c>
      <c r="G2739"/>
    </row>
    <row r="2740" spans="1:7" ht="13.5" thickBot="1" x14ac:dyDescent="0.25">
      <c r="A2740" s="407">
        <v>3423</v>
      </c>
      <c r="B2740" s="407" t="s">
        <v>2524</v>
      </c>
      <c r="C2740" s="407" t="s">
        <v>184</v>
      </c>
      <c r="D2740" s="407">
        <v>237.6</v>
      </c>
      <c r="E2740" s="404" t="s">
        <v>65</v>
      </c>
      <c r="G2740"/>
    </row>
    <row r="2741" spans="1:7" ht="23.25" thickBot="1" x14ac:dyDescent="0.25">
      <c r="A2741" s="406">
        <v>34797</v>
      </c>
      <c r="B2741" s="406" t="s">
        <v>10033</v>
      </c>
      <c r="C2741" s="406" t="s">
        <v>2</v>
      </c>
      <c r="D2741" s="406">
        <v>297.10000000000002</v>
      </c>
      <c r="E2741" s="404" t="s">
        <v>65</v>
      </c>
      <c r="G2741"/>
    </row>
    <row r="2742" spans="1:7" ht="23.25" thickBot="1" x14ac:dyDescent="0.25">
      <c r="A2742" s="407">
        <v>624</v>
      </c>
      <c r="B2742" s="407" t="s">
        <v>10034</v>
      </c>
      <c r="C2742" s="407" t="s">
        <v>184</v>
      </c>
      <c r="D2742" s="407">
        <v>618.96</v>
      </c>
      <c r="E2742" s="404" t="s">
        <v>65</v>
      </c>
      <c r="G2742"/>
    </row>
    <row r="2743" spans="1:7" ht="23.25" thickBot="1" x14ac:dyDescent="0.25">
      <c r="A2743" s="406">
        <v>623</v>
      </c>
      <c r="B2743" s="406" t="s">
        <v>10035</v>
      </c>
      <c r="C2743" s="406" t="s">
        <v>184</v>
      </c>
      <c r="D2743" s="406">
        <v>232.42</v>
      </c>
      <c r="E2743" s="404" t="s">
        <v>65</v>
      </c>
      <c r="G2743"/>
    </row>
    <row r="2744" spans="1:7" ht="13.5" thickBot="1" x14ac:dyDescent="0.25">
      <c r="A2744" s="407">
        <v>25964</v>
      </c>
      <c r="B2744" s="407" t="s">
        <v>2525</v>
      </c>
      <c r="C2744" s="407" t="s">
        <v>280</v>
      </c>
      <c r="D2744" s="407">
        <v>12.35</v>
      </c>
      <c r="E2744" s="404" t="s">
        <v>65</v>
      </c>
      <c r="G2744"/>
    </row>
    <row r="2745" spans="1:7" ht="13.5" thickBot="1" x14ac:dyDescent="0.25">
      <c r="A2745" s="406">
        <v>21118</v>
      </c>
      <c r="B2745" s="406" t="s">
        <v>2526</v>
      </c>
      <c r="C2745" s="406" t="s">
        <v>2</v>
      </c>
      <c r="D2745" s="406">
        <v>1.03</v>
      </c>
      <c r="E2745" s="404" t="s">
        <v>65</v>
      </c>
      <c r="G2745"/>
    </row>
    <row r="2746" spans="1:7" ht="13.5" thickBot="1" x14ac:dyDescent="0.25">
      <c r="A2746" s="407">
        <v>38679</v>
      </c>
      <c r="B2746" s="407" t="s">
        <v>13018</v>
      </c>
      <c r="C2746" s="407" t="s">
        <v>2</v>
      </c>
      <c r="D2746" s="407">
        <v>2.2599999999999998</v>
      </c>
      <c r="E2746" s="404" t="s">
        <v>65</v>
      </c>
      <c r="G2746"/>
    </row>
    <row r="2747" spans="1:7" ht="13.5" thickBot="1" x14ac:dyDescent="0.25">
      <c r="A2747" s="406">
        <v>3475</v>
      </c>
      <c r="B2747" s="406" t="s">
        <v>8352</v>
      </c>
      <c r="C2747" s="406" t="s">
        <v>2</v>
      </c>
      <c r="D2747" s="406">
        <v>1.19</v>
      </c>
      <c r="E2747" s="404" t="s">
        <v>65</v>
      </c>
      <c r="G2747"/>
    </row>
    <row r="2748" spans="1:7" ht="13.5" thickBot="1" x14ac:dyDescent="0.25">
      <c r="A2748" s="407">
        <v>38681</v>
      </c>
      <c r="B2748" s="407" t="s">
        <v>10036</v>
      </c>
      <c r="C2748" s="407" t="s">
        <v>2</v>
      </c>
      <c r="D2748" s="407">
        <v>8.0399999999999991</v>
      </c>
      <c r="E2748" s="404" t="s">
        <v>65</v>
      </c>
      <c r="G2748"/>
    </row>
    <row r="2749" spans="1:7" ht="13.5" thickBot="1" x14ac:dyDescent="0.25">
      <c r="A2749" s="406">
        <v>10835</v>
      </c>
      <c r="B2749" s="406" t="s">
        <v>2527</v>
      </c>
      <c r="C2749" s="406" t="s">
        <v>2</v>
      </c>
      <c r="D2749" s="406">
        <v>1.34</v>
      </c>
      <c r="E2749" s="404" t="s">
        <v>65</v>
      </c>
      <c r="G2749"/>
    </row>
    <row r="2750" spans="1:7" ht="13.5" thickBot="1" x14ac:dyDescent="0.25">
      <c r="A2750" s="407">
        <v>10836</v>
      </c>
      <c r="B2750" s="407" t="s">
        <v>2528</v>
      </c>
      <c r="C2750" s="407" t="s">
        <v>2</v>
      </c>
      <c r="D2750" s="407">
        <v>7.17</v>
      </c>
      <c r="E2750" s="404" t="s">
        <v>65</v>
      </c>
      <c r="G2750"/>
    </row>
    <row r="2751" spans="1:7" ht="13.5" thickBot="1" x14ac:dyDescent="0.25">
      <c r="A2751" s="406">
        <v>3485</v>
      </c>
      <c r="B2751" s="406" t="s">
        <v>2529</v>
      </c>
      <c r="C2751" s="406" t="s">
        <v>2</v>
      </c>
      <c r="D2751" s="406">
        <v>3.85</v>
      </c>
      <c r="E2751" s="404" t="s">
        <v>65</v>
      </c>
      <c r="G2751"/>
    </row>
    <row r="2752" spans="1:7" ht="13.5" thickBot="1" x14ac:dyDescent="0.25">
      <c r="A2752" s="407">
        <v>3534</v>
      </c>
      <c r="B2752" s="407" t="s">
        <v>4952</v>
      </c>
      <c r="C2752" s="407" t="s">
        <v>2</v>
      </c>
      <c r="D2752" s="407">
        <v>1.53</v>
      </c>
      <c r="E2752" s="404" t="s">
        <v>65</v>
      </c>
      <c r="G2752"/>
    </row>
    <row r="2753" spans="1:7" ht="13.5" thickBot="1" x14ac:dyDescent="0.25">
      <c r="A2753" s="406">
        <v>3482</v>
      </c>
      <c r="B2753" s="406" t="s">
        <v>2530</v>
      </c>
      <c r="C2753" s="406" t="s">
        <v>2</v>
      </c>
      <c r="D2753" s="406">
        <v>1.78</v>
      </c>
      <c r="E2753" s="404" t="s">
        <v>65</v>
      </c>
      <c r="G2753"/>
    </row>
    <row r="2754" spans="1:7" ht="13.5" thickBot="1" x14ac:dyDescent="0.25">
      <c r="A2754" s="407">
        <v>3505</v>
      </c>
      <c r="B2754" s="407" t="s">
        <v>13723</v>
      </c>
      <c r="C2754" s="407" t="s">
        <v>2</v>
      </c>
      <c r="D2754" s="407">
        <v>1</v>
      </c>
      <c r="E2754" s="404" t="s">
        <v>65</v>
      </c>
      <c r="G2754"/>
    </row>
    <row r="2755" spans="1:7" ht="13.5" thickBot="1" x14ac:dyDescent="0.25">
      <c r="A2755" s="406">
        <v>3543</v>
      </c>
      <c r="B2755" s="406" t="s">
        <v>13019</v>
      </c>
      <c r="C2755" s="406" t="s">
        <v>2</v>
      </c>
      <c r="D2755" s="406">
        <v>0.72</v>
      </c>
      <c r="E2755" s="404" t="s">
        <v>65</v>
      </c>
      <c r="G2755"/>
    </row>
    <row r="2756" spans="1:7" ht="51" customHeight="1" thickBot="1" x14ac:dyDescent="0.25">
      <c r="A2756" s="407">
        <v>20128</v>
      </c>
      <c r="B2756" s="407" t="s">
        <v>8353</v>
      </c>
      <c r="C2756" s="407" t="s">
        <v>2</v>
      </c>
      <c r="D2756" s="407">
        <v>33.22</v>
      </c>
      <c r="E2756" s="404" t="s">
        <v>65</v>
      </c>
      <c r="G2756"/>
    </row>
    <row r="2757" spans="1:7" ht="13.5" thickBot="1" x14ac:dyDescent="0.25">
      <c r="A2757" s="406">
        <v>20129</v>
      </c>
      <c r="B2757" s="406" t="s">
        <v>2531</v>
      </c>
      <c r="C2757" s="406" t="s">
        <v>2</v>
      </c>
      <c r="D2757" s="406">
        <v>60.72</v>
      </c>
      <c r="E2757" s="404" t="s">
        <v>65</v>
      </c>
      <c r="G2757"/>
    </row>
    <row r="2758" spans="1:7" ht="13.5" thickBot="1" x14ac:dyDescent="0.25">
      <c r="A2758" s="407">
        <v>20131</v>
      </c>
      <c r="B2758" s="407" t="s">
        <v>2532</v>
      </c>
      <c r="C2758" s="407" t="s">
        <v>2</v>
      </c>
      <c r="D2758" s="407">
        <v>34.85</v>
      </c>
      <c r="E2758" s="404" t="s">
        <v>65</v>
      </c>
      <c r="G2758"/>
    </row>
    <row r="2759" spans="1:7" ht="13.5" thickBot="1" x14ac:dyDescent="0.25">
      <c r="A2759" s="406">
        <v>20132</v>
      </c>
      <c r="B2759" s="406" t="s">
        <v>2533</v>
      </c>
      <c r="C2759" s="406" t="s">
        <v>2</v>
      </c>
      <c r="D2759" s="406">
        <v>98.11</v>
      </c>
      <c r="E2759" s="404" t="s">
        <v>65</v>
      </c>
      <c r="G2759"/>
    </row>
    <row r="2760" spans="1:7" ht="34.5" customHeight="1" thickBot="1" x14ac:dyDescent="0.25">
      <c r="A2760" s="407">
        <v>20151</v>
      </c>
      <c r="B2760" s="407" t="s">
        <v>2534</v>
      </c>
      <c r="C2760" s="407" t="s">
        <v>2</v>
      </c>
      <c r="D2760" s="407">
        <v>10.92</v>
      </c>
      <c r="E2760" s="404" t="s">
        <v>65</v>
      </c>
      <c r="G2760"/>
    </row>
    <row r="2761" spans="1:7" ht="13.5" thickBot="1" x14ac:dyDescent="0.25">
      <c r="A2761" s="406">
        <v>20152</v>
      </c>
      <c r="B2761" s="406" t="s">
        <v>2535</v>
      </c>
      <c r="C2761" s="406" t="s">
        <v>2</v>
      </c>
      <c r="D2761" s="406">
        <v>33.909999999999997</v>
      </c>
      <c r="E2761" s="404" t="s">
        <v>65</v>
      </c>
      <c r="G2761"/>
    </row>
    <row r="2762" spans="1:7" ht="13.5" thickBot="1" x14ac:dyDescent="0.25">
      <c r="A2762" s="407">
        <v>20148</v>
      </c>
      <c r="B2762" s="407" t="s">
        <v>2536</v>
      </c>
      <c r="C2762" s="407" t="s">
        <v>2</v>
      </c>
      <c r="D2762" s="407">
        <v>2.16</v>
      </c>
      <c r="E2762" s="404" t="s">
        <v>65</v>
      </c>
      <c r="G2762"/>
    </row>
    <row r="2763" spans="1:7" ht="23.25" customHeight="1" thickBot="1" x14ac:dyDescent="0.25">
      <c r="A2763" s="406">
        <v>20149</v>
      </c>
      <c r="B2763" s="406" t="s">
        <v>2537</v>
      </c>
      <c r="C2763" s="406" t="s">
        <v>2</v>
      </c>
      <c r="D2763" s="406">
        <v>3.28</v>
      </c>
      <c r="E2763" s="404" t="s">
        <v>65</v>
      </c>
      <c r="G2763"/>
    </row>
    <row r="2764" spans="1:7" ht="13.5" thickBot="1" x14ac:dyDescent="0.25">
      <c r="A2764" s="407">
        <v>20150</v>
      </c>
      <c r="B2764" s="407" t="s">
        <v>2538</v>
      </c>
      <c r="C2764" s="407" t="s">
        <v>2</v>
      </c>
      <c r="D2764" s="407">
        <v>7.73</v>
      </c>
      <c r="E2764" s="404" t="s">
        <v>65</v>
      </c>
      <c r="G2764"/>
    </row>
    <row r="2765" spans="1:7" ht="13.5" thickBot="1" x14ac:dyDescent="0.25">
      <c r="A2765" s="406">
        <v>20157</v>
      </c>
      <c r="B2765" s="406" t="s">
        <v>2539</v>
      </c>
      <c r="C2765" s="406" t="s">
        <v>2</v>
      </c>
      <c r="D2765" s="406">
        <v>13.34</v>
      </c>
      <c r="E2765" s="404" t="s">
        <v>65</v>
      </c>
      <c r="G2765"/>
    </row>
    <row r="2766" spans="1:7" ht="13.5" thickBot="1" x14ac:dyDescent="0.25">
      <c r="A2766" s="407">
        <v>20158</v>
      </c>
      <c r="B2766" s="407" t="s">
        <v>2540</v>
      </c>
      <c r="C2766" s="407" t="s">
        <v>2</v>
      </c>
      <c r="D2766" s="407">
        <v>49.69</v>
      </c>
      <c r="E2766" s="404" t="s">
        <v>65</v>
      </c>
      <c r="G2766"/>
    </row>
    <row r="2767" spans="1:7" ht="13.5" thickBot="1" x14ac:dyDescent="0.25">
      <c r="A2767" s="406">
        <v>20154</v>
      </c>
      <c r="B2767" s="406" t="s">
        <v>2541</v>
      </c>
      <c r="C2767" s="406" t="s">
        <v>2</v>
      </c>
      <c r="D2767" s="406">
        <v>2.38</v>
      </c>
      <c r="E2767" s="404" t="s">
        <v>65</v>
      </c>
      <c r="G2767"/>
    </row>
    <row r="2768" spans="1:7" ht="13.5" thickBot="1" x14ac:dyDescent="0.25">
      <c r="A2768" s="407">
        <v>20155</v>
      </c>
      <c r="B2768" s="407" t="s">
        <v>2542</v>
      </c>
      <c r="C2768" s="407" t="s">
        <v>2</v>
      </c>
      <c r="D2768" s="407">
        <v>3.75</v>
      </c>
      <c r="E2768" s="404" t="s">
        <v>65</v>
      </c>
      <c r="G2768"/>
    </row>
    <row r="2769" spans="1:7" ht="13.5" thickBot="1" x14ac:dyDescent="0.25">
      <c r="A2769" s="406">
        <v>20156</v>
      </c>
      <c r="B2769" s="406" t="s">
        <v>2543</v>
      </c>
      <c r="C2769" s="406" t="s">
        <v>2</v>
      </c>
      <c r="D2769" s="406">
        <v>8.0399999999999991</v>
      </c>
      <c r="E2769" s="404" t="s">
        <v>65</v>
      </c>
      <c r="G2769"/>
    </row>
    <row r="2770" spans="1:7" ht="89.25" customHeight="1" thickBot="1" x14ac:dyDescent="0.25">
      <c r="A2770" s="407">
        <v>3516</v>
      </c>
      <c r="B2770" s="407" t="s">
        <v>8135</v>
      </c>
      <c r="C2770" s="407" t="s">
        <v>2</v>
      </c>
      <c r="D2770" s="407">
        <v>0.84</v>
      </c>
      <c r="E2770" s="404" t="s">
        <v>65</v>
      </c>
      <c r="G2770"/>
    </row>
    <row r="2771" spans="1:7" ht="13.5" thickBot="1" x14ac:dyDescent="0.25">
      <c r="A2771" s="406">
        <v>3512</v>
      </c>
      <c r="B2771" s="406" t="s">
        <v>2544</v>
      </c>
      <c r="C2771" s="406" t="s">
        <v>2</v>
      </c>
      <c r="D2771" s="406">
        <v>82.57</v>
      </c>
      <c r="E2771" s="404" t="s">
        <v>65</v>
      </c>
      <c r="G2771"/>
    </row>
    <row r="2772" spans="1:7" ht="13.5" thickBot="1" x14ac:dyDescent="0.25">
      <c r="A2772" s="407">
        <v>3499</v>
      </c>
      <c r="B2772" s="407" t="s">
        <v>2545</v>
      </c>
      <c r="C2772" s="407" t="s">
        <v>2</v>
      </c>
      <c r="D2772" s="407">
        <v>0.34</v>
      </c>
      <c r="E2772" s="404" t="s">
        <v>65</v>
      </c>
      <c r="G2772"/>
    </row>
    <row r="2773" spans="1:7" ht="13.5" thickBot="1" x14ac:dyDescent="0.25">
      <c r="A2773" s="406">
        <v>3500</v>
      </c>
      <c r="B2773" s="406" t="s">
        <v>2546</v>
      </c>
      <c r="C2773" s="406" t="s">
        <v>2</v>
      </c>
      <c r="D2773" s="406">
        <v>0.65</v>
      </c>
      <c r="E2773" s="404" t="s">
        <v>65</v>
      </c>
      <c r="G2773"/>
    </row>
    <row r="2774" spans="1:7" ht="13.5" thickBot="1" x14ac:dyDescent="0.25">
      <c r="A2774" s="407">
        <v>3501</v>
      </c>
      <c r="B2774" s="407" t="s">
        <v>2547</v>
      </c>
      <c r="C2774" s="407" t="s">
        <v>2</v>
      </c>
      <c r="D2774" s="407">
        <v>1.59</v>
      </c>
      <c r="E2774" s="404" t="s">
        <v>65</v>
      </c>
      <c r="G2774"/>
    </row>
    <row r="2775" spans="1:7" ht="13.5" thickBot="1" x14ac:dyDescent="0.25">
      <c r="A2775" s="406">
        <v>3502</v>
      </c>
      <c r="B2775" s="406" t="s">
        <v>2548</v>
      </c>
      <c r="C2775" s="406" t="s">
        <v>2</v>
      </c>
      <c r="D2775" s="406">
        <v>2.34</v>
      </c>
      <c r="E2775" s="404" t="s">
        <v>65</v>
      </c>
      <c r="G2775"/>
    </row>
    <row r="2776" spans="1:7" ht="13.5" thickBot="1" x14ac:dyDescent="0.25">
      <c r="A2776" s="407">
        <v>3503</v>
      </c>
      <c r="B2776" s="407" t="s">
        <v>2549</v>
      </c>
      <c r="C2776" s="407" t="s">
        <v>2</v>
      </c>
      <c r="D2776" s="407">
        <v>2.97</v>
      </c>
      <c r="E2776" s="404" t="s">
        <v>65</v>
      </c>
      <c r="G2776"/>
    </row>
    <row r="2777" spans="1:7" ht="13.5" thickBot="1" x14ac:dyDescent="0.25">
      <c r="A2777" s="406">
        <v>3477</v>
      </c>
      <c r="B2777" s="406" t="s">
        <v>2550</v>
      </c>
      <c r="C2777" s="406" t="s">
        <v>2</v>
      </c>
      <c r="D2777" s="406">
        <v>10.42</v>
      </c>
      <c r="E2777" s="404" t="s">
        <v>65</v>
      </c>
      <c r="G2777"/>
    </row>
    <row r="2778" spans="1:7" ht="13.5" thickBot="1" x14ac:dyDescent="0.25">
      <c r="A2778" s="407">
        <v>3478</v>
      </c>
      <c r="B2778" s="407" t="s">
        <v>2551</v>
      </c>
      <c r="C2778" s="407" t="s">
        <v>2</v>
      </c>
      <c r="D2778" s="407">
        <v>25.39</v>
      </c>
      <c r="E2778" s="404" t="s">
        <v>65</v>
      </c>
      <c r="G2778"/>
    </row>
    <row r="2779" spans="1:7" ht="13.5" thickBot="1" x14ac:dyDescent="0.25">
      <c r="A2779" s="406">
        <v>3525</v>
      </c>
      <c r="B2779" s="406" t="s">
        <v>2552</v>
      </c>
      <c r="C2779" s="406" t="s">
        <v>2</v>
      </c>
      <c r="D2779" s="406">
        <v>28.81</v>
      </c>
      <c r="E2779" s="404" t="s">
        <v>65</v>
      </c>
      <c r="G2779"/>
    </row>
    <row r="2780" spans="1:7" ht="13.5" thickBot="1" x14ac:dyDescent="0.25">
      <c r="A2780" s="407">
        <v>3528</v>
      </c>
      <c r="B2780" s="407" t="s">
        <v>2553</v>
      </c>
      <c r="C2780" s="407" t="s">
        <v>2</v>
      </c>
      <c r="D2780" s="407">
        <v>3.35</v>
      </c>
      <c r="E2780" s="404" t="s">
        <v>65</v>
      </c>
      <c r="G2780"/>
    </row>
    <row r="2781" spans="1:7" ht="51" customHeight="1" thickBot="1" x14ac:dyDescent="0.25">
      <c r="A2781" s="406">
        <v>3518</v>
      </c>
      <c r="B2781" s="406" t="s">
        <v>2554</v>
      </c>
      <c r="C2781" s="406" t="s">
        <v>2</v>
      </c>
      <c r="D2781" s="406">
        <v>1.4</v>
      </c>
      <c r="E2781" s="404" t="s">
        <v>65</v>
      </c>
      <c r="G2781"/>
    </row>
    <row r="2782" spans="1:7" ht="13.5" thickBot="1" x14ac:dyDescent="0.25">
      <c r="A2782" s="407">
        <v>3519</v>
      </c>
      <c r="B2782" s="407" t="s">
        <v>2555</v>
      </c>
      <c r="C2782" s="407" t="s">
        <v>2</v>
      </c>
      <c r="D2782" s="407">
        <v>3.06</v>
      </c>
      <c r="E2782" s="404" t="s">
        <v>65</v>
      </c>
      <c r="G2782"/>
    </row>
    <row r="2783" spans="1:7" ht="13.5" thickBot="1" x14ac:dyDescent="0.25">
      <c r="A2783" s="406">
        <v>3517</v>
      </c>
      <c r="B2783" s="406" t="s">
        <v>3845</v>
      </c>
      <c r="C2783" s="406" t="s">
        <v>2</v>
      </c>
      <c r="D2783" s="406">
        <v>0.72</v>
      </c>
      <c r="E2783" s="404" t="s">
        <v>65</v>
      </c>
      <c r="G2783"/>
    </row>
    <row r="2784" spans="1:7" ht="13.5" thickBot="1" x14ac:dyDescent="0.25">
      <c r="A2784" s="407">
        <v>3515</v>
      </c>
      <c r="B2784" s="407" t="s">
        <v>4470</v>
      </c>
      <c r="C2784" s="407" t="s">
        <v>2</v>
      </c>
      <c r="D2784" s="407">
        <v>2.4700000000000002</v>
      </c>
      <c r="E2784" s="404" t="s">
        <v>65</v>
      </c>
      <c r="G2784"/>
    </row>
    <row r="2785" spans="1:7" ht="13.5" thickBot="1" x14ac:dyDescent="0.25">
      <c r="A2785" s="406">
        <v>3524</v>
      </c>
      <c r="B2785" s="406" t="s">
        <v>2556</v>
      </c>
      <c r="C2785" s="406" t="s">
        <v>2</v>
      </c>
      <c r="D2785" s="406">
        <v>3.19</v>
      </c>
      <c r="E2785" s="404" t="s">
        <v>65</v>
      </c>
      <c r="G2785"/>
    </row>
    <row r="2786" spans="1:7" ht="13.5" thickBot="1" x14ac:dyDescent="0.25">
      <c r="A2786" s="407">
        <v>3530</v>
      </c>
      <c r="B2786" s="407" t="s">
        <v>2557</v>
      </c>
      <c r="C2786" s="407" t="s">
        <v>2</v>
      </c>
      <c r="D2786" s="407">
        <v>90.34</v>
      </c>
      <c r="E2786" s="404" t="s">
        <v>65</v>
      </c>
      <c r="G2786"/>
    </row>
    <row r="2787" spans="1:7" ht="13.5" thickBot="1" x14ac:dyDescent="0.25">
      <c r="A2787" s="406">
        <v>3529</v>
      </c>
      <c r="B2787" s="406" t="s">
        <v>2558</v>
      </c>
      <c r="C2787" s="406" t="s">
        <v>2</v>
      </c>
      <c r="D2787" s="406">
        <v>0.31</v>
      </c>
      <c r="E2787" s="404" t="s">
        <v>65</v>
      </c>
      <c r="G2787"/>
    </row>
    <row r="2788" spans="1:7" ht="13.5" thickBot="1" x14ac:dyDescent="0.25">
      <c r="A2788" s="407">
        <v>3511</v>
      </c>
      <c r="B2788" s="407" t="s">
        <v>2559</v>
      </c>
      <c r="C2788" s="407" t="s">
        <v>2</v>
      </c>
      <c r="D2788" s="407">
        <v>34.44</v>
      </c>
      <c r="E2788" s="404" t="s">
        <v>65</v>
      </c>
      <c r="G2788"/>
    </row>
    <row r="2789" spans="1:7" ht="13.5" thickBot="1" x14ac:dyDescent="0.25">
      <c r="A2789" s="406">
        <v>3513</v>
      </c>
      <c r="B2789" s="406" t="s">
        <v>2560</v>
      </c>
      <c r="C2789" s="406" t="s">
        <v>2</v>
      </c>
      <c r="D2789" s="406">
        <v>38.83</v>
      </c>
      <c r="E2789" s="404" t="s">
        <v>65</v>
      </c>
      <c r="G2789"/>
    </row>
    <row r="2790" spans="1:7" ht="13.5" thickBot="1" x14ac:dyDescent="0.25">
      <c r="A2790" s="407">
        <v>3542</v>
      </c>
      <c r="B2790" s="407" t="s">
        <v>13724</v>
      </c>
      <c r="C2790" s="407" t="s">
        <v>2</v>
      </c>
      <c r="D2790" s="407">
        <v>0.25</v>
      </c>
      <c r="E2790" s="404" t="s">
        <v>65</v>
      </c>
      <c r="G2790"/>
    </row>
    <row r="2791" spans="1:7" ht="13.5" thickBot="1" x14ac:dyDescent="0.25">
      <c r="A2791" s="406">
        <v>3536</v>
      </c>
      <c r="B2791" s="406" t="s">
        <v>2561</v>
      </c>
      <c r="C2791" s="406" t="s">
        <v>2</v>
      </c>
      <c r="D2791" s="406">
        <v>0.81</v>
      </c>
      <c r="E2791" s="404" t="s">
        <v>65</v>
      </c>
      <c r="G2791"/>
    </row>
    <row r="2792" spans="1:7" ht="13.5" thickBot="1" x14ac:dyDescent="0.25">
      <c r="A2792" s="407">
        <v>3535</v>
      </c>
      <c r="B2792" s="407" t="s">
        <v>10037</v>
      </c>
      <c r="C2792" s="407" t="s">
        <v>2</v>
      </c>
      <c r="D2792" s="407">
        <v>1.87</v>
      </c>
      <c r="E2792" s="404" t="s">
        <v>65</v>
      </c>
      <c r="G2792"/>
    </row>
    <row r="2793" spans="1:7" ht="13.5" thickBot="1" x14ac:dyDescent="0.25">
      <c r="A2793" s="406">
        <v>3540</v>
      </c>
      <c r="B2793" s="406" t="s">
        <v>2562</v>
      </c>
      <c r="C2793" s="406" t="s">
        <v>2</v>
      </c>
      <c r="D2793" s="406">
        <v>2.19</v>
      </c>
      <c r="E2793" s="404" t="s">
        <v>65</v>
      </c>
      <c r="G2793"/>
    </row>
    <row r="2794" spans="1:7" ht="13.5" thickBot="1" x14ac:dyDescent="0.25">
      <c r="A2794" s="407">
        <v>3539</v>
      </c>
      <c r="B2794" s="407" t="s">
        <v>2563</v>
      </c>
      <c r="C2794" s="407" t="s">
        <v>2</v>
      </c>
      <c r="D2794" s="407">
        <v>10.67</v>
      </c>
      <c r="E2794" s="404" t="s">
        <v>65</v>
      </c>
      <c r="G2794"/>
    </row>
    <row r="2795" spans="1:7" ht="13.5" thickBot="1" x14ac:dyDescent="0.25">
      <c r="A2795" s="406">
        <v>3520</v>
      </c>
      <c r="B2795" s="406" t="s">
        <v>2564</v>
      </c>
      <c r="C2795" s="406" t="s">
        <v>2</v>
      </c>
      <c r="D2795" s="406">
        <v>3.63</v>
      </c>
      <c r="E2795" s="404" t="s">
        <v>65</v>
      </c>
      <c r="G2795"/>
    </row>
    <row r="2796" spans="1:7" ht="13.5" thickBot="1" x14ac:dyDescent="0.25">
      <c r="A2796" s="407">
        <v>3526</v>
      </c>
      <c r="B2796" s="407" t="s">
        <v>2565</v>
      </c>
      <c r="C2796" s="407" t="s">
        <v>2</v>
      </c>
      <c r="D2796" s="407">
        <v>1.0900000000000001</v>
      </c>
      <c r="E2796" s="404" t="s">
        <v>65</v>
      </c>
      <c r="G2796"/>
    </row>
    <row r="2797" spans="1:7" ht="13.5" thickBot="1" x14ac:dyDescent="0.25">
      <c r="A2797" s="406">
        <v>3509</v>
      </c>
      <c r="B2797" s="406" t="s">
        <v>2566</v>
      </c>
      <c r="C2797" s="406" t="s">
        <v>2</v>
      </c>
      <c r="D2797" s="406">
        <v>2.66</v>
      </c>
      <c r="E2797" s="404" t="s">
        <v>65</v>
      </c>
      <c r="G2797"/>
    </row>
    <row r="2798" spans="1:7" ht="13.5" thickBot="1" x14ac:dyDescent="0.25">
      <c r="A2798" s="407">
        <v>3521</v>
      </c>
      <c r="B2798" s="407" t="s">
        <v>4746</v>
      </c>
      <c r="C2798" s="407" t="s">
        <v>2</v>
      </c>
      <c r="D2798" s="407">
        <v>0.68</v>
      </c>
      <c r="E2798" s="404" t="s">
        <v>65</v>
      </c>
      <c r="G2798"/>
    </row>
    <row r="2799" spans="1:7" ht="13.5" thickBot="1" x14ac:dyDescent="0.25">
      <c r="A2799" s="406">
        <v>3522</v>
      </c>
      <c r="B2799" s="406" t="s">
        <v>2567</v>
      </c>
      <c r="C2799" s="406" t="s">
        <v>2</v>
      </c>
      <c r="D2799" s="406">
        <v>1.19</v>
      </c>
      <c r="E2799" s="404" t="s">
        <v>65</v>
      </c>
      <c r="G2799"/>
    </row>
    <row r="2800" spans="1:7" ht="13.5" thickBot="1" x14ac:dyDescent="0.25">
      <c r="A2800" s="407">
        <v>3492</v>
      </c>
      <c r="B2800" s="407" t="s">
        <v>13020</v>
      </c>
      <c r="C2800" s="407" t="s">
        <v>2</v>
      </c>
      <c r="D2800" s="407">
        <v>6.32</v>
      </c>
      <c r="E2800" s="404" t="s">
        <v>65</v>
      </c>
      <c r="G2800"/>
    </row>
    <row r="2801" spans="1:7" ht="13.5" thickBot="1" x14ac:dyDescent="0.25">
      <c r="A2801" s="406">
        <v>3491</v>
      </c>
      <c r="B2801" s="406" t="s">
        <v>10038</v>
      </c>
      <c r="C2801" s="406" t="s">
        <v>2</v>
      </c>
      <c r="D2801" s="406">
        <v>5.25</v>
      </c>
      <c r="E2801" s="404" t="s">
        <v>65</v>
      </c>
      <c r="G2801"/>
    </row>
    <row r="2802" spans="1:7" ht="13.5" thickBot="1" x14ac:dyDescent="0.25">
      <c r="A2802" s="407">
        <v>3493</v>
      </c>
      <c r="B2802" s="407" t="s">
        <v>10039</v>
      </c>
      <c r="C2802" s="407" t="s">
        <v>2</v>
      </c>
      <c r="D2802" s="407">
        <v>12.27</v>
      </c>
      <c r="E2802" s="404" t="s">
        <v>65</v>
      </c>
      <c r="G2802"/>
    </row>
    <row r="2803" spans="1:7" ht="23.25" thickBot="1" x14ac:dyDescent="0.25">
      <c r="A2803" s="406">
        <v>12628</v>
      </c>
      <c r="B2803" s="406" t="s">
        <v>13725</v>
      </c>
      <c r="C2803" s="406" t="s">
        <v>2</v>
      </c>
      <c r="D2803" s="406">
        <v>6.77</v>
      </c>
      <c r="E2803" s="404" t="s">
        <v>65</v>
      </c>
      <c r="G2803"/>
    </row>
    <row r="2804" spans="1:7" ht="13.5" thickBot="1" x14ac:dyDescent="0.25">
      <c r="A2804" s="407">
        <v>12629</v>
      </c>
      <c r="B2804" s="407" t="s">
        <v>10040</v>
      </c>
      <c r="C2804" s="407" t="s">
        <v>2</v>
      </c>
      <c r="D2804" s="407">
        <v>7.35</v>
      </c>
      <c r="E2804" s="404" t="s">
        <v>65</v>
      </c>
      <c r="G2804"/>
    </row>
    <row r="2805" spans="1:7" ht="13.5" thickBot="1" x14ac:dyDescent="0.25">
      <c r="A2805" s="406">
        <v>3481</v>
      </c>
      <c r="B2805" s="406" t="s">
        <v>10041</v>
      </c>
      <c r="C2805" s="406" t="s">
        <v>2</v>
      </c>
      <c r="D2805" s="406">
        <v>6.4</v>
      </c>
      <c r="E2805" s="404" t="s">
        <v>65</v>
      </c>
      <c r="G2805"/>
    </row>
    <row r="2806" spans="1:7" ht="13.5" thickBot="1" x14ac:dyDescent="0.25">
      <c r="A2806" s="407">
        <v>3510</v>
      </c>
      <c r="B2806" s="407" t="s">
        <v>10042</v>
      </c>
      <c r="C2806" s="407" t="s">
        <v>2</v>
      </c>
      <c r="D2806" s="407">
        <v>5.62</v>
      </c>
      <c r="E2806" s="404" t="s">
        <v>65</v>
      </c>
      <c r="G2806"/>
    </row>
    <row r="2807" spans="1:7" ht="13.5" thickBot="1" x14ac:dyDescent="0.25">
      <c r="A2807" s="406">
        <v>3508</v>
      </c>
      <c r="B2807" s="406" t="s">
        <v>10043</v>
      </c>
      <c r="C2807" s="406" t="s">
        <v>2</v>
      </c>
      <c r="D2807" s="406">
        <v>12.79</v>
      </c>
      <c r="E2807" s="404" t="s">
        <v>65</v>
      </c>
      <c r="G2807"/>
    </row>
    <row r="2808" spans="1:7" ht="13.5" thickBot="1" x14ac:dyDescent="0.25">
      <c r="A2808" s="407">
        <v>3497</v>
      </c>
      <c r="B2808" s="407" t="s">
        <v>4953</v>
      </c>
      <c r="C2808" s="407" t="s">
        <v>2</v>
      </c>
      <c r="D2808" s="407">
        <v>3.4</v>
      </c>
      <c r="E2808" s="404" t="s">
        <v>65</v>
      </c>
      <c r="G2808"/>
    </row>
    <row r="2809" spans="1:7" ht="13.5" thickBot="1" x14ac:dyDescent="0.25">
      <c r="A2809" s="406">
        <v>3498</v>
      </c>
      <c r="B2809" s="406" t="s">
        <v>2568</v>
      </c>
      <c r="C2809" s="406" t="s">
        <v>2</v>
      </c>
      <c r="D2809" s="406">
        <v>1.81</v>
      </c>
      <c r="E2809" s="404" t="s">
        <v>65</v>
      </c>
      <c r="G2809"/>
    </row>
    <row r="2810" spans="1:7" ht="13.5" thickBot="1" x14ac:dyDescent="0.25">
      <c r="A2810" s="407">
        <v>3496</v>
      </c>
      <c r="B2810" s="407" t="s">
        <v>2569</v>
      </c>
      <c r="C2810" s="407" t="s">
        <v>2</v>
      </c>
      <c r="D2810" s="407">
        <v>1.1200000000000001</v>
      </c>
      <c r="E2810" s="404" t="s">
        <v>65</v>
      </c>
      <c r="G2810"/>
    </row>
    <row r="2811" spans="1:7" ht="13.5" thickBot="1" x14ac:dyDescent="0.25">
      <c r="A2811" s="406">
        <v>20147</v>
      </c>
      <c r="B2811" s="406" t="s">
        <v>2570</v>
      </c>
      <c r="C2811" s="406" t="s">
        <v>2</v>
      </c>
      <c r="D2811" s="406">
        <v>2.69</v>
      </c>
      <c r="E2811" s="404" t="s">
        <v>65</v>
      </c>
      <c r="G2811"/>
    </row>
    <row r="2812" spans="1:7" ht="13.5" thickBot="1" x14ac:dyDescent="0.25">
      <c r="A2812" s="407">
        <v>3532</v>
      </c>
      <c r="B2812" s="407" t="s">
        <v>2571</v>
      </c>
      <c r="C2812" s="407" t="s">
        <v>2</v>
      </c>
      <c r="D2812" s="407">
        <v>6.51</v>
      </c>
      <c r="E2812" s="404" t="s">
        <v>65</v>
      </c>
      <c r="G2812"/>
    </row>
    <row r="2813" spans="1:7" ht="13.5" thickBot="1" x14ac:dyDescent="0.25">
      <c r="A2813" s="406">
        <v>3533</v>
      </c>
      <c r="B2813" s="406" t="s">
        <v>2572</v>
      </c>
      <c r="C2813" s="406" t="s">
        <v>2</v>
      </c>
      <c r="D2813" s="406">
        <v>0.9</v>
      </c>
      <c r="E2813" s="404" t="s">
        <v>65</v>
      </c>
      <c r="G2813"/>
    </row>
    <row r="2814" spans="1:7" ht="34.5" thickBot="1" x14ac:dyDescent="0.25">
      <c r="A2814" s="407">
        <v>3538</v>
      </c>
      <c r="B2814" s="407" t="s">
        <v>8354</v>
      </c>
      <c r="C2814" s="407" t="s">
        <v>2</v>
      </c>
      <c r="D2814" s="407">
        <v>1.19</v>
      </c>
      <c r="E2814" s="404" t="s">
        <v>65</v>
      </c>
      <c r="G2814"/>
    </row>
    <row r="2815" spans="1:7" ht="13.5" thickBot="1" x14ac:dyDescent="0.25">
      <c r="A2815" s="406">
        <v>3489</v>
      </c>
      <c r="B2815" s="406" t="s">
        <v>2573</v>
      </c>
      <c r="C2815" s="406" t="s">
        <v>2</v>
      </c>
      <c r="D2815" s="406">
        <v>4.25</v>
      </c>
      <c r="E2815" s="404" t="s">
        <v>65</v>
      </c>
      <c r="G2815"/>
    </row>
    <row r="2816" spans="1:7" ht="13.5" thickBot="1" x14ac:dyDescent="0.25">
      <c r="A2816" s="407">
        <v>20240</v>
      </c>
      <c r="B2816" s="407" t="s">
        <v>2574</v>
      </c>
      <c r="C2816" s="407" t="s">
        <v>2075</v>
      </c>
      <c r="D2816" s="407">
        <v>34.159999999999997</v>
      </c>
      <c r="E2816" s="404" t="s">
        <v>65</v>
      </c>
      <c r="G2816"/>
    </row>
    <row r="2817" spans="1:7" ht="13.5" thickBot="1" x14ac:dyDescent="0.25">
      <c r="A2817" s="406">
        <v>20242</v>
      </c>
      <c r="B2817" s="406" t="s">
        <v>2575</v>
      </c>
      <c r="C2817" s="406" t="s">
        <v>2075</v>
      </c>
      <c r="D2817" s="406">
        <v>81.349999999999994</v>
      </c>
      <c r="E2817" s="404" t="s">
        <v>65</v>
      </c>
      <c r="G2817"/>
    </row>
    <row r="2818" spans="1:7" ht="13.5" thickBot="1" x14ac:dyDescent="0.25">
      <c r="A2818" s="407">
        <v>20243</v>
      </c>
      <c r="B2818" s="407" t="s">
        <v>2576</v>
      </c>
      <c r="C2818" s="407" t="s">
        <v>2075</v>
      </c>
      <c r="D2818" s="407">
        <v>73.760000000000005</v>
      </c>
      <c r="E2818" s="404" t="s">
        <v>65</v>
      </c>
      <c r="G2818"/>
    </row>
    <row r="2819" spans="1:7" ht="13.5" thickBot="1" x14ac:dyDescent="0.25">
      <c r="A2819" s="406">
        <v>20241</v>
      </c>
      <c r="B2819" s="406" t="s">
        <v>2577</v>
      </c>
      <c r="C2819" s="406" t="s">
        <v>2075</v>
      </c>
      <c r="D2819" s="406">
        <v>106.92</v>
      </c>
      <c r="E2819" s="404" t="s">
        <v>65</v>
      </c>
      <c r="G2819"/>
    </row>
    <row r="2820" spans="1:7" ht="23.25" thickBot="1" x14ac:dyDescent="0.25">
      <c r="A2820" s="407">
        <v>3104</v>
      </c>
      <c r="B2820" s="407" t="s">
        <v>3052</v>
      </c>
      <c r="C2820" s="407" t="s">
        <v>1875</v>
      </c>
      <c r="D2820" s="407">
        <v>349.43</v>
      </c>
      <c r="E2820" s="404" t="s">
        <v>65</v>
      </c>
      <c r="G2820"/>
    </row>
    <row r="2821" spans="1:7" ht="13.5" thickBot="1" x14ac:dyDescent="0.25">
      <c r="A2821" s="406">
        <v>12032</v>
      </c>
      <c r="B2821" s="406" t="s">
        <v>2578</v>
      </c>
      <c r="C2821" s="406" t="s">
        <v>2075</v>
      </c>
      <c r="D2821" s="406">
        <v>23.14</v>
      </c>
      <c r="E2821" s="404" t="s">
        <v>65</v>
      </c>
      <c r="G2821"/>
    </row>
    <row r="2822" spans="1:7" ht="13.5" thickBot="1" x14ac:dyDescent="0.25">
      <c r="A2822" s="407">
        <v>12030</v>
      </c>
      <c r="B2822" s="407" t="s">
        <v>2579</v>
      </c>
      <c r="C2822" s="407" t="s">
        <v>2075</v>
      </c>
      <c r="D2822" s="407">
        <v>26.3</v>
      </c>
      <c r="E2822" s="404" t="s">
        <v>65</v>
      </c>
      <c r="G2822"/>
    </row>
    <row r="2823" spans="1:7" ht="13.5" thickBot="1" x14ac:dyDescent="0.25">
      <c r="A2823" s="406">
        <v>3593</v>
      </c>
      <c r="B2823" s="406" t="s">
        <v>13726</v>
      </c>
      <c r="C2823" s="406" t="s">
        <v>2</v>
      </c>
      <c r="D2823" s="406">
        <v>47.89</v>
      </c>
      <c r="E2823" s="404" t="s">
        <v>65</v>
      </c>
      <c r="G2823"/>
    </row>
    <row r="2824" spans="1:7" ht="13.5" thickBot="1" x14ac:dyDescent="0.25">
      <c r="A2824" s="407">
        <v>3588</v>
      </c>
      <c r="B2824" s="407" t="s">
        <v>13727</v>
      </c>
      <c r="C2824" s="407" t="s">
        <v>2</v>
      </c>
      <c r="D2824" s="407">
        <v>35.68</v>
      </c>
      <c r="E2824" s="404" t="s">
        <v>65</v>
      </c>
      <c r="G2824"/>
    </row>
    <row r="2825" spans="1:7" ht="13.5" thickBot="1" x14ac:dyDescent="0.25">
      <c r="A2825" s="406">
        <v>3585</v>
      </c>
      <c r="B2825" s="406" t="s">
        <v>13728</v>
      </c>
      <c r="C2825" s="406" t="s">
        <v>2</v>
      </c>
      <c r="D2825" s="406">
        <v>8.92</v>
      </c>
      <c r="E2825" s="404" t="s">
        <v>65</v>
      </c>
      <c r="G2825"/>
    </row>
    <row r="2826" spans="1:7" ht="13.5" thickBot="1" x14ac:dyDescent="0.25">
      <c r="A2826" s="407">
        <v>3587</v>
      </c>
      <c r="B2826" s="407" t="s">
        <v>13729</v>
      </c>
      <c r="C2826" s="407" t="s">
        <v>2</v>
      </c>
      <c r="D2826" s="407">
        <v>24.08</v>
      </c>
      <c r="E2826" s="404" t="s">
        <v>65</v>
      </c>
      <c r="G2826"/>
    </row>
    <row r="2827" spans="1:7" ht="13.5" thickBot="1" x14ac:dyDescent="0.25">
      <c r="A2827" s="406">
        <v>3590</v>
      </c>
      <c r="B2827" s="406" t="s">
        <v>13730</v>
      </c>
      <c r="C2827" s="406" t="s">
        <v>2</v>
      </c>
      <c r="D2827" s="406">
        <v>115.93</v>
      </c>
      <c r="E2827" s="404" t="s">
        <v>65</v>
      </c>
      <c r="G2827"/>
    </row>
    <row r="2828" spans="1:7" ht="13.5" thickBot="1" x14ac:dyDescent="0.25">
      <c r="A2828" s="407">
        <v>3589</v>
      </c>
      <c r="B2828" s="407" t="s">
        <v>13731</v>
      </c>
      <c r="C2828" s="407" t="s">
        <v>2</v>
      </c>
      <c r="D2828" s="407">
        <v>78.37</v>
      </c>
      <c r="E2828" s="404" t="s">
        <v>65</v>
      </c>
      <c r="G2828"/>
    </row>
    <row r="2829" spans="1:7" ht="13.5" thickBot="1" x14ac:dyDescent="0.25">
      <c r="A2829" s="406">
        <v>3586</v>
      </c>
      <c r="B2829" s="406" t="s">
        <v>13732</v>
      </c>
      <c r="C2829" s="406" t="s">
        <v>2</v>
      </c>
      <c r="D2829" s="406">
        <v>16.38</v>
      </c>
      <c r="E2829" s="404" t="s">
        <v>65</v>
      </c>
      <c r="G2829"/>
    </row>
    <row r="2830" spans="1:7" ht="13.5" thickBot="1" x14ac:dyDescent="0.25">
      <c r="A2830" s="407">
        <v>3592</v>
      </c>
      <c r="B2830" s="407" t="s">
        <v>13733</v>
      </c>
      <c r="C2830" s="407" t="s">
        <v>2</v>
      </c>
      <c r="D2830" s="407">
        <v>176.83</v>
      </c>
      <c r="E2830" s="404" t="s">
        <v>65</v>
      </c>
      <c r="G2830"/>
    </row>
    <row r="2831" spans="1:7" ht="13.5" thickBot="1" x14ac:dyDescent="0.25">
      <c r="A2831" s="406">
        <v>3591</v>
      </c>
      <c r="B2831" s="406" t="s">
        <v>13734</v>
      </c>
      <c r="C2831" s="406" t="s">
        <v>2</v>
      </c>
      <c r="D2831" s="406">
        <v>305.20999999999998</v>
      </c>
      <c r="E2831" s="404" t="s">
        <v>65</v>
      </c>
      <c r="G2831"/>
    </row>
    <row r="2832" spans="1:7" ht="13.5" thickBot="1" x14ac:dyDescent="0.25">
      <c r="A2832" s="407">
        <v>20139</v>
      </c>
      <c r="B2832" s="407" t="s">
        <v>2580</v>
      </c>
      <c r="C2832" s="407" t="s">
        <v>2</v>
      </c>
      <c r="D2832" s="407">
        <v>32.47</v>
      </c>
      <c r="E2832" s="404" t="s">
        <v>65</v>
      </c>
      <c r="G2832"/>
    </row>
    <row r="2833" spans="1:7" ht="13.5" thickBot="1" x14ac:dyDescent="0.25">
      <c r="A2833" s="406">
        <v>3668</v>
      </c>
      <c r="B2833" s="406" t="s">
        <v>2581</v>
      </c>
      <c r="C2833" s="406" t="s">
        <v>2</v>
      </c>
      <c r="D2833" s="406">
        <v>15.62</v>
      </c>
      <c r="E2833" s="404" t="s">
        <v>65</v>
      </c>
      <c r="G2833"/>
    </row>
    <row r="2834" spans="1:7" ht="13.5" thickBot="1" x14ac:dyDescent="0.25">
      <c r="A2834" s="407">
        <v>3656</v>
      </c>
      <c r="B2834" s="407" t="s">
        <v>2582</v>
      </c>
      <c r="C2834" s="407" t="s">
        <v>2</v>
      </c>
      <c r="D2834" s="407">
        <v>7.86</v>
      </c>
      <c r="E2834" s="404" t="s">
        <v>65</v>
      </c>
      <c r="G2834"/>
    </row>
    <row r="2835" spans="1:7" ht="13.5" thickBot="1" x14ac:dyDescent="0.25">
      <c r="A2835" s="406">
        <v>3632</v>
      </c>
      <c r="B2835" s="406" t="s">
        <v>2583</v>
      </c>
      <c r="C2835" s="406" t="s">
        <v>2</v>
      </c>
      <c r="D2835" s="406">
        <v>177.54</v>
      </c>
      <c r="E2835" s="404" t="s">
        <v>65</v>
      </c>
      <c r="G2835"/>
    </row>
    <row r="2836" spans="1:7" ht="13.5" thickBot="1" x14ac:dyDescent="0.25">
      <c r="A2836" s="407">
        <v>3638</v>
      </c>
      <c r="B2836" s="407" t="s">
        <v>13735</v>
      </c>
      <c r="C2836" s="407" t="s">
        <v>2</v>
      </c>
      <c r="D2836" s="408">
        <v>3123.48</v>
      </c>
      <c r="E2836" s="404" t="s">
        <v>65</v>
      </c>
      <c r="G2836"/>
    </row>
    <row r="2837" spans="1:7" ht="13.5" thickBot="1" x14ac:dyDescent="0.25">
      <c r="A2837" s="406">
        <v>3604</v>
      </c>
      <c r="B2837" s="406" t="s">
        <v>2584</v>
      </c>
      <c r="C2837" s="406" t="s">
        <v>2</v>
      </c>
      <c r="D2837" s="409">
        <v>4225.97</v>
      </c>
      <c r="E2837" s="404" t="s">
        <v>65</v>
      </c>
      <c r="G2837"/>
    </row>
    <row r="2838" spans="1:7" ht="13.5" thickBot="1" x14ac:dyDescent="0.25">
      <c r="A2838" s="407">
        <v>3595</v>
      </c>
      <c r="B2838" s="407" t="s">
        <v>2585</v>
      </c>
      <c r="C2838" s="407" t="s">
        <v>2</v>
      </c>
      <c r="D2838" s="407">
        <v>386.63</v>
      </c>
      <c r="E2838" s="404" t="s">
        <v>65</v>
      </c>
      <c r="G2838"/>
    </row>
    <row r="2839" spans="1:7" ht="13.5" thickBot="1" x14ac:dyDescent="0.25">
      <c r="A2839" s="406">
        <v>3596</v>
      </c>
      <c r="B2839" s="406" t="s">
        <v>2586</v>
      </c>
      <c r="C2839" s="406" t="s">
        <v>2</v>
      </c>
      <c r="D2839" s="406">
        <v>457.84</v>
      </c>
      <c r="E2839" s="404" t="s">
        <v>65</v>
      </c>
      <c r="G2839"/>
    </row>
    <row r="2840" spans="1:7" ht="13.5" thickBot="1" x14ac:dyDescent="0.25">
      <c r="A2840" s="407">
        <v>3635</v>
      </c>
      <c r="B2840" s="407" t="s">
        <v>2587</v>
      </c>
      <c r="C2840" s="407" t="s">
        <v>2</v>
      </c>
      <c r="D2840" s="407">
        <v>750.95</v>
      </c>
      <c r="E2840" s="404" t="s">
        <v>65</v>
      </c>
      <c r="G2840"/>
    </row>
    <row r="2841" spans="1:7" ht="13.5" thickBot="1" x14ac:dyDescent="0.25">
      <c r="A2841" s="406">
        <v>3597</v>
      </c>
      <c r="B2841" s="406" t="s">
        <v>2588</v>
      </c>
      <c r="C2841" s="406" t="s">
        <v>2</v>
      </c>
      <c r="D2841" s="409">
        <v>1077.29</v>
      </c>
      <c r="E2841" s="404" t="s">
        <v>65</v>
      </c>
      <c r="G2841"/>
    </row>
    <row r="2842" spans="1:7" ht="13.5" thickBot="1" x14ac:dyDescent="0.25">
      <c r="A2842" s="407">
        <v>3639</v>
      </c>
      <c r="B2842" s="407" t="s">
        <v>13021</v>
      </c>
      <c r="C2842" s="407" t="s">
        <v>2</v>
      </c>
      <c r="D2842" s="408">
        <v>1168.97</v>
      </c>
      <c r="E2842" s="404" t="s">
        <v>65</v>
      </c>
      <c r="G2842"/>
    </row>
    <row r="2843" spans="1:7" ht="13.5" thickBot="1" x14ac:dyDescent="0.25">
      <c r="A2843" s="406">
        <v>3598</v>
      </c>
      <c r="B2843" s="406" t="s">
        <v>2589</v>
      </c>
      <c r="C2843" s="406" t="s">
        <v>2</v>
      </c>
      <c r="D2843" s="409">
        <v>1253.75</v>
      </c>
      <c r="E2843" s="404" t="s">
        <v>65</v>
      </c>
      <c r="G2843"/>
    </row>
    <row r="2844" spans="1:7" ht="13.5" thickBot="1" x14ac:dyDescent="0.25">
      <c r="A2844" s="407">
        <v>3599</v>
      </c>
      <c r="B2844" s="407" t="s">
        <v>2590</v>
      </c>
      <c r="C2844" s="407" t="s">
        <v>2</v>
      </c>
      <c r="D2844" s="408">
        <v>1498.43</v>
      </c>
      <c r="E2844" s="404" t="s">
        <v>65</v>
      </c>
      <c r="G2844"/>
    </row>
    <row r="2845" spans="1:7" ht="13.5" thickBot="1" x14ac:dyDescent="0.25">
      <c r="A2845" s="406">
        <v>3600</v>
      </c>
      <c r="B2845" s="406" t="s">
        <v>2591</v>
      </c>
      <c r="C2845" s="406" t="s">
        <v>2</v>
      </c>
      <c r="D2845" s="409">
        <v>1581.68</v>
      </c>
      <c r="E2845" s="404" t="s">
        <v>65</v>
      </c>
      <c r="G2845"/>
    </row>
    <row r="2846" spans="1:7" ht="13.5" thickBot="1" x14ac:dyDescent="0.25">
      <c r="A2846" s="407">
        <v>3601</v>
      </c>
      <c r="B2846" s="407" t="s">
        <v>2592</v>
      </c>
      <c r="C2846" s="407" t="s">
        <v>2</v>
      </c>
      <c r="D2846" s="408">
        <v>2092.0700000000002</v>
      </c>
      <c r="E2846" s="404" t="s">
        <v>65</v>
      </c>
      <c r="G2846"/>
    </row>
    <row r="2847" spans="1:7" ht="51" customHeight="1" thickBot="1" x14ac:dyDescent="0.25">
      <c r="A2847" s="406">
        <v>3602</v>
      </c>
      <c r="B2847" s="406" t="s">
        <v>2593</v>
      </c>
      <c r="C2847" s="406" t="s">
        <v>2</v>
      </c>
      <c r="D2847" s="409">
        <v>1914.57</v>
      </c>
      <c r="E2847" s="404" t="s">
        <v>65</v>
      </c>
      <c r="G2847"/>
    </row>
    <row r="2848" spans="1:7" ht="13.5" thickBot="1" x14ac:dyDescent="0.25">
      <c r="A2848" s="407">
        <v>3603</v>
      </c>
      <c r="B2848" s="407" t="s">
        <v>2594</v>
      </c>
      <c r="C2848" s="407" t="s">
        <v>2</v>
      </c>
      <c r="D2848" s="408">
        <v>2735.23</v>
      </c>
      <c r="E2848" s="404" t="s">
        <v>65</v>
      </c>
      <c r="G2848"/>
    </row>
    <row r="2849" spans="1:7" ht="13.5" thickBot="1" x14ac:dyDescent="0.25">
      <c r="A2849" s="406">
        <v>3637</v>
      </c>
      <c r="B2849" s="406" t="s">
        <v>13736</v>
      </c>
      <c r="C2849" s="406" t="s">
        <v>2</v>
      </c>
      <c r="D2849" s="406">
        <v>316</v>
      </c>
      <c r="E2849" s="404" t="s">
        <v>65</v>
      </c>
      <c r="G2849"/>
    </row>
    <row r="2850" spans="1:7" ht="13.5" thickBot="1" x14ac:dyDescent="0.25">
      <c r="A2850" s="407">
        <v>3608</v>
      </c>
      <c r="B2850" s="407" t="s">
        <v>2595</v>
      </c>
      <c r="C2850" s="407" t="s">
        <v>2</v>
      </c>
      <c r="D2850" s="408">
        <v>1077.29</v>
      </c>
      <c r="E2850" s="404" t="s">
        <v>65</v>
      </c>
      <c r="G2850"/>
    </row>
    <row r="2851" spans="1:7" ht="13.5" thickBot="1" x14ac:dyDescent="0.25">
      <c r="A2851" s="406">
        <v>3609</v>
      </c>
      <c r="B2851" s="406" t="s">
        <v>2596</v>
      </c>
      <c r="C2851" s="406" t="s">
        <v>2</v>
      </c>
      <c r="D2851" s="409">
        <v>1168.97</v>
      </c>
      <c r="E2851" s="404" t="s">
        <v>65</v>
      </c>
      <c r="G2851"/>
    </row>
    <row r="2852" spans="1:7" ht="25.5" customHeight="1" thickBot="1" x14ac:dyDescent="0.25">
      <c r="A2852" s="407">
        <v>3610</v>
      </c>
      <c r="B2852" s="407" t="s">
        <v>2597</v>
      </c>
      <c r="C2852" s="407" t="s">
        <v>2</v>
      </c>
      <c r="D2852" s="408">
        <v>1253.75</v>
      </c>
      <c r="E2852" s="404" t="s">
        <v>65</v>
      </c>
      <c r="G2852"/>
    </row>
    <row r="2853" spans="1:7" ht="13.5" thickBot="1" x14ac:dyDescent="0.25">
      <c r="A2853" s="406">
        <v>3634</v>
      </c>
      <c r="B2853" s="406" t="s">
        <v>2598</v>
      </c>
      <c r="C2853" s="406" t="s">
        <v>2</v>
      </c>
      <c r="D2853" s="409">
        <v>1650.29</v>
      </c>
      <c r="E2853" s="404" t="s">
        <v>65</v>
      </c>
      <c r="G2853"/>
    </row>
    <row r="2854" spans="1:7" ht="13.5" thickBot="1" x14ac:dyDescent="0.25">
      <c r="A2854" s="407">
        <v>3611</v>
      </c>
      <c r="B2854" s="407" t="s">
        <v>3846</v>
      </c>
      <c r="C2854" s="407" t="s">
        <v>2</v>
      </c>
      <c r="D2854" s="408">
        <v>1741.97</v>
      </c>
      <c r="E2854" s="404" t="s">
        <v>65</v>
      </c>
      <c r="G2854"/>
    </row>
    <row r="2855" spans="1:7" ht="13.5" thickBot="1" x14ac:dyDescent="0.25">
      <c r="A2855" s="406">
        <v>3612</v>
      </c>
      <c r="B2855" s="406" t="s">
        <v>4471</v>
      </c>
      <c r="C2855" s="406" t="s">
        <v>2</v>
      </c>
      <c r="D2855" s="409">
        <v>2092.0500000000002</v>
      </c>
      <c r="E2855" s="404" t="s">
        <v>65</v>
      </c>
      <c r="G2855"/>
    </row>
    <row r="2856" spans="1:7" ht="13.5" thickBot="1" x14ac:dyDescent="0.25">
      <c r="A2856" s="407">
        <v>3613</v>
      </c>
      <c r="B2856" s="407" t="s">
        <v>2599</v>
      </c>
      <c r="C2856" s="407" t="s">
        <v>2</v>
      </c>
      <c r="D2856" s="408">
        <v>2481.4899999999998</v>
      </c>
      <c r="E2856" s="404" t="s">
        <v>65</v>
      </c>
      <c r="G2856"/>
    </row>
    <row r="2857" spans="1:7" ht="13.5" thickBot="1" x14ac:dyDescent="0.25">
      <c r="A2857" s="406">
        <v>3633</v>
      </c>
      <c r="B2857" s="406" t="s">
        <v>2600</v>
      </c>
      <c r="C2857" s="406" t="s">
        <v>2</v>
      </c>
      <c r="D2857" s="409">
        <v>3725.6</v>
      </c>
      <c r="E2857" s="404" t="s">
        <v>65</v>
      </c>
      <c r="G2857"/>
    </row>
    <row r="2858" spans="1:7" ht="13.5" thickBot="1" x14ac:dyDescent="0.25">
      <c r="A2858" s="407">
        <v>3614</v>
      </c>
      <c r="B2858" s="407" t="s">
        <v>2601</v>
      </c>
      <c r="C2858" s="407" t="s">
        <v>2</v>
      </c>
      <c r="D2858" s="408">
        <v>3688.58</v>
      </c>
      <c r="E2858" s="404" t="s">
        <v>65</v>
      </c>
      <c r="G2858"/>
    </row>
    <row r="2859" spans="1:7" ht="13.5" thickBot="1" x14ac:dyDescent="0.25">
      <c r="A2859" s="406">
        <v>3615</v>
      </c>
      <c r="B2859" s="406" t="s">
        <v>2602</v>
      </c>
      <c r="C2859" s="406" t="s">
        <v>2</v>
      </c>
      <c r="D2859" s="409">
        <v>4616.8100000000004</v>
      </c>
      <c r="E2859" s="404" t="s">
        <v>65</v>
      </c>
      <c r="G2859"/>
    </row>
    <row r="2860" spans="1:7" ht="13.5" thickBot="1" x14ac:dyDescent="0.25">
      <c r="A2860" s="407">
        <v>3617</v>
      </c>
      <c r="B2860" s="407" t="s">
        <v>2603</v>
      </c>
      <c r="C2860" s="407" t="s">
        <v>2</v>
      </c>
      <c r="D2860" s="407">
        <v>429.38</v>
      </c>
      <c r="E2860" s="404" t="s">
        <v>65</v>
      </c>
      <c r="G2860"/>
    </row>
    <row r="2861" spans="1:7" ht="13.5" thickBot="1" x14ac:dyDescent="0.25">
      <c r="A2861" s="406">
        <v>3629</v>
      </c>
      <c r="B2861" s="406" t="s">
        <v>2604</v>
      </c>
      <c r="C2861" s="406" t="s">
        <v>2</v>
      </c>
      <c r="D2861" s="406">
        <v>825.14</v>
      </c>
      <c r="E2861" s="404" t="s">
        <v>65</v>
      </c>
      <c r="G2861"/>
    </row>
    <row r="2862" spans="1:7" ht="13.5" thickBot="1" x14ac:dyDescent="0.25">
      <c r="A2862" s="407">
        <v>3618</v>
      </c>
      <c r="B2862" s="407" t="s">
        <v>2605</v>
      </c>
      <c r="C2862" s="407" t="s">
        <v>2</v>
      </c>
      <c r="D2862" s="407">
        <v>750.95</v>
      </c>
      <c r="E2862" s="404" t="s">
        <v>65</v>
      </c>
      <c r="G2862"/>
    </row>
    <row r="2863" spans="1:7" ht="13.5" thickBot="1" x14ac:dyDescent="0.25">
      <c r="A2863" s="406">
        <v>3619</v>
      </c>
      <c r="B2863" s="406" t="s">
        <v>2606</v>
      </c>
      <c r="C2863" s="406" t="s">
        <v>2</v>
      </c>
      <c r="D2863" s="409">
        <v>1191.8900000000001</v>
      </c>
      <c r="E2863" s="404" t="s">
        <v>65</v>
      </c>
      <c r="G2863"/>
    </row>
    <row r="2864" spans="1:7" ht="13.5" thickBot="1" x14ac:dyDescent="0.25">
      <c r="A2864" s="407">
        <v>3628</v>
      </c>
      <c r="B2864" s="407" t="s">
        <v>10044</v>
      </c>
      <c r="C2864" s="407" t="s">
        <v>2</v>
      </c>
      <c r="D2864" s="408">
        <v>1283.57</v>
      </c>
      <c r="E2864" s="404" t="s">
        <v>65</v>
      </c>
      <c r="G2864"/>
    </row>
    <row r="2865" spans="1:7" ht="25.5" customHeight="1" thickBot="1" x14ac:dyDescent="0.25">
      <c r="A2865" s="406">
        <v>3620</v>
      </c>
      <c r="B2865" s="406" t="s">
        <v>2607</v>
      </c>
      <c r="C2865" s="406" t="s">
        <v>2</v>
      </c>
      <c r="D2865" s="409">
        <v>1650.32</v>
      </c>
      <c r="E2865" s="404" t="s">
        <v>65</v>
      </c>
      <c r="G2865"/>
    </row>
    <row r="2866" spans="1:7" ht="13.5" customHeight="1" thickBot="1" x14ac:dyDescent="0.25">
      <c r="A2866" s="407">
        <v>3627</v>
      </c>
      <c r="B2866" s="407" t="s">
        <v>2608</v>
      </c>
      <c r="C2866" s="407" t="s">
        <v>2</v>
      </c>
      <c r="D2866" s="408">
        <v>1810.76</v>
      </c>
      <c r="E2866" s="404" t="s">
        <v>65</v>
      </c>
      <c r="G2866"/>
    </row>
    <row r="2867" spans="1:7" ht="13.5" thickBot="1" x14ac:dyDescent="0.25">
      <c r="A2867" s="406">
        <v>3621</v>
      </c>
      <c r="B2867" s="406" t="s">
        <v>2609</v>
      </c>
      <c r="C2867" s="406" t="s">
        <v>2</v>
      </c>
      <c r="D2867" s="409">
        <v>1925.36</v>
      </c>
      <c r="E2867" s="404" t="s">
        <v>65</v>
      </c>
      <c r="G2867"/>
    </row>
    <row r="2868" spans="1:7" ht="13.5" thickBot="1" x14ac:dyDescent="0.25">
      <c r="A2868" s="407">
        <v>3626</v>
      </c>
      <c r="B2868" s="407" t="s">
        <v>2610</v>
      </c>
      <c r="C2868" s="407" t="s">
        <v>2</v>
      </c>
      <c r="D2868" s="408">
        <v>2092.0500000000002</v>
      </c>
      <c r="E2868" s="404" t="s">
        <v>65</v>
      </c>
      <c r="G2868"/>
    </row>
    <row r="2869" spans="1:7" ht="13.5" thickBot="1" x14ac:dyDescent="0.25">
      <c r="A2869" s="406">
        <v>3622</v>
      </c>
      <c r="B2869" s="406" t="s">
        <v>4747</v>
      </c>
      <c r="C2869" s="406" t="s">
        <v>2</v>
      </c>
      <c r="D2869" s="409">
        <v>2480.9899999999998</v>
      </c>
      <c r="E2869" s="404" t="s">
        <v>65</v>
      </c>
      <c r="G2869"/>
    </row>
    <row r="2870" spans="1:7" ht="13.5" thickBot="1" x14ac:dyDescent="0.25">
      <c r="A2870" s="407">
        <v>3625</v>
      </c>
      <c r="B2870" s="407" t="s">
        <v>2611</v>
      </c>
      <c r="C2870" s="407" t="s">
        <v>2</v>
      </c>
      <c r="D2870" s="408">
        <v>3725.6</v>
      </c>
      <c r="E2870" s="404" t="s">
        <v>65</v>
      </c>
      <c r="G2870"/>
    </row>
    <row r="2871" spans="1:7" ht="13.5" thickBot="1" x14ac:dyDescent="0.25">
      <c r="A2871" s="406">
        <v>3623</v>
      </c>
      <c r="B2871" s="406" t="s">
        <v>2612</v>
      </c>
      <c r="C2871" s="406" t="s">
        <v>2</v>
      </c>
      <c r="D2871" s="409">
        <v>5007.66</v>
      </c>
      <c r="E2871" s="404" t="s">
        <v>65</v>
      </c>
      <c r="G2871"/>
    </row>
    <row r="2872" spans="1:7" ht="13.5" thickBot="1" x14ac:dyDescent="0.25">
      <c r="A2872" s="407">
        <v>3624</v>
      </c>
      <c r="B2872" s="407" t="s">
        <v>4954</v>
      </c>
      <c r="C2872" s="407" t="s">
        <v>2</v>
      </c>
      <c r="D2872" s="408">
        <v>5577.63</v>
      </c>
      <c r="E2872" s="404" t="s">
        <v>65</v>
      </c>
      <c r="G2872"/>
    </row>
    <row r="2873" spans="1:7" ht="13.5" thickBot="1" x14ac:dyDescent="0.25">
      <c r="A2873" s="406">
        <v>3607</v>
      </c>
      <c r="B2873" s="406" t="s">
        <v>4748</v>
      </c>
      <c r="C2873" s="406" t="s">
        <v>2</v>
      </c>
      <c r="D2873" s="406">
        <v>429.38</v>
      </c>
      <c r="E2873" s="404" t="s">
        <v>65</v>
      </c>
      <c r="G2873"/>
    </row>
    <row r="2874" spans="1:7" ht="13.5" thickBot="1" x14ac:dyDescent="0.25">
      <c r="A2874" s="407">
        <v>10908</v>
      </c>
      <c r="B2874" s="407" t="s">
        <v>2613</v>
      </c>
      <c r="C2874" s="407" t="s">
        <v>2</v>
      </c>
      <c r="D2874" s="407">
        <v>6.7</v>
      </c>
      <c r="E2874" s="404" t="s">
        <v>65</v>
      </c>
      <c r="G2874"/>
    </row>
    <row r="2875" spans="1:7" ht="13.5" thickBot="1" x14ac:dyDescent="0.25">
      <c r="A2875" s="406">
        <v>10909</v>
      </c>
      <c r="B2875" s="406" t="s">
        <v>2614</v>
      </c>
      <c r="C2875" s="406" t="s">
        <v>2</v>
      </c>
      <c r="D2875" s="406">
        <v>11.05</v>
      </c>
      <c r="E2875" s="404" t="s">
        <v>65</v>
      </c>
      <c r="G2875"/>
    </row>
    <row r="2876" spans="1:7" ht="13.5" thickBot="1" x14ac:dyDescent="0.25">
      <c r="A2876" s="407">
        <v>3669</v>
      </c>
      <c r="B2876" s="407" t="s">
        <v>2615</v>
      </c>
      <c r="C2876" s="407" t="s">
        <v>2</v>
      </c>
      <c r="D2876" s="407">
        <v>4.32</v>
      </c>
      <c r="E2876" s="404" t="s">
        <v>65</v>
      </c>
      <c r="G2876"/>
    </row>
    <row r="2877" spans="1:7" ht="13.5" thickBot="1" x14ac:dyDescent="0.25">
      <c r="A2877" s="406">
        <v>10911</v>
      </c>
      <c r="B2877" s="406" t="s">
        <v>2616</v>
      </c>
      <c r="C2877" s="406" t="s">
        <v>2</v>
      </c>
      <c r="D2877" s="406">
        <v>14.96</v>
      </c>
      <c r="E2877" s="404" t="s">
        <v>65</v>
      </c>
      <c r="G2877"/>
    </row>
    <row r="2878" spans="1:7" ht="13.5" thickBot="1" x14ac:dyDescent="0.25">
      <c r="A2878" s="407">
        <v>3655</v>
      </c>
      <c r="B2878" s="407" t="s">
        <v>10045</v>
      </c>
      <c r="C2878" s="407" t="s">
        <v>2</v>
      </c>
      <c r="D2878" s="407">
        <v>19.61</v>
      </c>
      <c r="E2878" s="404" t="s">
        <v>65</v>
      </c>
      <c r="G2878"/>
    </row>
    <row r="2879" spans="1:7" ht="13.5" thickBot="1" x14ac:dyDescent="0.25">
      <c r="A2879" s="406">
        <v>10865</v>
      </c>
      <c r="B2879" s="406" t="s">
        <v>2617</v>
      </c>
      <c r="C2879" s="406" t="s">
        <v>2</v>
      </c>
      <c r="D2879" s="406">
        <v>17.34</v>
      </c>
      <c r="E2879" s="404" t="s">
        <v>65</v>
      </c>
      <c r="G2879"/>
    </row>
    <row r="2880" spans="1:7" ht="13.5" thickBot="1" x14ac:dyDescent="0.25">
      <c r="A2880" s="407">
        <v>3666</v>
      </c>
      <c r="B2880" s="407" t="s">
        <v>8355</v>
      </c>
      <c r="C2880" s="407" t="s">
        <v>2</v>
      </c>
      <c r="D2880" s="407">
        <v>1.53</v>
      </c>
      <c r="E2880" s="404" t="s">
        <v>65</v>
      </c>
      <c r="G2880"/>
    </row>
    <row r="2881" spans="1:7" ht="13.5" customHeight="1" thickBot="1" x14ac:dyDescent="0.25">
      <c r="A2881" s="406">
        <v>3657</v>
      </c>
      <c r="B2881" s="406" t="s">
        <v>10046</v>
      </c>
      <c r="C2881" s="406" t="s">
        <v>2</v>
      </c>
      <c r="D2881" s="406">
        <v>14.44</v>
      </c>
      <c r="E2881" s="404" t="s">
        <v>65</v>
      </c>
      <c r="G2881"/>
    </row>
    <row r="2882" spans="1:7" ht="13.5" thickBot="1" x14ac:dyDescent="0.25">
      <c r="A2882" s="407">
        <v>3665</v>
      </c>
      <c r="B2882" s="407" t="s">
        <v>10047</v>
      </c>
      <c r="C2882" s="407" t="s">
        <v>2</v>
      </c>
      <c r="D2882" s="407">
        <v>29.51</v>
      </c>
      <c r="E2882" s="404" t="s">
        <v>65</v>
      </c>
      <c r="G2882"/>
    </row>
    <row r="2883" spans="1:7" ht="13.5" thickBot="1" x14ac:dyDescent="0.25">
      <c r="A2883" s="406">
        <v>12625</v>
      </c>
      <c r="B2883" s="406" t="s">
        <v>10048</v>
      </c>
      <c r="C2883" s="406" t="s">
        <v>2</v>
      </c>
      <c r="D2883" s="406">
        <v>9.2899999999999991</v>
      </c>
      <c r="E2883" s="404" t="s">
        <v>65</v>
      </c>
      <c r="G2883"/>
    </row>
    <row r="2884" spans="1:7" ht="13.5" thickBot="1" x14ac:dyDescent="0.25">
      <c r="A2884" s="407">
        <v>20136</v>
      </c>
      <c r="B2884" s="407" t="s">
        <v>2618</v>
      </c>
      <c r="C2884" s="407" t="s">
        <v>2</v>
      </c>
      <c r="D2884" s="407">
        <v>73.180000000000007</v>
      </c>
      <c r="E2884" s="404" t="s">
        <v>65</v>
      </c>
      <c r="G2884"/>
    </row>
    <row r="2885" spans="1:7" ht="13.5" thickBot="1" x14ac:dyDescent="0.25">
      <c r="A2885" s="406">
        <v>3670</v>
      </c>
      <c r="B2885" s="406" t="s">
        <v>2619</v>
      </c>
      <c r="C2885" s="406" t="s">
        <v>2</v>
      </c>
      <c r="D2885" s="406">
        <v>8.89</v>
      </c>
      <c r="E2885" s="404" t="s">
        <v>65</v>
      </c>
      <c r="G2885"/>
    </row>
    <row r="2886" spans="1:7" ht="13.5" thickBot="1" x14ac:dyDescent="0.25">
      <c r="A2886" s="407">
        <v>3659</v>
      </c>
      <c r="B2886" s="407" t="s">
        <v>2620</v>
      </c>
      <c r="C2886" s="407" t="s">
        <v>2</v>
      </c>
      <c r="D2886" s="407">
        <v>5.22</v>
      </c>
      <c r="E2886" s="404" t="s">
        <v>65</v>
      </c>
      <c r="G2886"/>
    </row>
    <row r="2887" spans="1:7" ht="13.5" thickBot="1" x14ac:dyDescent="0.25">
      <c r="A2887" s="406">
        <v>3660</v>
      </c>
      <c r="B2887" s="406" t="s">
        <v>2621</v>
      </c>
      <c r="C2887" s="406" t="s">
        <v>2</v>
      </c>
      <c r="D2887" s="406">
        <v>9.23</v>
      </c>
      <c r="E2887" s="404" t="s">
        <v>65</v>
      </c>
      <c r="G2887"/>
    </row>
    <row r="2888" spans="1:7" ht="13.5" thickBot="1" x14ac:dyDescent="0.25">
      <c r="A2888" s="407">
        <v>3662</v>
      </c>
      <c r="B2888" s="407" t="s">
        <v>2622</v>
      </c>
      <c r="C2888" s="407" t="s">
        <v>2</v>
      </c>
      <c r="D2888" s="407">
        <v>3.38</v>
      </c>
      <c r="E2888" s="404" t="s">
        <v>65</v>
      </c>
      <c r="G2888"/>
    </row>
    <row r="2889" spans="1:7" ht="13.5" thickBot="1" x14ac:dyDescent="0.25">
      <c r="A2889" s="406">
        <v>3661</v>
      </c>
      <c r="B2889" s="406" t="s">
        <v>2623</v>
      </c>
      <c r="C2889" s="406" t="s">
        <v>2</v>
      </c>
      <c r="D2889" s="406">
        <v>5.29</v>
      </c>
      <c r="E2889" s="404" t="s">
        <v>65</v>
      </c>
      <c r="G2889"/>
    </row>
    <row r="2890" spans="1:7" ht="13.5" thickBot="1" x14ac:dyDescent="0.25">
      <c r="A2890" s="407">
        <v>3658</v>
      </c>
      <c r="B2890" s="407" t="s">
        <v>8136</v>
      </c>
      <c r="C2890" s="407" t="s">
        <v>2</v>
      </c>
      <c r="D2890" s="407">
        <v>6.73</v>
      </c>
      <c r="E2890" s="404" t="s">
        <v>65</v>
      </c>
      <c r="G2890"/>
    </row>
    <row r="2891" spans="1:7" ht="13.5" thickBot="1" x14ac:dyDescent="0.25">
      <c r="A2891" s="406">
        <v>20144</v>
      </c>
      <c r="B2891" s="406" t="s">
        <v>2624</v>
      </c>
      <c r="C2891" s="406" t="s">
        <v>2</v>
      </c>
      <c r="D2891" s="406">
        <v>24.42</v>
      </c>
      <c r="E2891" s="404" t="s">
        <v>65</v>
      </c>
      <c r="G2891"/>
    </row>
    <row r="2892" spans="1:7" ht="13.5" thickBot="1" x14ac:dyDescent="0.25">
      <c r="A2892" s="407">
        <v>20143</v>
      </c>
      <c r="B2892" s="407" t="s">
        <v>2625</v>
      </c>
      <c r="C2892" s="407" t="s">
        <v>2</v>
      </c>
      <c r="D2892" s="407">
        <v>25.61</v>
      </c>
      <c r="E2892" s="404" t="s">
        <v>65</v>
      </c>
      <c r="G2892"/>
    </row>
    <row r="2893" spans="1:7" ht="13.5" thickBot="1" x14ac:dyDescent="0.25">
      <c r="A2893" s="406">
        <v>20145</v>
      </c>
      <c r="B2893" s="406" t="s">
        <v>2626</v>
      </c>
      <c r="C2893" s="406" t="s">
        <v>2</v>
      </c>
      <c r="D2893" s="406">
        <v>63.16</v>
      </c>
      <c r="E2893" s="404" t="s">
        <v>65</v>
      </c>
      <c r="G2893"/>
    </row>
    <row r="2894" spans="1:7" ht="13.5" thickBot="1" x14ac:dyDescent="0.25">
      <c r="A2894" s="407">
        <v>20146</v>
      </c>
      <c r="B2894" s="407" t="s">
        <v>2627</v>
      </c>
      <c r="C2894" s="407" t="s">
        <v>2</v>
      </c>
      <c r="D2894" s="407">
        <v>65.349999999999994</v>
      </c>
      <c r="E2894" s="404" t="s">
        <v>65</v>
      </c>
      <c r="G2894"/>
    </row>
    <row r="2895" spans="1:7" ht="13.5" thickBot="1" x14ac:dyDescent="0.25">
      <c r="A2895" s="406">
        <v>20140</v>
      </c>
      <c r="B2895" s="406" t="s">
        <v>2628</v>
      </c>
      <c r="C2895" s="406" t="s">
        <v>2</v>
      </c>
      <c r="D2895" s="406">
        <v>4.38</v>
      </c>
      <c r="E2895" s="404" t="s">
        <v>65</v>
      </c>
      <c r="G2895"/>
    </row>
    <row r="2896" spans="1:7" ht="13.5" thickBot="1" x14ac:dyDescent="0.25">
      <c r="A2896" s="407">
        <v>20141</v>
      </c>
      <c r="B2896" s="407" t="s">
        <v>2629</v>
      </c>
      <c r="C2896" s="407" t="s">
        <v>2</v>
      </c>
      <c r="D2896" s="407">
        <v>6.76</v>
      </c>
      <c r="E2896" s="404" t="s">
        <v>65</v>
      </c>
      <c r="G2896"/>
    </row>
    <row r="2897" spans="1:7" ht="13.5" thickBot="1" x14ac:dyDescent="0.25">
      <c r="A2897" s="406">
        <v>20142</v>
      </c>
      <c r="B2897" s="406" t="s">
        <v>2630</v>
      </c>
      <c r="C2897" s="406" t="s">
        <v>2</v>
      </c>
      <c r="D2897" s="406">
        <v>16.03</v>
      </c>
      <c r="E2897" s="404" t="s">
        <v>65</v>
      </c>
      <c r="G2897"/>
    </row>
    <row r="2898" spans="1:7" ht="13.5" thickBot="1" x14ac:dyDescent="0.25">
      <c r="A2898" s="407">
        <v>20138</v>
      </c>
      <c r="B2898" s="407" t="s">
        <v>13737</v>
      </c>
      <c r="C2898" s="407" t="s">
        <v>2</v>
      </c>
      <c r="D2898" s="407">
        <v>28.18</v>
      </c>
      <c r="E2898" s="404" t="s">
        <v>65</v>
      </c>
      <c r="G2898"/>
    </row>
    <row r="2899" spans="1:7" ht="13.5" thickBot="1" x14ac:dyDescent="0.25">
      <c r="A2899" s="406">
        <v>20137</v>
      </c>
      <c r="B2899" s="406" t="s">
        <v>2631</v>
      </c>
      <c r="C2899" s="406" t="s">
        <v>2</v>
      </c>
      <c r="D2899" s="406">
        <v>24.64</v>
      </c>
      <c r="E2899" s="404" t="s">
        <v>65</v>
      </c>
      <c r="G2899"/>
    </row>
    <row r="2900" spans="1:7" ht="13.5" thickBot="1" x14ac:dyDescent="0.25">
      <c r="A2900" s="407">
        <v>14157</v>
      </c>
      <c r="B2900" s="407" t="s">
        <v>10049</v>
      </c>
      <c r="C2900" s="407" t="s">
        <v>2</v>
      </c>
      <c r="D2900" s="407">
        <v>1.5</v>
      </c>
      <c r="E2900" s="404" t="s">
        <v>65</v>
      </c>
      <c r="G2900"/>
    </row>
    <row r="2901" spans="1:7" ht="13.5" thickBot="1" x14ac:dyDescent="0.25">
      <c r="A2901" s="406">
        <v>3654</v>
      </c>
      <c r="B2901" s="406" t="s">
        <v>3847</v>
      </c>
      <c r="C2901" s="406" t="s">
        <v>2</v>
      </c>
      <c r="D2901" s="406">
        <v>3.75</v>
      </c>
      <c r="E2901" s="404" t="s">
        <v>65</v>
      </c>
      <c r="G2901"/>
    </row>
    <row r="2902" spans="1:7" ht="13.5" thickBot="1" x14ac:dyDescent="0.25">
      <c r="A2902" s="407">
        <v>3663</v>
      </c>
      <c r="B2902" s="407" t="s">
        <v>4472</v>
      </c>
      <c r="C2902" s="407" t="s">
        <v>2</v>
      </c>
      <c r="D2902" s="407">
        <v>4.6900000000000004</v>
      </c>
      <c r="E2902" s="404" t="s">
        <v>65</v>
      </c>
      <c r="G2902"/>
    </row>
    <row r="2903" spans="1:7" ht="13.5" thickBot="1" x14ac:dyDescent="0.25">
      <c r="A2903" s="406">
        <v>3664</v>
      </c>
      <c r="B2903" s="406" t="s">
        <v>2632</v>
      </c>
      <c r="C2903" s="406" t="s">
        <v>2</v>
      </c>
      <c r="D2903" s="406">
        <v>4.3499999999999996</v>
      </c>
      <c r="E2903" s="404" t="s">
        <v>65</v>
      </c>
      <c r="G2903"/>
    </row>
    <row r="2904" spans="1:7" ht="13.5" thickBot="1" x14ac:dyDescent="0.25">
      <c r="A2904" s="407">
        <v>3653</v>
      </c>
      <c r="B2904" s="407" t="s">
        <v>13738</v>
      </c>
      <c r="C2904" s="407" t="s">
        <v>2</v>
      </c>
      <c r="D2904" s="407">
        <v>18.04</v>
      </c>
      <c r="E2904" s="404" t="s">
        <v>65</v>
      </c>
      <c r="G2904"/>
    </row>
    <row r="2905" spans="1:7" ht="13.5" thickBot="1" x14ac:dyDescent="0.25">
      <c r="A2905" s="406">
        <v>3649</v>
      </c>
      <c r="B2905" s="406" t="s">
        <v>13739</v>
      </c>
      <c r="C2905" s="406" t="s">
        <v>2</v>
      </c>
      <c r="D2905" s="406">
        <v>35.770000000000003</v>
      </c>
      <c r="E2905" s="404" t="s">
        <v>65</v>
      </c>
      <c r="G2905"/>
    </row>
    <row r="2906" spans="1:7" ht="13.5" thickBot="1" x14ac:dyDescent="0.25">
      <c r="A2906" s="407">
        <v>3651</v>
      </c>
      <c r="B2906" s="407" t="s">
        <v>13740</v>
      </c>
      <c r="C2906" s="407" t="s">
        <v>2</v>
      </c>
      <c r="D2906" s="407">
        <v>59.39</v>
      </c>
      <c r="E2906" s="404" t="s">
        <v>65</v>
      </c>
      <c r="G2906"/>
    </row>
    <row r="2907" spans="1:7" ht="13.5" thickBot="1" x14ac:dyDescent="0.25">
      <c r="A2907" s="406">
        <v>3650</v>
      </c>
      <c r="B2907" s="406" t="s">
        <v>13741</v>
      </c>
      <c r="C2907" s="406" t="s">
        <v>2</v>
      </c>
      <c r="D2907" s="406">
        <v>173.08</v>
      </c>
      <c r="E2907" s="404" t="s">
        <v>65</v>
      </c>
      <c r="G2907"/>
    </row>
    <row r="2908" spans="1:7" ht="13.5" customHeight="1" thickBot="1" x14ac:dyDescent="0.25">
      <c r="A2908" s="407">
        <v>3645</v>
      </c>
      <c r="B2908" s="407" t="s">
        <v>13742</v>
      </c>
      <c r="C2908" s="407" t="s">
        <v>2</v>
      </c>
      <c r="D2908" s="407">
        <v>283.11</v>
      </c>
      <c r="E2908" s="404" t="s">
        <v>65</v>
      </c>
      <c r="G2908"/>
    </row>
    <row r="2909" spans="1:7" ht="13.5" thickBot="1" x14ac:dyDescent="0.25">
      <c r="A2909" s="406">
        <v>3646</v>
      </c>
      <c r="B2909" s="406" t="s">
        <v>13743</v>
      </c>
      <c r="C2909" s="406" t="s">
        <v>2</v>
      </c>
      <c r="D2909" s="406">
        <v>416.25</v>
      </c>
      <c r="E2909" s="404" t="s">
        <v>65</v>
      </c>
      <c r="G2909"/>
    </row>
    <row r="2910" spans="1:7" ht="13.5" thickBot="1" x14ac:dyDescent="0.25">
      <c r="A2910" s="407">
        <v>3647</v>
      </c>
      <c r="B2910" s="407" t="s">
        <v>13744</v>
      </c>
      <c r="C2910" s="407" t="s">
        <v>2</v>
      </c>
      <c r="D2910" s="407">
        <v>565.11</v>
      </c>
      <c r="E2910" s="404" t="s">
        <v>65</v>
      </c>
      <c r="G2910"/>
    </row>
    <row r="2911" spans="1:7" ht="13.5" thickBot="1" x14ac:dyDescent="0.25">
      <c r="A2911" s="406">
        <v>39875</v>
      </c>
      <c r="B2911" s="406" t="s">
        <v>13745</v>
      </c>
      <c r="C2911" s="406" t="s">
        <v>2</v>
      </c>
      <c r="D2911" s="406">
        <v>264.2</v>
      </c>
      <c r="E2911" s="404" t="s">
        <v>65</v>
      </c>
      <c r="G2911"/>
    </row>
    <row r="2912" spans="1:7" ht="13.5" thickBot="1" x14ac:dyDescent="0.25">
      <c r="A2912" s="407">
        <v>39876</v>
      </c>
      <c r="B2912" s="407" t="s">
        <v>13746</v>
      </c>
      <c r="C2912" s="407" t="s">
        <v>2</v>
      </c>
      <c r="D2912" s="407">
        <v>330.78</v>
      </c>
      <c r="E2912" s="404" t="s">
        <v>65</v>
      </c>
      <c r="G2912"/>
    </row>
    <row r="2913" spans="1:7" ht="13.5" thickBot="1" x14ac:dyDescent="0.25">
      <c r="A2913" s="406">
        <v>39877</v>
      </c>
      <c r="B2913" s="406" t="s">
        <v>13747</v>
      </c>
      <c r="C2913" s="406" t="s">
        <v>2</v>
      </c>
      <c r="D2913" s="406">
        <v>458.77</v>
      </c>
      <c r="E2913" s="404" t="s">
        <v>65</v>
      </c>
      <c r="G2913"/>
    </row>
    <row r="2914" spans="1:7" ht="13.5" thickBot="1" x14ac:dyDescent="0.25">
      <c r="A2914" s="407">
        <v>39878</v>
      </c>
      <c r="B2914" s="407" t="s">
        <v>13748</v>
      </c>
      <c r="C2914" s="407" t="s">
        <v>2</v>
      </c>
      <c r="D2914" s="407">
        <v>605.97</v>
      </c>
      <c r="E2914" s="404" t="s">
        <v>65</v>
      </c>
      <c r="G2914"/>
    </row>
    <row r="2915" spans="1:7" ht="13.5" thickBot="1" x14ac:dyDescent="0.25">
      <c r="A2915" s="406">
        <v>39872</v>
      </c>
      <c r="B2915" s="406" t="s">
        <v>13749</v>
      </c>
      <c r="C2915" s="406" t="s">
        <v>2</v>
      </c>
      <c r="D2915" s="406">
        <v>181.18</v>
      </c>
      <c r="E2915" s="404" t="s">
        <v>65</v>
      </c>
      <c r="G2915"/>
    </row>
    <row r="2916" spans="1:7" ht="13.5" thickBot="1" x14ac:dyDescent="0.25">
      <c r="A2916" s="407">
        <v>39873</v>
      </c>
      <c r="B2916" s="407" t="s">
        <v>13750</v>
      </c>
      <c r="C2916" s="407" t="s">
        <v>2</v>
      </c>
      <c r="D2916" s="407">
        <v>210.16</v>
      </c>
      <c r="E2916" s="404" t="s">
        <v>65</v>
      </c>
      <c r="G2916"/>
    </row>
    <row r="2917" spans="1:7" ht="13.5" thickBot="1" x14ac:dyDescent="0.25">
      <c r="A2917" s="406">
        <v>39874</v>
      </c>
      <c r="B2917" s="406" t="s">
        <v>13751</v>
      </c>
      <c r="C2917" s="406" t="s">
        <v>2</v>
      </c>
      <c r="D2917" s="406">
        <v>230.83</v>
      </c>
      <c r="E2917" s="404" t="s">
        <v>65</v>
      </c>
      <c r="G2917"/>
    </row>
    <row r="2918" spans="1:7" ht="13.5" thickBot="1" x14ac:dyDescent="0.25">
      <c r="A2918" s="407">
        <v>3674</v>
      </c>
      <c r="B2918" s="407" t="s">
        <v>10050</v>
      </c>
      <c r="C2918" s="407" t="s">
        <v>70</v>
      </c>
      <c r="D2918" s="407">
        <v>42.94</v>
      </c>
      <c r="E2918" s="404" t="s">
        <v>65</v>
      </c>
      <c r="G2918"/>
    </row>
    <row r="2919" spans="1:7" ht="13.5" thickBot="1" x14ac:dyDescent="0.25">
      <c r="A2919" s="406">
        <v>3681</v>
      </c>
      <c r="B2919" s="406" t="s">
        <v>10051</v>
      </c>
      <c r="C2919" s="406" t="s">
        <v>70</v>
      </c>
      <c r="D2919" s="406">
        <v>63.89</v>
      </c>
      <c r="E2919" s="404" t="s">
        <v>65</v>
      </c>
      <c r="G2919"/>
    </row>
    <row r="2920" spans="1:7" ht="13.5" thickBot="1" x14ac:dyDescent="0.25">
      <c r="A2920" s="407">
        <v>3676</v>
      </c>
      <c r="B2920" s="407" t="s">
        <v>10052</v>
      </c>
      <c r="C2920" s="407" t="s">
        <v>70</v>
      </c>
      <c r="D2920" s="407">
        <v>240.45</v>
      </c>
      <c r="E2920" s="404" t="s">
        <v>65</v>
      </c>
      <c r="G2920"/>
    </row>
    <row r="2921" spans="1:7" ht="23.25" thickBot="1" x14ac:dyDescent="0.25">
      <c r="A2921" s="406">
        <v>3679</v>
      </c>
      <c r="B2921" s="406" t="s">
        <v>10053</v>
      </c>
      <c r="C2921" s="406" t="s">
        <v>70</v>
      </c>
      <c r="D2921" s="406">
        <v>198.93</v>
      </c>
      <c r="E2921" s="404" t="s">
        <v>65</v>
      </c>
      <c r="G2921"/>
    </row>
    <row r="2922" spans="1:7" ht="13.5" thickBot="1" x14ac:dyDescent="0.25">
      <c r="A2922" s="407">
        <v>3720</v>
      </c>
      <c r="B2922" s="407" t="s">
        <v>2633</v>
      </c>
      <c r="C2922" s="407" t="s">
        <v>2</v>
      </c>
      <c r="D2922" s="407">
        <v>134.76</v>
      </c>
      <c r="E2922" s="404" t="s">
        <v>65</v>
      </c>
      <c r="G2922"/>
    </row>
    <row r="2923" spans="1:7" ht="13.5" thickBot="1" x14ac:dyDescent="0.25">
      <c r="A2923" s="406">
        <v>3721</v>
      </c>
      <c r="B2923" s="406" t="s">
        <v>2634</v>
      </c>
      <c r="C2923" s="406" t="s">
        <v>2</v>
      </c>
      <c r="D2923" s="406">
        <v>232.08</v>
      </c>
      <c r="E2923" s="404" t="s">
        <v>65</v>
      </c>
      <c r="G2923"/>
    </row>
    <row r="2924" spans="1:7" ht="13.5" customHeight="1" thickBot="1" x14ac:dyDescent="0.25">
      <c r="A2924" s="407">
        <v>3722</v>
      </c>
      <c r="B2924" s="407" t="s">
        <v>2635</v>
      </c>
      <c r="C2924" s="407" t="s">
        <v>2</v>
      </c>
      <c r="D2924" s="407">
        <v>389.33</v>
      </c>
      <c r="E2924" s="404" t="s">
        <v>65</v>
      </c>
      <c r="G2924"/>
    </row>
    <row r="2925" spans="1:7" ht="13.5" thickBot="1" x14ac:dyDescent="0.25">
      <c r="A2925" s="406">
        <v>3723</v>
      </c>
      <c r="B2925" s="406" t="s">
        <v>2636</v>
      </c>
      <c r="C2925" s="406" t="s">
        <v>2</v>
      </c>
      <c r="D2925" s="406">
        <v>411.79</v>
      </c>
      <c r="E2925" s="404" t="s">
        <v>65</v>
      </c>
      <c r="G2925"/>
    </row>
    <row r="2926" spans="1:7" ht="13.5" thickBot="1" x14ac:dyDescent="0.25">
      <c r="A2926" s="407">
        <v>3724</v>
      </c>
      <c r="B2926" s="407" t="s">
        <v>2637</v>
      </c>
      <c r="C2926" s="407" t="s">
        <v>2</v>
      </c>
      <c r="D2926" s="407">
        <v>554.37</v>
      </c>
      <c r="E2926" s="404" t="s">
        <v>65</v>
      </c>
      <c r="G2926"/>
    </row>
    <row r="2927" spans="1:7" ht="13.5" thickBot="1" x14ac:dyDescent="0.25">
      <c r="A2927" s="406">
        <v>3725</v>
      </c>
      <c r="B2927" s="406" t="s">
        <v>2638</v>
      </c>
      <c r="C2927" s="406" t="s">
        <v>2</v>
      </c>
      <c r="D2927" s="406">
        <v>808.59</v>
      </c>
      <c r="E2927" s="404" t="s">
        <v>65</v>
      </c>
      <c r="G2927"/>
    </row>
    <row r="2928" spans="1:7" ht="13.5" thickBot="1" x14ac:dyDescent="0.25">
      <c r="A2928" s="407">
        <v>3728</v>
      </c>
      <c r="B2928" s="407" t="s">
        <v>8356</v>
      </c>
      <c r="C2928" s="407" t="s">
        <v>2</v>
      </c>
      <c r="D2928" s="407">
        <v>905.92</v>
      </c>
      <c r="E2928" s="404" t="s">
        <v>65</v>
      </c>
      <c r="G2928"/>
    </row>
    <row r="2929" spans="1:7" ht="13.5" thickBot="1" x14ac:dyDescent="0.25">
      <c r="A2929" s="406">
        <v>3726</v>
      </c>
      <c r="B2929" s="406" t="s">
        <v>2639</v>
      </c>
      <c r="C2929" s="406" t="s">
        <v>2</v>
      </c>
      <c r="D2929" s="409">
        <v>1370.12</v>
      </c>
      <c r="E2929" s="404" t="s">
        <v>65</v>
      </c>
      <c r="G2929"/>
    </row>
    <row r="2930" spans="1:7" ht="13.5" thickBot="1" x14ac:dyDescent="0.25">
      <c r="A2930" s="407">
        <v>3727</v>
      </c>
      <c r="B2930" s="407" t="s">
        <v>2640</v>
      </c>
      <c r="C2930" s="407" t="s">
        <v>2</v>
      </c>
      <c r="D2930" s="408">
        <v>2081.39</v>
      </c>
      <c r="E2930" s="404" t="s">
        <v>65</v>
      </c>
      <c r="G2930"/>
    </row>
    <row r="2931" spans="1:7" ht="13.5" thickBot="1" x14ac:dyDescent="0.25">
      <c r="A2931" s="406">
        <v>11617</v>
      </c>
      <c r="B2931" s="406" t="s">
        <v>2641</v>
      </c>
      <c r="C2931" s="406" t="s">
        <v>616</v>
      </c>
      <c r="D2931" s="406">
        <v>6.16</v>
      </c>
      <c r="E2931" s="404" t="s">
        <v>65</v>
      </c>
      <c r="G2931"/>
    </row>
    <row r="2932" spans="1:7" ht="13.5" thickBot="1" x14ac:dyDescent="0.25">
      <c r="A2932" s="407">
        <v>3672</v>
      </c>
      <c r="B2932" s="407" t="s">
        <v>10054</v>
      </c>
      <c r="C2932" s="407" t="s">
        <v>70</v>
      </c>
      <c r="D2932" s="407">
        <v>0.67</v>
      </c>
      <c r="E2932" s="404" t="s">
        <v>65</v>
      </c>
      <c r="G2932"/>
    </row>
    <row r="2933" spans="1:7" ht="13.5" thickBot="1" x14ac:dyDescent="0.25">
      <c r="A2933" s="406">
        <v>3671</v>
      </c>
      <c r="B2933" s="406" t="s">
        <v>10055</v>
      </c>
      <c r="C2933" s="406" t="s">
        <v>70</v>
      </c>
      <c r="D2933" s="406">
        <v>0.64</v>
      </c>
      <c r="E2933" s="404" t="s">
        <v>65</v>
      </c>
      <c r="G2933"/>
    </row>
    <row r="2934" spans="1:7" ht="13.5" thickBot="1" x14ac:dyDescent="0.25">
      <c r="A2934" s="407">
        <v>3673</v>
      </c>
      <c r="B2934" s="407" t="s">
        <v>10056</v>
      </c>
      <c r="C2934" s="407" t="s">
        <v>70</v>
      </c>
      <c r="D2934" s="407">
        <v>1</v>
      </c>
      <c r="E2934" s="404" t="s">
        <v>65</v>
      </c>
      <c r="G2934"/>
    </row>
    <row r="2935" spans="1:7" ht="13.5" thickBot="1" x14ac:dyDescent="0.25">
      <c r="A2935" s="406">
        <v>3729</v>
      </c>
      <c r="B2935" s="406" t="s">
        <v>10057</v>
      </c>
      <c r="C2935" s="406" t="s">
        <v>2</v>
      </c>
      <c r="D2935" s="406">
        <v>29.66</v>
      </c>
      <c r="E2935" s="404" t="s">
        <v>65</v>
      </c>
      <c r="G2935"/>
    </row>
    <row r="2936" spans="1:7" ht="23.25" thickBot="1" x14ac:dyDescent="0.25">
      <c r="A2936" s="407">
        <v>13343</v>
      </c>
      <c r="B2936" s="407" t="s">
        <v>10058</v>
      </c>
      <c r="C2936" s="407" t="s">
        <v>2</v>
      </c>
      <c r="D2936" s="407">
        <v>30.91</v>
      </c>
      <c r="E2936" s="404" t="s">
        <v>65</v>
      </c>
      <c r="G2936"/>
    </row>
    <row r="2937" spans="1:7" ht="13.5" thickBot="1" x14ac:dyDescent="0.25">
      <c r="A2937" s="406">
        <v>2599</v>
      </c>
      <c r="B2937" s="406" t="s">
        <v>13022</v>
      </c>
      <c r="C2937" s="406" t="s">
        <v>2</v>
      </c>
      <c r="D2937" s="406">
        <v>17.579999999999998</v>
      </c>
      <c r="E2937" s="404" t="s">
        <v>65</v>
      </c>
      <c r="G2937"/>
    </row>
    <row r="2938" spans="1:7" ht="13.5" thickBot="1" x14ac:dyDescent="0.25">
      <c r="A2938" s="407">
        <v>2600</v>
      </c>
      <c r="B2938" s="407" t="s">
        <v>2642</v>
      </c>
      <c r="C2938" s="407" t="s">
        <v>2</v>
      </c>
      <c r="D2938" s="407">
        <v>21.89</v>
      </c>
      <c r="E2938" s="404" t="s">
        <v>65</v>
      </c>
      <c r="G2938"/>
    </row>
    <row r="2939" spans="1:7" ht="13.5" thickBot="1" x14ac:dyDescent="0.25">
      <c r="A2939" s="406">
        <v>2607</v>
      </c>
      <c r="B2939" s="406" t="s">
        <v>13752</v>
      </c>
      <c r="C2939" s="406" t="s">
        <v>2</v>
      </c>
      <c r="D2939" s="406">
        <v>26.74</v>
      </c>
      <c r="E2939" s="404" t="s">
        <v>65</v>
      </c>
      <c r="G2939"/>
    </row>
    <row r="2940" spans="1:7" ht="13.5" thickBot="1" x14ac:dyDescent="0.25">
      <c r="A2940" s="407">
        <v>2601</v>
      </c>
      <c r="B2940" s="407" t="s">
        <v>2643</v>
      </c>
      <c r="C2940" s="407" t="s">
        <v>2</v>
      </c>
      <c r="D2940" s="407">
        <v>34.520000000000003</v>
      </c>
      <c r="E2940" s="404" t="s">
        <v>65</v>
      </c>
      <c r="G2940"/>
    </row>
    <row r="2941" spans="1:7" ht="13.5" thickBot="1" x14ac:dyDescent="0.25">
      <c r="A2941" s="406">
        <v>2606</v>
      </c>
      <c r="B2941" s="406" t="s">
        <v>13753</v>
      </c>
      <c r="C2941" s="406" t="s">
        <v>2</v>
      </c>
      <c r="D2941" s="406">
        <v>42.43</v>
      </c>
      <c r="E2941" s="404" t="s">
        <v>65</v>
      </c>
      <c r="G2941"/>
    </row>
    <row r="2942" spans="1:7" ht="13.5" thickBot="1" x14ac:dyDescent="0.25">
      <c r="A2942" s="407">
        <v>2602</v>
      </c>
      <c r="B2942" s="407" t="s">
        <v>2644</v>
      </c>
      <c r="C2942" s="407" t="s">
        <v>2</v>
      </c>
      <c r="D2942" s="407">
        <v>51.29</v>
      </c>
      <c r="E2942" s="404" t="s">
        <v>65</v>
      </c>
      <c r="G2942"/>
    </row>
    <row r="2943" spans="1:7" ht="13.5" thickBot="1" x14ac:dyDescent="0.25">
      <c r="A2943" s="406">
        <v>2603</v>
      </c>
      <c r="B2943" s="406" t="s">
        <v>2645</v>
      </c>
      <c r="C2943" s="406" t="s">
        <v>2</v>
      </c>
      <c r="D2943" s="406">
        <v>22.64</v>
      </c>
      <c r="E2943" s="404" t="s">
        <v>65</v>
      </c>
      <c r="G2943"/>
    </row>
    <row r="2944" spans="1:7" ht="13.5" thickBot="1" x14ac:dyDescent="0.25">
      <c r="A2944" s="407">
        <v>2605</v>
      </c>
      <c r="B2944" s="407" t="s">
        <v>8137</v>
      </c>
      <c r="C2944" s="407" t="s">
        <v>2</v>
      </c>
      <c r="D2944" s="407">
        <v>26.51</v>
      </c>
      <c r="E2944" s="404" t="s">
        <v>65</v>
      </c>
      <c r="G2944"/>
    </row>
    <row r="2945" spans="1:7" ht="13.5" thickBot="1" x14ac:dyDescent="0.25">
      <c r="A2945" s="406">
        <v>2604</v>
      </c>
      <c r="B2945" s="406" t="s">
        <v>2646</v>
      </c>
      <c r="C2945" s="406" t="s">
        <v>2</v>
      </c>
      <c r="D2945" s="406">
        <v>37.71</v>
      </c>
      <c r="E2945" s="404" t="s">
        <v>65</v>
      </c>
      <c r="G2945"/>
    </row>
    <row r="2946" spans="1:7" ht="13.5" thickBot="1" x14ac:dyDescent="0.25">
      <c r="A2946" s="407">
        <v>2598</v>
      </c>
      <c r="B2946" s="407" t="s">
        <v>2647</v>
      </c>
      <c r="C2946" s="407" t="s">
        <v>2</v>
      </c>
      <c r="D2946" s="407">
        <v>43.95</v>
      </c>
      <c r="E2946" s="404" t="s">
        <v>65</v>
      </c>
      <c r="G2946"/>
    </row>
    <row r="2947" spans="1:7" ht="13.5" thickBot="1" x14ac:dyDescent="0.25">
      <c r="A2947" s="406">
        <v>2608</v>
      </c>
      <c r="B2947" s="406" t="s">
        <v>2648</v>
      </c>
      <c r="C2947" s="406" t="s">
        <v>2</v>
      </c>
      <c r="D2947" s="406">
        <v>47.79</v>
      </c>
      <c r="E2947" s="404" t="s">
        <v>65</v>
      </c>
      <c r="G2947"/>
    </row>
    <row r="2948" spans="1:7" ht="13.5" customHeight="1" thickBot="1" x14ac:dyDescent="0.25">
      <c r="A2948" s="407">
        <v>3412</v>
      </c>
      <c r="B2948" s="407" t="s">
        <v>2649</v>
      </c>
      <c r="C2948" s="407" t="s">
        <v>184</v>
      </c>
      <c r="D2948" s="407">
        <v>34.99</v>
      </c>
      <c r="E2948" s="404" t="s">
        <v>65</v>
      </c>
      <c r="G2948"/>
    </row>
    <row r="2949" spans="1:7" ht="13.5" thickBot="1" x14ac:dyDescent="0.25">
      <c r="A2949" s="406">
        <v>3731</v>
      </c>
      <c r="B2949" s="406" t="s">
        <v>10059</v>
      </c>
      <c r="C2949" s="406" t="s">
        <v>184</v>
      </c>
      <c r="D2949" s="406">
        <v>56.9</v>
      </c>
      <c r="E2949" s="404" t="s">
        <v>65</v>
      </c>
      <c r="G2949"/>
    </row>
    <row r="2950" spans="1:7" ht="13.5" thickBot="1" x14ac:dyDescent="0.25">
      <c r="A2950" s="407">
        <v>3733</v>
      </c>
      <c r="B2950" s="407" t="s">
        <v>10060</v>
      </c>
      <c r="C2950" s="407" t="s">
        <v>184</v>
      </c>
      <c r="D2950" s="407">
        <v>61.3</v>
      </c>
      <c r="E2950" s="404" t="s">
        <v>65</v>
      </c>
      <c r="G2950"/>
    </row>
    <row r="2951" spans="1:7" ht="13.5" thickBot="1" x14ac:dyDescent="0.25">
      <c r="A2951" s="406">
        <v>38137</v>
      </c>
      <c r="B2951" s="406" t="s">
        <v>10061</v>
      </c>
      <c r="C2951" s="406" t="s">
        <v>184</v>
      </c>
      <c r="D2951" s="406">
        <v>57.23</v>
      </c>
      <c r="E2951" s="404" t="s">
        <v>65</v>
      </c>
      <c r="G2951"/>
    </row>
    <row r="2952" spans="1:7" ht="13.5" thickBot="1" x14ac:dyDescent="0.25">
      <c r="A2952" s="407">
        <v>38135</v>
      </c>
      <c r="B2952" s="407" t="s">
        <v>10062</v>
      </c>
      <c r="C2952" s="407" t="s">
        <v>184</v>
      </c>
      <c r="D2952" s="407">
        <v>72.55</v>
      </c>
      <c r="E2952" s="404" t="s">
        <v>65</v>
      </c>
      <c r="G2952"/>
    </row>
    <row r="2953" spans="1:7" ht="13.5" thickBot="1" x14ac:dyDescent="0.25">
      <c r="A2953" s="406">
        <v>38136</v>
      </c>
      <c r="B2953" s="406" t="s">
        <v>10063</v>
      </c>
      <c r="C2953" s="406" t="s">
        <v>184</v>
      </c>
      <c r="D2953" s="406">
        <v>72.55</v>
      </c>
      <c r="E2953" s="404" t="s">
        <v>65</v>
      </c>
      <c r="G2953"/>
    </row>
    <row r="2954" spans="1:7" ht="13.5" thickBot="1" x14ac:dyDescent="0.25">
      <c r="A2954" s="407">
        <v>38138</v>
      </c>
      <c r="B2954" s="407" t="s">
        <v>10064</v>
      </c>
      <c r="C2954" s="407" t="s">
        <v>184</v>
      </c>
      <c r="D2954" s="407">
        <v>56.2</v>
      </c>
      <c r="E2954" s="404" t="s">
        <v>65</v>
      </c>
      <c r="G2954"/>
    </row>
    <row r="2955" spans="1:7" ht="13.5" thickBot="1" x14ac:dyDescent="0.25">
      <c r="A2955" s="406">
        <v>11644</v>
      </c>
      <c r="B2955" s="406" t="s">
        <v>3848</v>
      </c>
      <c r="C2955" s="406" t="s">
        <v>2</v>
      </c>
      <c r="D2955" s="406">
        <v>214.52</v>
      </c>
      <c r="E2955" s="404" t="s">
        <v>65</v>
      </c>
      <c r="G2955"/>
    </row>
    <row r="2956" spans="1:7" ht="13.5" thickBot="1" x14ac:dyDescent="0.25">
      <c r="A2956" s="407">
        <v>11645</v>
      </c>
      <c r="B2956" s="407" t="s">
        <v>4473</v>
      </c>
      <c r="C2956" s="407" t="s">
        <v>2</v>
      </c>
      <c r="D2956" s="407">
        <v>141.6</v>
      </c>
      <c r="E2956" s="404" t="s">
        <v>65</v>
      </c>
      <c r="G2956"/>
    </row>
    <row r="2957" spans="1:7" ht="13.5" thickBot="1" x14ac:dyDescent="0.25">
      <c r="A2957" s="406">
        <v>11646</v>
      </c>
      <c r="B2957" s="406" t="s">
        <v>2650</v>
      </c>
      <c r="C2957" s="406" t="s">
        <v>2</v>
      </c>
      <c r="D2957" s="406">
        <v>60.49</v>
      </c>
      <c r="E2957" s="404" t="s">
        <v>65</v>
      </c>
      <c r="G2957"/>
    </row>
    <row r="2958" spans="1:7" ht="13.5" thickBot="1" x14ac:dyDescent="0.25">
      <c r="A2958" s="407">
        <v>11647</v>
      </c>
      <c r="B2958" s="407" t="s">
        <v>2651</v>
      </c>
      <c r="C2958" s="407" t="s">
        <v>2</v>
      </c>
      <c r="D2958" s="407">
        <v>196.46</v>
      </c>
      <c r="E2958" s="404" t="s">
        <v>65</v>
      </c>
      <c r="G2958"/>
    </row>
    <row r="2959" spans="1:7" ht="13.5" thickBot="1" x14ac:dyDescent="0.25">
      <c r="A2959" s="406">
        <v>11648</v>
      </c>
      <c r="B2959" s="406" t="s">
        <v>2652</v>
      </c>
      <c r="C2959" s="406" t="s">
        <v>2</v>
      </c>
      <c r="D2959" s="406">
        <v>198.24</v>
      </c>
      <c r="E2959" s="404" t="s">
        <v>65</v>
      </c>
      <c r="G2959"/>
    </row>
    <row r="2960" spans="1:7" ht="13.5" thickBot="1" x14ac:dyDescent="0.25">
      <c r="A2960" s="407">
        <v>11649</v>
      </c>
      <c r="B2960" s="407" t="s">
        <v>2653</v>
      </c>
      <c r="C2960" s="407" t="s">
        <v>2</v>
      </c>
      <c r="D2960" s="407">
        <v>208.15</v>
      </c>
      <c r="E2960" s="404" t="s">
        <v>65</v>
      </c>
      <c r="G2960"/>
    </row>
    <row r="2961" spans="1:7" ht="13.5" thickBot="1" x14ac:dyDescent="0.25">
      <c r="A2961" s="406">
        <v>11650</v>
      </c>
      <c r="B2961" s="406" t="s">
        <v>2654</v>
      </c>
      <c r="C2961" s="406" t="s">
        <v>2</v>
      </c>
      <c r="D2961" s="406">
        <v>237.18</v>
      </c>
      <c r="E2961" s="404" t="s">
        <v>65</v>
      </c>
      <c r="G2961"/>
    </row>
    <row r="2962" spans="1:7" ht="23.25" thickBot="1" x14ac:dyDescent="0.25">
      <c r="A2962" s="407">
        <v>13652</v>
      </c>
      <c r="B2962" s="407" t="s">
        <v>3053</v>
      </c>
      <c r="C2962" s="407" t="s">
        <v>184</v>
      </c>
      <c r="D2962" s="407">
        <v>42.48</v>
      </c>
      <c r="E2962" s="404" t="s">
        <v>65</v>
      </c>
      <c r="G2962"/>
    </row>
    <row r="2963" spans="1:7" ht="23.25" thickBot="1" x14ac:dyDescent="0.25">
      <c r="A2963" s="406">
        <v>3736</v>
      </c>
      <c r="B2963" s="406" t="s">
        <v>4749</v>
      </c>
      <c r="C2963" s="406" t="s">
        <v>184</v>
      </c>
      <c r="D2963" s="406">
        <v>24.78</v>
      </c>
      <c r="E2963" s="404" t="s">
        <v>65</v>
      </c>
      <c r="G2963"/>
    </row>
    <row r="2964" spans="1:7" ht="13.5" thickBot="1" x14ac:dyDescent="0.25">
      <c r="A2964" s="407">
        <v>3741</v>
      </c>
      <c r="B2964" s="407" t="s">
        <v>2655</v>
      </c>
      <c r="C2964" s="407" t="s">
        <v>184</v>
      </c>
      <c r="D2964" s="407">
        <v>28.32</v>
      </c>
      <c r="E2964" s="404" t="s">
        <v>65</v>
      </c>
      <c r="G2964"/>
    </row>
    <row r="2965" spans="1:7" ht="13.5" thickBot="1" x14ac:dyDescent="0.25">
      <c r="A2965" s="406">
        <v>3745</v>
      </c>
      <c r="B2965" s="406" t="s">
        <v>10065</v>
      </c>
      <c r="C2965" s="406" t="s">
        <v>184</v>
      </c>
      <c r="D2965" s="406">
        <v>30.09</v>
      </c>
      <c r="E2965" s="404" t="s">
        <v>65</v>
      </c>
      <c r="G2965"/>
    </row>
    <row r="2966" spans="1:7" ht="13.5" thickBot="1" x14ac:dyDescent="0.25">
      <c r="A2966" s="407">
        <v>3742</v>
      </c>
      <c r="B2966" s="407" t="s">
        <v>2656</v>
      </c>
      <c r="C2966" s="407" t="s">
        <v>184</v>
      </c>
      <c r="D2966" s="407">
        <v>44.24</v>
      </c>
      <c r="E2966" s="404" t="s">
        <v>65</v>
      </c>
      <c r="G2966"/>
    </row>
    <row r="2967" spans="1:7" ht="13.5" thickBot="1" x14ac:dyDescent="0.25">
      <c r="A2967" s="406">
        <v>3743</v>
      </c>
      <c r="B2967" s="406" t="s">
        <v>2657</v>
      </c>
      <c r="C2967" s="406" t="s">
        <v>184</v>
      </c>
      <c r="D2967" s="406">
        <v>26.55</v>
      </c>
      <c r="E2967" s="404" t="s">
        <v>65</v>
      </c>
      <c r="G2967"/>
    </row>
    <row r="2968" spans="1:7" ht="13.5" thickBot="1" x14ac:dyDescent="0.25">
      <c r="A2968" s="407">
        <v>3744</v>
      </c>
      <c r="B2968" s="407" t="s">
        <v>2658</v>
      </c>
      <c r="C2968" s="407" t="s">
        <v>184</v>
      </c>
      <c r="D2968" s="407">
        <v>29.02</v>
      </c>
      <c r="E2968" s="404" t="s">
        <v>65</v>
      </c>
      <c r="G2968"/>
    </row>
    <row r="2969" spans="1:7" ht="13.5" thickBot="1" x14ac:dyDescent="0.25">
      <c r="A2969" s="406">
        <v>3739</v>
      </c>
      <c r="B2969" s="406" t="s">
        <v>2659</v>
      </c>
      <c r="C2969" s="406" t="s">
        <v>184</v>
      </c>
      <c r="D2969" s="406">
        <v>31.85</v>
      </c>
      <c r="E2969" s="404" t="s">
        <v>65</v>
      </c>
      <c r="G2969"/>
    </row>
    <row r="2970" spans="1:7" ht="13.5" thickBot="1" x14ac:dyDescent="0.25">
      <c r="A2970" s="407">
        <v>3747</v>
      </c>
      <c r="B2970" s="407" t="s">
        <v>4750</v>
      </c>
      <c r="C2970" s="407" t="s">
        <v>184</v>
      </c>
      <c r="D2970" s="407">
        <v>32.21</v>
      </c>
      <c r="E2970" s="404" t="s">
        <v>65</v>
      </c>
      <c r="G2970"/>
    </row>
    <row r="2971" spans="1:7" ht="13.5" thickBot="1" x14ac:dyDescent="0.25">
      <c r="A2971" s="406">
        <v>3737</v>
      </c>
      <c r="B2971" s="406" t="s">
        <v>4955</v>
      </c>
      <c r="C2971" s="406" t="s">
        <v>184</v>
      </c>
      <c r="D2971" s="406">
        <v>33.619999999999997</v>
      </c>
      <c r="E2971" s="404" t="s">
        <v>65</v>
      </c>
      <c r="G2971"/>
    </row>
    <row r="2972" spans="1:7" ht="13.5" thickBot="1" x14ac:dyDescent="0.25">
      <c r="A2972" s="407">
        <v>3738</v>
      </c>
      <c r="B2972" s="407" t="s">
        <v>2660</v>
      </c>
      <c r="C2972" s="407" t="s">
        <v>184</v>
      </c>
      <c r="D2972" s="407">
        <v>35.04</v>
      </c>
      <c r="E2972" s="404" t="s">
        <v>65</v>
      </c>
      <c r="G2972"/>
    </row>
    <row r="2973" spans="1:7" ht="23.25" thickBot="1" x14ac:dyDescent="0.25">
      <c r="A2973" s="406">
        <v>3746</v>
      </c>
      <c r="B2973" s="406" t="s">
        <v>3054</v>
      </c>
      <c r="C2973" s="406" t="s">
        <v>184</v>
      </c>
      <c r="D2973" s="406">
        <v>53.73</v>
      </c>
      <c r="E2973" s="404" t="s">
        <v>65</v>
      </c>
      <c r="G2973"/>
    </row>
    <row r="2974" spans="1:7" ht="13.5" thickBot="1" x14ac:dyDescent="0.25">
      <c r="A2974" s="407">
        <v>3748</v>
      </c>
      <c r="B2974" s="407" t="s">
        <v>2661</v>
      </c>
      <c r="C2974" s="407" t="s">
        <v>184</v>
      </c>
      <c r="D2974" s="407">
        <v>53.1</v>
      </c>
      <c r="E2974" s="404" t="s">
        <v>65</v>
      </c>
      <c r="G2974"/>
    </row>
    <row r="2975" spans="1:7" ht="45.75" customHeight="1" thickBot="1" x14ac:dyDescent="0.25">
      <c r="A2975" s="406">
        <v>3740</v>
      </c>
      <c r="B2975" s="406" t="s">
        <v>2662</v>
      </c>
      <c r="C2975" s="406" t="s">
        <v>184</v>
      </c>
      <c r="D2975" s="406">
        <v>63.72</v>
      </c>
      <c r="E2975" s="404" t="s">
        <v>65</v>
      </c>
      <c r="G2975"/>
    </row>
    <row r="2976" spans="1:7" ht="13.5" thickBot="1" x14ac:dyDescent="0.25">
      <c r="A2976" s="407">
        <v>13650</v>
      </c>
      <c r="B2976" s="407" t="s">
        <v>2663</v>
      </c>
      <c r="C2976" s="407" t="s">
        <v>184</v>
      </c>
      <c r="D2976" s="407">
        <v>27.96</v>
      </c>
      <c r="E2976" s="404" t="s">
        <v>65</v>
      </c>
      <c r="G2976"/>
    </row>
    <row r="2977" spans="1:7" ht="23.25" thickBot="1" x14ac:dyDescent="0.25">
      <c r="A2977" s="406">
        <v>13651</v>
      </c>
      <c r="B2977" s="406" t="s">
        <v>8357</v>
      </c>
      <c r="C2977" s="406" t="s">
        <v>184</v>
      </c>
      <c r="D2977" s="406">
        <v>28.32</v>
      </c>
      <c r="E2977" s="404" t="s">
        <v>65</v>
      </c>
      <c r="G2977"/>
    </row>
    <row r="2978" spans="1:7" ht="23.25" thickBot="1" x14ac:dyDescent="0.25">
      <c r="A2978" s="407">
        <v>13423</v>
      </c>
      <c r="B2978" s="407" t="s">
        <v>13023</v>
      </c>
      <c r="C2978" s="407" t="s">
        <v>184</v>
      </c>
      <c r="D2978" s="407">
        <v>50.9</v>
      </c>
      <c r="E2978" s="404" t="s">
        <v>65</v>
      </c>
      <c r="G2978"/>
    </row>
    <row r="2979" spans="1:7" ht="23.25" thickBot="1" x14ac:dyDescent="0.25">
      <c r="A2979" s="406">
        <v>13424</v>
      </c>
      <c r="B2979" s="406" t="s">
        <v>3055</v>
      </c>
      <c r="C2979" s="406" t="s">
        <v>184</v>
      </c>
      <c r="D2979" s="406">
        <v>63.89</v>
      </c>
      <c r="E2979" s="404" t="s">
        <v>65</v>
      </c>
      <c r="G2979"/>
    </row>
    <row r="2980" spans="1:7" ht="23.25" thickBot="1" x14ac:dyDescent="0.25">
      <c r="A2980" s="407">
        <v>13425</v>
      </c>
      <c r="B2980" s="407" t="s">
        <v>3056</v>
      </c>
      <c r="C2980" s="407" t="s">
        <v>184</v>
      </c>
      <c r="D2980" s="407">
        <v>69.38</v>
      </c>
      <c r="E2980" s="404" t="s">
        <v>65</v>
      </c>
      <c r="G2980"/>
    </row>
    <row r="2981" spans="1:7" ht="23.25" thickBot="1" x14ac:dyDescent="0.25">
      <c r="A2981" s="406">
        <v>13426</v>
      </c>
      <c r="B2981" s="406" t="s">
        <v>3057</v>
      </c>
      <c r="C2981" s="406" t="s">
        <v>184</v>
      </c>
      <c r="D2981" s="406">
        <v>79.290000000000006</v>
      </c>
      <c r="E2981" s="404" t="s">
        <v>65</v>
      </c>
      <c r="G2981"/>
    </row>
    <row r="2982" spans="1:7" ht="13.5" thickBot="1" x14ac:dyDescent="0.25">
      <c r="A2982" s="407">
        <v>13250</v>
      </c>
      <c r="B2982" s="407" t="s">
        <v>10066</v>
      </c>
      <c r="C2982" s="407" t="s">
        <v>2</v>
      </c>
      <c r="D2982" s="407">
        <v>0.59</v>
      </c>
      <c r="E2982" s="404" t="s">
        <v>65</v>
      </c>
      <c r="G2982"/>
    </row>
    <row r="2983" spans="1:7" ht="13.5" thickBot="1" x14ac:dyDescent="0.25">
      <c r="A2983" s="406">
        <v>11641</v>
      </c>
      <c r="B2983" s="406" t="s">
        <v>10066</v>
      </c>
      <c r="C2983" s="406" t="s">
        <v>184</v>
      </c>
      <c r="D2983" s="406">
        <v>9.8800000000000008</v>
      </c>
      <c r="E2983" s="404" t="s">
        <v>65</v>
      </c>
      <c r="G2983"/>
    </row>
    <row r="2984" spans="1:7" ht="13.5" customHeight="1" thickBot="1" x14ac:dyDescent="0.25">
      <c r="A2984" s="407">
        <v>21106</v>
      </c>
      <c r="B2984" s="407" t="s">
        <v>10067</v>
      </c>
      <c r="C2984" s="407" t="s">
        <v>616</v>
      </c>
      <c r="D2984" s="407">
        <v>19.95</v>
      </c>
      <c r="E2984" s="404" t="s">
        <v>65</v>
      </c>
      <c r="G2984"/>
    </row>
    <row r="2985" spans="1:7" ht="13.5" thickBot="1" x14ac:dyDescent="0.25">
      <c r="A2985" s="406">
        <v>3755</v>
      </c>
      <c r="B2985" s="406" t="s">
        <v>13754</v>
      </c>
      <c r="C2985" s="406" t="s">
        <v>2</v>
      </c>
      <c r="D2985" s="406">
        <v>13.24</v>
      </c>
      <c r="E2985" s="404" t="s">
        <v>65</v>
      </c>
      <c r="G2985"/>
    </row>
    <row r="2986" spans="1:7" ht="13.5" thickBot="1" x14ac:dyDescent="0.25">
      <c r="A2986" s="407">
        <v>3750</v>
      </c>
      <c r="B2986" s="407" t="s">
        <v>13755</v>
      </c>
      <c r="C2986" s="407" t="s">
        <v>2</v>
      </c>
      <c r="D2986" s="407">
        <v>17.8</v>
      </c>
      <c r="E2986" s="404" t="s">
        <v>65</v>
      </c>
      <c r="G2986"/>
    </row>
    <row r="2987" spans="1:7" ht="13.5" thickBot="1" x14ac:dyDescent="0.25">
      <c r="A2987" s="406">
        <v>3756</v>
      </c>
      <c r="B2987" s="406" t="s">
        <v>13756</v>
      </c>
      <c r="C2987" s="406" t="s">
        <v>2</v>
      </c>
      <c r="D2987" s="406">
        <v>33.270000000000003</v>
      </c>
      <c r="E2987" s="404" t="s">
        <v>65</v>
      </c>
      <c r="G2987"/>
    </row>
    <row r="2988" spans="1:7" ht="13.5" thickBot="1" x14ac:dyDescent="0.25">
      <c r="A2988" s="407">
        <v>38191</v>
      </c>
      <c r="B2988" s="407" t="s">
        <v>13757</v>
      </c>
      <c r="C2988" s="407" t="s">
        <v>2</v>
      </c>
      <c r="D2988" s="407">
        <v>7.34</v>
      </c>
      <c r="E2988" s="404" t="s">
        <v>65</v>
      </c>
      <c r="G2988"/>
    </row>
    <row r="2989" spans="1:7" ht="13.5" thickBot="1" x14ac:dyDescent="0.25">
      <c r="A2989" s="406">
        <v>38780</v>
      </c>
      <c r="B2989" s="406" t="s">
        <v>13758</v>
      </c>
      <c r="C2989" s="406" t="s">
        <v>2</v>
      </c>
      <c r="D2989" s="406">
        <v>8.3699999999999992</v>
      </c>
      <c r="E2989" s="404" t="s">
        <v>65</v>
      </c>
      <c r="G2989"/>
    </row>
    <row r="2990" spans="1:7" ht="13.5" thickBot="1" x14ac:dyDescent="0.25">
      <c r="A2990" s="407">
        <v>38781</v>
      </c>
      <c r="B2990" s="407" t="s">
        <v>13759</v>
      </c>
      <c r="C2990" s="407" t="s">
        <v>2</v>
      </c>
      <c r="D2990" s="407">
        <v>28.27</v>
      </c>
      <c r="E2990" s="404" t="s">
        <v>65</v>
      </c>
      <c r="G2990"/>
    </row>
    <row r="2991" spans="1:7" ht="13.5" thickBot="1" x14ac:dyDescent="0.25">
      <c r="A2991" s="406">
        <v>38192</v>
      </c>
      <c r="B2991" s="406" t="s">
        <v>13760</v>
      </c>
      <c r="C2991" s="406" t="s">
        <v>2</v>
      </c>
      <c r="D2991" s="406">
        <v>51.15</v>
      </c>
      <c r="E2991" s="404" t="s">
        <v>65</v>
      </c>
      <c r="G2991"/>
    </row>
    <row r="2992" spans="1:7" ht="13.5" thickBot="1" x14ac:dyDescent="0.25">
      <c r="A2992" s="407">
        <v>3754</v>
      </c>
      <c r="B2992" s="407" t="s">
        <v>13761</v>
      </c>
      <c r="C2992" s="407" t="s">
        <v>2</v>
      </c>
      <c r="D2992" s="407">
        <v>4.47</v>
      </c>
      <c r="E2992" s="404" t="s">
        <v>65</v>
      </c>
      <c r="G2992"/>
    </row>
    <row r="2993" spans="1:7" ht="13.5" thickBot="1" x14ac:dyDescent="0.25">
      <c r="A2993" s="406">
        <v>38782</v>
      </c>
      <c r="B2993" s="406" t="s">
        <v>13762</v>
      </c>
      <c r="C2993" s="406" t="s">
        <v>2</v>
      </c>
      <c r="D2993" s="406">
        <v>5.83</v>
      </c>
      <c r="E2993" s="404" t="s">
        <v>65</v>
      </c>
      <c r="G2993"/>
    </row>
    <row r="2994" spans="1:7" ht="13.5" thickBot="1" x14ac:dyDescent="0.25">
      <c r="A2994" s="407">
        <v>38779</v>
      </c>
      <c r="B2994" s="407" t="s">
        <v>13763</v>
      </c>
      <c r="C2994" s="407" t="s">
        <v>2</v>
      </c>
      <c r="D2994" s="407">
        <v>4.6399999999999997</v>
      </c>
      <c r="E2994" s="404" t="s">
        <v>65</v>
      </c>
      <c r="G2994"/>
    </row>
    <row r="2995" spans="1:7" ht="13.5" thickBot="1" x14ac:dyDescent="0.25">
      <c r="A2995" s="406">
        <v>3753</v>
      </c>
      <c r="B2995" s="406" t="s">
        <v>2664</v>
      </c>
      <c r="C2995" s="406" t="s">
        <v>2</v>
      </c>
      <c r="D2995" s="406">
        <v>3.88</v>
      </c>
      <c r="E2995" s="404" t="s">
        <v>65</v>
      </c>
      <c r="G2995"/>
    </row>
    <row r="2996" spans="1:7" ht="13.5" thickBot="1" x14ac:dyDescent="0.25">
      <c r="A2996" s="407">
        <v>39388</v>
      </c>
      <c r="B2996" s="407" t="s">
        <v>13764</v>
      </c>
      <c r="C2996" s="407" t="s">
        <v>2</v>
      </c>
      <c r="D2996" s="407">
        <v>22.6</v>
      </c>
      <c r="E2996" s="404" t="s">
        <v>65</v>
      </c>
      <c r="G2996"/>
    </row>
    <row r="2997" spans="1:7" ht="13.5" thickBot="1" x14ac:dyDescent="0.25">
      <c r="A2997" s="406">
        <v>39387</v>
      </c>
      <c r="B2997" s="406" t="s">
        <v>13765</v>
      </c>
      <c r="C2997" s="406" t="s">
        <v>2</v>
      </c>
      <c r="D2997" s="406">
        <v>38.11</v>
      </c>
      <c r="E2997" s="404" t="s">
        <v>65</v>
      </c>
      <c r="G2997"/>
    </row>
    <row r="2998" spans="1:7" ht="13.5" thickBot="1" x14ac:dyDescent="0.25">
      <c r="A2998" s="407">
        <v>39386</v>
      </c>
      <c r="B2998" s="407" t="s">
        <v>13766</v>
      </c>
      <c r="C2998" s="407" t="s">
        <v>2</v>
      </c>
      <c r="D2998" s="407">
        <v>25.21</v>
      </c>
      <c r="E2998" s="404" t="s">
        <v>65</v>
      </c>
      <c r="G2998"/>
    </row>
    <row r="2999" spans="1:7" ht="13.5" thickBot="1" x14ac:dyDescent="0.25">
      <c r="A2999" s="406">
        <v>38194</v>
      </c>
      <c r="B2999" s="406" t="s">
        <v>13767</v>
      </c>
      <c r="C2999" s="406" t="s">
        <v>2</v>
      </c>
      <c r="D2999" s="406">
        <v>21.49</v>
      </c>
      <c r="E2999" s="404" t="s">
        <v>65</v>
      </c>
      <c r="G2999"/>
    </row>
    <row r="3000" spans="1:7" ht="13.5" thickBot="1" x14ac:dyDescent="0.25">
      <c r="A3000" s="407">
        <v>38193</v>
      </c>
      <c r="B3000" s="407" t="s">
        <v>13768</v>
      </c>
      <c r="C3000" s="407" t="s">
        <v>2</v>
      </c>
      <c r="D3000" s="407">
        <v>15.89</v>
      </c>
      <c r="E3000" s="404" t="s">
        <v>65</v>
      </c>
      <c r="G3000"/>
    </row>
    <row r="3001" spans="1:7" ht="13.5" thickBot="1" x14ac:dyDescent="0.25">
      <c r="A3001" s="406">
        <v>12216</v>
      </c>
      <c r="B3001" s="406" t="s">
        <v>13769</v>
      </c>
      <c r="C3001" s="406" t="s">
        <v>2</v>
      </c>
      <c r="D3001" s="406">
        <v>25.58</v>
      </c>
      <c r="E3001" s="404" t="s">
        <v>65</v>
      </c>
      <c r="G3001"/>
    </row>
    <row r="3002" spans="1:7" ht="13.5" thickBot="1" x14ac:dyDescent="0.25">
      <c r="A3002" s="407">
        <v>3757</v>
      </c>
      <c r="B3002" s="407" t="s">
        <v>13770</v>
      </c>
      <c r="C3002" s="407" t="s">
        <v>2</v>
      </c>
      <c r="D3002" s="407">
        <v>29.58</v>
      </c>
      <c r="E3002" s="404" t="s">
        <v>65</v>
      </c>
      <c r="G3002"/>
    </row>
    <row r="3003" spans="1:7" ht="13.5" thickBot="1" x14ac:dyDescent="0.25">
      <c r="A3003" s="406">
        <v>3758</v>
      </c>
      <c r="B3003" s="406" t="s">
        <v>13771</v>
      </c>
      <c r="C3003" s="406" t="s">
        <v>2</v>
      </c>
      <c r="D3003" s="406">
        <v>34.49</v>
      </c>
      <c r="E3003" s="404" t="s">
        <v>65</v>
      </c>
      <c r="G3003"/>
    </row>
    <row r="3004" spans="1:7" ht="13.5" thickBot="1" x14ac:dyDescent="0.25">
      <c r="A3004" s="407">
        <v>12214</v>
      </c>
      <c r="B3004" s="407" t="s">
        <v>13772</v>
      </c>
      <c r="C3004" s="407" t="s">
        <v>2</v>
      </c>
      <c r="D3004" s="407">
        <v>11.81</v>
      </c>
      <c r="E3004" s="404" t="s">
        <v>65</v>
      </c>
      <c r="G3004"/>
    </row>
    <row r="3005" spans="1:7" ht="13.5" thickBot="1" x14ac:dyDescent="0.25">
      <c r="A3005" s="406">
        <v>3749</v>
      </c>
      <c r="B3005" s="406" t="s">
        <v>13773</v>
      </c>
      <c r="C3005" s="406" t="s">
        <v>2</v>
      </c>
      <c r="D3005" s="406">
        <v>21.05</v>
      </c>
      <c r="E3005" s="404" t="s">
        <v>65</v>
      </c>
      <c r="G3005"/>
    </row>
    <row r="3006" spans="1:7" ht="13.5" thickBot="1" x14ac:dyDescent="0.25">
      <c r="A3006" s="407">
        <v>3751</v>
      </c>
      <c r="B3006" s="407" t="s">
        <v>13774</v>
      </c>
      <c r="C3006" s="407" t="s">
        <v>2</v>
      </c>
      <c r="D3006" s="407">
        <v>28.72</v>
      </c>
      <c r="E3006" s="404" t="s">
        <v>65</v>
      </c>
      <c r="G3006"/>
    </row>
    <row r="3007" spans="1:7" ht="13.5" thickBot="1" x14ac:dyDescent="0.25">
      <c r="A3007" s="406">
        <v>3752</v>
      </c>
      <c r="B3007" s="406" t="s">
        <v>13775</v>
      </c>
      <c r="C3007" s="406" t="s">
        <v>2</v>
      </c>
      <c r="D3007" s="406">
        <v>47.39</v>
      </c>
      <c r="E3007" s="404" t="s">
        <v>65</v>
      </c>
      <c r="G3007"/>
    </row>
    <row r="3008" spans="1:7" ht="13.5" thickBot="1" x14ac:dyDescent="0.25">
      <c r="A3008" s="407">
        <v>14145</v>
      </c>
      <c r="B3008" s="407" t="s">
        <v>3849</v>
      </c>
      <c r="C3008" s="407" t="s">
        <v>616</v>
      </c>
      <c r="D3008" s="407">
        <v>46.97</v>
      </c>
      <c r="E3008" s="404" t="s">
        <v>65</v>
      </c>
      <c r="G3008"/>
    </row>
    <row r="3009" spans="1:7" ht="13.5" thickBot="1" x14ac:dyDescent="0.25">
      <c r="A3009" s="406">
        <v>14144</v>
      </c>
      <c r="B3009" s="406" t="s">
        <v>4474</v>
      </c>
      <c r="C3009" s="406" t="s">
        <v>616</v>
      </c>
      <c r="D3009" s="406">
        <v>36.450000000000003</v>
      </c>
      <c r="E3009" s="404" t="s">
        <v>65</v>
      </c>
      <c r="G3009"/>
    </row>
    <row r="3010" spans="1:7" ht="23.25" thickBot="1" x14ac:dyDescent="0.25">
      <c r="A3010" s="407">
        <v>746</v>
      </c>
      <c r="B3010" s="407" t="s">
        <v>4751</v>
      </c>
      <c r="C3010" s="407" t="s">
        <v>2</v>
      </c>
      <c r="D3010" s="408">
        <v>1401.56</v>
      </c>
      <c r="E3010" s="404" t="s">
        <v>65</v>
      </c>
      <c r="G3010"/>
    </row>
    <row r="3011" spans="1:7" ht="13.5" thickBot="1" x14ac:dyDescent="0.25">
      <c r="A3011" s="406">
        <v>36521</v>
      </c>
      <c r="B3011" s="406" t="s">
        <v>10068</v>
      </c>
      <c r="C3011" s="406" t="s">
        <v>2</v>
      </c>
      <c r="D3011" s="406">
        <v>118.36</v>
      </c>
      <c r="E3011" s="404" t="s">
        <v>65</v>
      </c>
      <c r="G3011"/>
    </row>
    <row r="3012" spans="1:7" ht="13.5" thickBot="1" x14ac:dyDescent="0.25">
      <c r="A3012" s="407">
        <v>36794</v>
      </c>
      <c r="B3012" s="407" t="s">
        <v>10069</v>
      </c>
      <c r="C3012" s="407" t="s">
        <v>2</v>
      </c>
      <c r="D3012" s="407">
        <v>120.66</v>
      </c>
      <c r="E3012" s="404" t="s">
        <v>65</v>
      </c>
      <c r="G3012"/>
    </row>
    <row r="3013" spans="1:7" ht="13.5" thickBot="1" x14ac:dyDescent="0.25">
      <c r="A3013" s="406">
        <v>10426</v>
      </c>
      <c r="B3013" s="406" t="s">
        <v>10070</v>
      </c>
      <c r="C3013" s="406" t="s">
        <v>2</v>
      </c>
      <c r="D3013" s="406">
        <v>173.78</v>
      </c>
      <c r="E3013" s="404" t="s">
        <v>65</v>
      </c>
      <c r="G3013"/>
    </row>
    <row r="3014" spans="1:7" ht="13.5" thickBot="1" x14ac:dyDescent="0.25">
      <c r="A3014" s="407">
        <v>10425</v>
      </c>
      <c r="B3014" s="407" t="s">
        <v>10071</v>
      </c>
      <c r="C3014" s="407" t="s">
        <v>2</v>
      </c>
      <c r="D3014" s="407">
        <v>76.63</v>
      </c>
      <c r="E3014" s="404" t="s">
        <v>65</v>
      </c>
      <c r="G3014"/>
    </row>
    <row r="3015" spans="1:7" ht="13.5" thickBot="1" x14ac:dyDescent="0.25">
      <c r="A3015" s="406">
        <v>10431</v>
      </c>
      <c r="B3015" s="406" t="s">
        <v>10072</v>
      </c>
      <c r="C3015" s="406" t="s">
        <v>2</v>
      </c>
      <c r="D3015" s="406">
        <v>190.64</v>
      </c>
      <c r="E3015" s="404" t="s">
        <v>65</v>
      </c>
      <c r="G3015"/>
    </row>
    <row r="3016" spans="1:7" ht="13.5" thickBot="1" x14ac:dyDescent="0.25">
      <c r="A3016" s="407">
        <v>10429</v>
      </c>
      <c r="B3016" s="407" t="s">
        <v>10073</v>
      </c>
      <c r="C3016" s="407" t="s">
        <v>2</v>
      </c>
      <c r="D3016" s="407">
        <v>91.39</v>
      </c>
      <c r="E3016" s="404" t="s">
        <v>65</v>
      </c>
      <c r="G3016"/>
    </row>
    <row r="3017" spans="1:7" ht="13.5" thickBot="1" x14ac:dyDescent="0.25">
      <c r="A3017" s="406">
        <v>20269</v>
      </c>
      <c r="B3017" s="406" t="s">
        <v>10074</v>
      </c>
      <c r="C3017" s="406" t="s">
        <v>2</v>
      </c>
      <c r="D3017" s="406">
        <v>75.33</v>
      </c>
      <c r="E3017" s="404" t="s">
        <v>65</v>
      </c>
      <c r="G3017"/>
    </row>
    <row r="3018" spans="1:7" ht="13.5" thickBot="1" x14ac:dyDescent="0.25">
      <c r="A3018" s="407">
        <v>20270</v>
      </c>
      <c r="B3018" s="407" t="s">
        <v>10075</v>
      </c>
      <c r="C3018" s="407" t="s">
        <v>2</v>
      </c>
      <c r="D3018" s="407">
        <v>82.02</v>
      </c>
      <c r="E3018" s="404" t="s">
        <v>65</v>
      </c>
      <c r="G3018"/>
    </row>
    <row r="3019" spans="1:7" ht="13.5" thickBot="1" x14ac:dyDescent="0.25">
      <c r="A3019" s="406">
        <v>11696</v>
      </c>
      <c r="B3019" s="406" t="s">
        <v>10076</v>
      </c>
      <c r="C3019" s="406" t="s">
        <v>2</v>
      </c>
      <c r="D3019" s="406">
        <v>119.83</v>
      </c>
      <c r="E3019" s="404" t="s">
        <v>65</v>
      </c>
      <c r="G3019"/>
    </row>
    <row r="3020" spans="1:7" ht="45.75" customHeight="1" thickBot="1" x14ac:dyDescent="0.25">
      <c r="A3020" s="407">
        <v>10427</v>
      </c>
      <c r="B3020" s="407" t="s">
        <v>10077</v>
      </c>
      <c r="C3020" s="407" t="s">
        <v>2</v>
      </c>
      <c r="D3020" s="407">
        <v>214.87</v>
      </c>
      <c r="E3020" s="404" t="s">
        <v>65</v>
      </c>
      <c r="G3020"/>
    </row>
    <row r="3021" spans="1:7" ht="13.5" thickBot="1" x14ac:dyDescent="0.25">
      <c r="A3021" s="406">
        <v>10428</v>
      </c>
      <c r="B3021" s="406" t="s">
        <v>10078</v>
      </c>
      <c r="C3021" s="406" t="s">
        <v>2</v>
      </c>
      <c r="D3021" s="406">
        <v>218.07</v>
      </c>
      <c r="E3021" s="404" t="s">
        <v>65</v>
      </c>
      <c r="G3021"/>
    </row>
    <row r="3022" spans="1:7" ht="13.5" thickBot="1" x14ac:dyDescent="0.25">
      <c r="A3022" s="407">
        <v>10853</v>
      </c>
      <c r="B3022" s="407" t="s">
        <v>10079</v>
      </c>
      <c r="C3022" s="407" t="s">
        <v>2</v>
      </c>
      <c r="D3022" s="407">
        <v>53.65</v>
      </c>
      <c r="E3022" s="404" t="s">
        <v>65</v>
      </c>
      <c r="G3022"/>
    </row>
    <row r="3023" spans="1:7" ht="13.5" thickBot="1" x14ac:dyDescent="0.25">
      <c r="A3023" s="406">
        <v>5093</v>
      </c>
      <c r="B3023" s="406" t="s">
        <v>2665</v>
      </c>
      <c r="C3023" s="406" t="s">
        <v>2115</v>
      </c>
      <c r="D3023" s="406">
        <v>25.03</v>
      </c>
      <c r="E3023" s="404" t="s">
        <v>65</v>
      </c>
      <c r="G3023"/>
    </row>
    <row r="3024" spans="1:7" ht="23.25" thickBot="1" x14ac:dyDescent="0.25">
      <c r="A3024" s="407">
        <v>37768</v>
      </c>
      <c r="B3024" s="407" t="s">
        <v>10080</v>
      </c>
      <c r="C3024" s="407" t="s">
        <v>2</v>
      </c>
      <c r="D3024" s="408">
        <v>57500</v>
      </c>
      <c r="E3024" s="404" t="s">
        <v>65</v>
      </c>
      <c r="G3024"/>
    </row>
    <row r="3025" spans="1:7" ht="23.25" thickBot="1" x14ac:dyDescent="0.25">
      <c r="A3025" s="406">
        <v>37773</v>
      </c>
      <c r="B3025" s="406" t="s">
        <v>10081</v>
      </c>
      <c r="C3025" s="406" t="s">
        <v>2</v>
      </c>
      <c r="D3025" s="409">
        <v>48827.19</v>
      </c>
      <c r="E3025" s="404" t="s">
        <v>65</v>
      </c>
      <c r="G3025"/>
    </row>
    <row r="3026" spans="1:7" ht="13.5" thickBot="1" x14ac:dyDescent="0.25">
      <c r="A3026" s="407">
        <v>37769</v>
      </c>
      <c r="B3026" s="407" t="s">
        <v>10082</v>
      </c>
      <c r="C3026" s="407" t="s">
        <v>2</v>
      </c>
      <c r="D3026" s="408">
        <v>81742.87</v>
      </c>
      <c r="E3026" s="404" t="s">
        <v>65</v>
      </c>
      <c r="G3026"/>
    </row>
    <row r="3027" spans="1:7" ht="23.25" thickBot="1" x14ac:dyDescent="0.25">
      <c r="A3027" s="406">
        <v>37770</v>
      </c>
      <c r="B3027" s="406" t="s">
        <v>10083</v>
      </c>
      <c r="C3027" s="406" t="s">
        <v>2</v>
      </c>
      <c r="D3027" s="409">
        <v>138730.69</v>
      </c>
      <c r="E3027" s="404" t="s">
        <v>65</v>
      </c>
      <c r="G3027"/>
    </row>
    <row r="3028" spans="1:7" ht="13.5" thickBot="1" x14ac:dyDescent="0.25">
      <c r="A3028" s="407">
        <v>6091</v>
      </c>
      <c r="B3028" s="407" t="s">
        <v>2666</v>
      </c>
      <c r="C3028" s="407" t="s">
        <v>2072</v>
      </c>
      <c r="D3028" s="407">
        <v>17.21</v>
      </c>
      <c r="E3028" s="404" t="s">
        <v>65</v>
      </c>
      <c r="G3028"/>
    </row>
    <row r="3029" spans="1:7" ht="13.5" thickBot="1" x14ac:dyDescent="0.25">
      <c r="A3029" s="406">
        <v>3768</v>
      </c>
      <c r="B3029" s="406" t="s">
        <v>13776</v>
      </c>
      <c r="C3029" s="406" t="s">
        <v>2</v>
      </c>
      <c r="D3029" s="406">
        <v>2.9</v>
      </c>
      <c r="E3029" s="404" t="s">
        <v>65</v>
      </c>
      <c r="G3029"/>
    </row>
    <row r="3030" spans="1:7" ht="13.5" thickBot="1" x14ac:dyDescent="0.25">
      <c r="A3030" s="407">
        <v>3767</v>
      </c>
      <c r="B3030" s="407" t="s">
        <v>10084</v>
      </c>
      <c r="C3030" s="407" t="s">
        <v>2</v>
      </c>
      <c r="D3030" s="407">
        <v>0.69</v>
      </c>
      <c r="E3030" s="404" t="s">
        <v>65</v>
      </c>
      <c r="G3030"/>
    </row>
    <row r="3031" spans="1:7" ht="23.25" thickBot="1" x14ac:dyDescent="0.25">
      <c r="A3031" s="406">
        <v>13192</v>
      </c>
      <c r="B3031" s="406" t="s">
        <v>13777</v>
      </c>
      <c r="C3031" s="406" t="s">
        <v>2</v>
      </c>
      <c r="D3031" s="409">
        <v>3603.24</v>
      </c>
      <c r="E3031" s="404" t="s">
        <v>65</v>
      </c>
      <c r="G3031"/>
    </row>
    <row r="3032" spans="1:7" ht="13.5" thickBot="1" x14ac:dyDescent="0.25">
      <c r="A3032" s="407">
        <v>38413</v>
      </c>
      <c r="B3032" s="407" t="s">
        <v>10085</v>
      </c>
      <c r="C3032" s="407" t="s">
        <v>2</v>
      </c>
      <c r="D3032" s="407">
        <v>595.91999999999996</v>
      </c>
      <c r="E3032" s="404" t="s">
        <v>65</v>
      </c>
      <c r="G3032"/>
    </row>
    <row r="3033" spans="1:7" ht="13.5" thickBot="1" x14ac:dyDescent="0.25">
      <c r="A3033" s="406">
        <v>3290</v>
      </c>
      <c r="B3033" s="406" t="s">
        <v>2667</v>
      </c>
      <c r="C3033" s="406" t="s">
        <v>280</v>
      </c>
      <c r="D3033" s="406">
        <v>0.41</v>
      </c>
      <c r="E3033" s="404" t="s">
        <v>65</v>
      </c>
      <c r="G3033"/>
    </row>
    <row r="3034" spans="1:7" ht="13.5" thickBot="1" x14ac:dyDescent="0.25">
      <c r="A3034" s="407">
        <v>3777</v>
      </c>
      <c r="B3034" s="407" t="s">
        <v>10086</v>
      </c>
      <c r="C3034" s="407" t="s">
        <v>184</v>
      </c>
      <c r="D3034" s="407">
        <v>0.82</v>
      </c>
      <c r="E3034" s="404" t="s">
        <v>65</v>
      </c>
      <c r="G3034"/>
    </row>
    <row r="3035" spans="1:7" ht="13.5" thickBot="1" x14ac:dyDescent="0.25">
      <c r="A3035" s="406">
        <v>3779</v>
      </c>
      <c r="B3035" s="406" t="s">
        <v>10087</v>
      </c>
      <c r="C3035" s="406" t="s">
        <v>70</v>
      </c>
      <c r="D3035" s="406">
        <v>6.83</v>
      </c>
      <c r="E3035" s="404" t="s">
        <v>65</v>
      </c>
      <c r="G3035"/>
    </row>
    <row r="3036" spans="1:7" ht="23.25" thickBot="1" x14ac:dyDescent="0.25">
      <c r="A3036" s="407">
        <v>12268</v>
      </c>
      <c r="B3036" s="407" t="s">
        <v>3058</v>
      </c>
      <c r="C3036" s="407" t="s">
        <v>2</v>
      </c>
      <c r="D3036" s="407">
        <v>63.09</v>
      </c>
      <c r="E3036" s="404" t="s">
        <v>65</v>
      </c>
      <c r="G3036"/>
    </row>
    <row r="3037" spans="1:7" ht="13.5" thickBot="1" x14ac:dyDescent="0.25">
      <c r="A3037" s="406">
        <v>3798</v>
      </c>
      <c r="B3037" s="406" t="s">
        <v>2668</v>
      </c>
      <c r="C3037" s="406" t="s">
        <v>2</v>
      </c>
      <c r="D3037" s="406">
        <v>37.200000000000003</v>
      </c>
      <c r="E3037" s="404" t="s">
        <v>65</v>
      </c>
      <c r="G3037"/>
    </row>
    <row r="3038" spans="1:7" ht="13.5" thickBot="1" x14ac:dyDescent="0.25">
      <c r="A3038" s="407">
        <v>3805</v>
      </c>
      <c r="B3038" s="407" t="s">
        <v>13778</v>
      </c>
      <c r="C3038" s="407" t="s">
        <v>2</v>
      </c>
      <c r="D3038" s="407">
        <v>42.73</v>
      </c>
      <c r="E3038" s="404" t="s">
        <v>65</v>
      </c>
      <c r="G3038"/>
    </row>
    <row r="3039" spans="1:7" ht="13.5" thickBot="1" x14ac:dyDescent="0.25">
      <c r="A3039" s="406">
        <v>3806</v>
      </c>
      <c r="B3039" s="406" t="s">
        <v>2669</v>
      </c>
      <c r="C3039" s="406" t="s">
        <v>2</v>
      </c>
      <c r="D3039" s="406">
        <v>128.88</v>
      </c>
      <c r="E3039" s="404" t="s">
        <v>65</v>
      </c>
      <c r="G3039"/>
    </row>
    <row r="3040" spans="1:7" ht="23.25" thickBot="1" x14ac:dyDescent="0.25">
      <c r="A3040" s="407">
        <v>14646</v>
      </c>
      <c r="B3040" s="407" t="s">
        <v>3059</v>
      </c>
      <c r="C3040" s="407" t="s">
        <v>2</v>
      </c>
      <c r="D3040" s="407">
        <v>50.61</v>
      </c>
      <c r="E3040" s="404" t="s">
        <v>65</v>
      </c>
      <c r="G3040"/>
    </row>
    <row r="3041" spans="1:7" ht="23.25" thickBot="1" x14ac:dyDescent="0.25">
      <c r="A3041" s="406">
        <v>12243</v>
      </c>
      <c r="B3041" s="406" t="s">
        <v>3060</v>
      </c>
      <c r="C3041" s="406" t="s">
        <v>2</v>
      </c>
      <c r="D3041" s="406">
        <v>26.07</v>
      </c>
      <c r="E3041" s="404" t="s">
        <v>65</v>
      </c>
      <c r="G3041"/>
    </row>
    <row r="3042" spans="1:7" ht="23.25" thickBot="1" x14ac:dyDescent="0.25">
      <c r="A3042" s="407">
        <v>3788</v>
      </c>
      <c r="B3042" s="407" t="s">
        <v>3061</v>
      </c>
      <c r="C3042" s="407" t="s">
        <v>2</v>
      </c>
      <c r="D3042" s="407">
        <v>40.06</v>
      </c>
      <c r="E3042" s="404" t="s">
        <v>65</v>
      </c>
      <c r="G3042"/>
    </row>
    <row r="3043" spans="1:7" ht="23.25" thickBot="1" x14ac:dyDescent="0.25">
      <c r="A3043" s="406">
        <v>3811</v>
      </c>
      <c r="B3043" s="406" t="s">
        <v>3062</v>
      </c>
      <c r="C3043" s="406" t="s">
        <v>2</v>
      </c>
      <c r="D3043" s="406">
        <v>64.58</v>
      </c>
      <c r="E3043" s="404" t="s">
        <v>65</v>
      </c>
      <c r="G3043"/>
    </row>
    <row r="3044" spans="1:7" ht="23.25" thickBot="1" x14ac:dyDescent="0.25">
      <c r="A3044" s="407">
        <v>3799</v>
      </c>
      <c r="B3044" s="407" t="s">
        <v>3063</v>
      </c>
      <c r="C3044" s="407" t="s">
        <v>2</v>
      </c>
      <c r="D3044" s="407">
        <v>67.95</v>
      </c>
      <c r="E3044" s="404" t="s">
        <v>65</v>
      </c>
      <c r="G3044"/>
    </row>
    <row r="3045" spans="1:7" ht="23.25" thickBot="1" x14ac:dyDescent="0.25">
      <c r="A3045" s="406">
        <v>12230</v>
      </c>
      <c r="B3045" s="406" t="s">
        <v>3064</v>
      </c>
      <c r="C3045" s="406" t="s">
        <v>2</v>
      </c>
      <c r="D3045" s="406">
        <v>8.5399999999999991</v>
      </c>
      <c r="E3045" s="404" t="s">
        <v>65</v>
      </c>
      <c r="G3045"/>
    </row>
    <row r="3046" spans="1:7" ht="23.25" thickBot="1" x14ac:dyDescent="0.25">
      <c r="A3046" s="407">
        <v>12231</v>
      </c>
      <c r="B3046" s="407" t="s">
        <v>2670</v>
      </c>
      <c r="C3046" s="407" t="s">
        <v>2</v>
      </c>
      <c r="D3046" s="407">
        <v>12.2</v>
      </c>
      <c r="E3046" s="404" t="s">
        <v>65</v>
      </c>
      <c r="G3046"/>
    </row>
    <row r="3047" spans="1:7" ht="23.25" thickBot="1" x14ac:dyDescent="0.25">
      <c r="A3047" s="406">
        <v>12232</v>
      </c>
      <c r="B3047" s="406" t="s">
        <v>3065</v>
      </c>
      <c r="C3047" s="406" t="s">
        <v>2</v>
      </c>
      <c r="D3047" s="406">
        <v>8.01</v>
      </c>
      <c r="E3047" s="404" t="s">
        <v>65</v>
      </c>
      <c r="G3047"/>
    </row>
    <row r="3048" spans="1:7" ht="23.25" thickBot="1" x14ac:dyDescent="0.25">
      <c r="A3048" s="407">
        <v>12239</v>
      </c>
      <c r="B3048" s="407" t="s">
        <v>3066</v>
      </c>
      <c r="C3048" s="407" t="s">
        <v>2</v>
      </c>
      <c r="D3048" s="407">
        <v>15.57</v>
      </c>
      <c r="E3048" s="404" t="s">
        <v>65</v>
      </c>
      <c r="G3048"/>
    </row>
    <row r="3049" spans="1:7" ht="23.25" thickBot="1" x14ac:dyDescent="0.25">
      <c r="A3049" s="406">
        <v>12240</v>
      </c>
      <c r="B3049" s="406" t="s">
        <v>4475</v>
      </c>
      <c r="C3049" s="406" t="s">
        <v>2</v>
      </c>
      <c r="D3049" s="406">
        <v>14.69</v>
      </c>
      <c r="E3049" s="404" t="s">
        <v>65</v>
      </c>
      <c r="G3049"/>
    </row>
    <row r="3050" spans="1:7" ht="23.25" thickBot="1" x14ac:dyDescent="0.25">
      <c r="A3050" s="407">
        <v>12241</v>
      </c>
      <c r="B3050" s="407" t="s">
        <v>3067</v>
      </c>
      <c r="C3050" s="407" t="s">
        <v>2</v>
      </c>
      <c r="D3050" s="407">
        <v>21.79</v>
      </c>
      <c r="E3050" s="404" t="s">
        <v>65</v>
      </c>
      <c r="G3050"/>
    </row>
    <row r="3051" spans="1:7" ht="23.25" thickBot="1" x14ac:dyDescent="0.25">
      <c r="A3051" s="406">
        <v>12242</v>
      </c>
      <c r="B3051" s="406" t="s">
        <v>3068</v>
      </c>
      <c r="C3051" s="406" t="s">
        <v>2</v>
      </c>
      <c r="D3051" s="406">
        <v>15.91</v>
      </c>
      <c r="E3051" s="404" t="s">
        <v>65</v>
      </c>
      <c r="G3051"/>
    </row>
    <row r="3052" spans="1:7" ht="13.5" thickBot="1" x14ac:dyDescent="0.25">
      <c r="A3052" s="407">
        <v>12271</v>
      </c>
      <c r="B3052" s="407" t="s">
        <v>2671</v>
      </c>
      <c r="C3052" s="407" t="s">
        <v>2</v>
      </c>
      <c r="D3052" s="407">
        <v>162.93</v>
      </c>
      <c r="E3052" s="404" t="s">
        <v>65</v>
      </c>
      <c r="G3052"/>
    </row>
    <row r="3053" spans="1:7" ht="13.5" thickBot="1" x14ac:dyDescent="0.25">
      <c r="A3053" s="406">
        <v>12244</v>
      </c>
      <c r="B3053" s="406" t="s">
        <v>2672</v>
      </c>
      <c r="C3053" s="406" t="s">
        <v>2</v>
      </c>
      <c r="D3053" s="406">
        <v>101.5</v>
      </c>
      <c r="E3053" s="404" t="s">
        <v>65</v>
      </c>
      <c r="G3053"/>
    </row>
    <row r="3054" spans="1:7" ht="13.5" thickBot="1" x14ac:dyDescent="0.25">
      <c r="A3054" s="407">
        <v>12245</v>
      </c>
      <c r="B3054" s="407" t="s">
        <v>2673</v>
      </c>
      <c r="C3054" s="407" t="s">
        <v>2</v>
      </c>
      <c r="D3054" s="407">
        <v>70.67</v>
      </c>
      <c r="E3054" s="404" t="s">
        <v>65</v>
      </c>
      <c r="G3054"/>
    </row>
    <row r="3055" spans="1:7" ht="23.25" thickBot="1" x14ac:dyDescent="0.25">
      <c r="A3055" s="406">
        <v>13382</v>
      </c>
      <c r="B3055" s="406" t="s">
        <v>3069</v>
      </c>
      <c r="C3055" s="406" t="s">
        <v>2</v>
      </c>
      <c r="D3055" s="406">
        <v>173.62</v>
      </c>
      <c r="E3055" s="404" t="s">
        <v>65</v>
      </c>
      <c r="G3055"/>
    </row>
    <row r="3056" spans="1:7" ht="23.25" thickBot="1" x14ac:dyDescent="0.25">
      <c r="A3056" s="407">
        <v>3787</v>
      </c>
      <c r="B3056" s="407" t="s">
        <v>3070</v>
      </c>
      <c r="C3056" s="407" t="s">
        <v>2</v>
      </c>
      <c r="D3056" s="407">
        <v>295.16000000000003</v>
      </c>
      <c r="E3056" s="404" t="s">
        <v>65</v>
      </c>
      <c r="G3056"/>
    </row>
    <row r="3057" spans="1:7" ht="38.25" customHeight="1" thickBot="1" x14ac:dyDescent="0.25">
      <c r="A3057" s="406">
        <v>3780</v>
      </c>
      <c r="B3057" s="406" t="s">
        <v>4752</v>
      </c>
      <c r="C3057" s="406" t="s">
        <v>2</v>
      </c>
      <c r="D3057" s="406">
        <v>45.81</v>
      </c>
      <c r="E3057" s="404" t="s">
        <v>65</v>
      </c>
      <c r="G3057"/>
    </row>
    <row r="3058" spans="1:7" ht="38.25" customHeight="1" thickBot="1" x14ac:dyDescent="0.25">
      <c r="A3058" s="407">
        <v>12265</v>
      </c>
      <c r="B3058" s="407" t="s">
        <v>2674</v>
      </c>
      <c r="C3058" s="407" t="s">
        <v>2</v>
      </c>
      <c r="D3058" s="407">
        <v>325.42</v>
      </c>
      <c r="E3058" s="404" t="s">
        <v>65</v>
      </c>
      <c r="G3058"/>
    </row>
    <row r="3059" spans="1:7" ht="13.5" thickBot="1" x14ac:dyDescent="0.25">
      <c r="A3059" s="406">
        <v>12266</v>
      </c>
      <c r="B3059" s="406" t="s">
        <v>2675</v>
      </c>
      <c r="C3059" s="406" t="s">
        <v>2</v>
      </c>
      <c r="D3059" s="406">
        <v>11.67</v>
      </c>
      <c r="E3059" s="404" t="s">
        <v>65</v>
      </c>
      <c r="G3059"/>
    </row>
    <row r="3060" spans="1:7" ht="23.25" thickBot="1" x14ac:dyDescent="0.25">
      <c r="A3060" s="407">
        <v>3803</v>
      </c>
      <c r="B3060" s="407" t="s">
        <v>3071</v>
      </c>
      <c r="C3060" s="407" t="s">
        <v>2</v>
      </c>
      <c r="D3060" s="407">
        <v>24.04</v>
      </c>
      <c r="E3060" s="404" t="s">
        <v>65</v>
      </c>
      <c r="G3060"/>
    </row>
    <row r="3061" spans="1:7" ht="23.25" thickBot="1" x14ac:dyDescent="0.25">
      <c r="A3061" s="406">
        <v>13841</v>
      </c>
      <c r="B3061" s="406" t="s">
        <v>10088</v>
      </c>
      <c r="C3061" s="406" t="s">
        <v>2</v>
      </c>
      <c r="D3061" s="406">
        <v>35.79</v>
      </c>
      <c r="E3061" s="404" t="s">
        <v>65</v>
      </c>
      <c r="G3061"/>
    </row>
    <row r="3062" spans="1:7" ht="13.5" thickBot="1" x14ac:dyDescent="0.25">
      <c r="A3062" s="407">
        <v>12267</v>
      </c>
      <c r="B3062" s="407" t="s">
        <v>2676</v>
      </c>
      <c r="C3062" s="407" t="s">
        <v>2</v>
      </c>
      <c r="D3062" s="407">
        <v>93.48</v>
      </c>
      <c r="E3062" s="404" t="s">
        <v>65</v>
      </c>
      <c r="G3062"/>
    </row>
    <row r="3063" spans="1:7" ht="13.5" thickBot="1" x14ac:dyDescent="0.25">
      <c r="A3063" s="406">
        <v>20165</v>
      </c>
      <c r="B3063" s="406" t="s">
        <v>2677</v>
      </c>
      <c r="C3063" s="406" t="s">
        <v>2</v>
      </c>
      <c r="D3063" s="406">
        <v>8.3000000000000007</v>
      </c>
      <c r="E3063" s="404" t="s">
        <v>65</v>
      </c>
      <c r="G3063"/>
    </row>
    <row r="3064" spans="1:7" ht="13.5" thickBot="1" x14ac:dyDescent="0.25">
      <c r="A3064" s="407">
        <v>20166</v>
      </c>
      <c r="B3064" s="407" t="s">
        <v>2678</v>
      </c>
      <c r="C3064" s="407" t="s">
        <v>2</v>
      </c>
      <c r="D3064" s="407">
        <v>53.91</v>
      </c>
      <c r="E3064" s="404" t="s">
        <v>65</v>
      </c>
      <c r="G3064"/>
    </row>
    <row r="3065" spans="1:7" ht="13.5" thickBot="1" x14ac:dyDescent="0.25">
      <c r="A3065" s="406">
        <v>20164</v>
      </c>
      <c r="B3065" s="406" t="s">
        <v>2679</v>
      </c>
      <c r="C3065" s="406" t="s">
        <v>2</v>
      </c>
      <c r="D3065" s="406">
        <v>6.46</v>
      </c>
      <c r="E3065" s="404" t="s">
        <v>65</v>
      </c>
      <c r="G3065"/>
    </row>
    <row r="3066" spans="1:7" ht="13.5" thickBot="1" x14ac:dyDescent="0.25">
      <c r="A3066" s="407">
        <v>21119</v>
      </c>
      <c r="B3066" s="407" t="s">
        <v>4956</v>
      </c>
      <c r="C3066" s="407" t="s">
        <v>2</v>
      </c>
      <c r="D3066" s="407">
        <v>0.9</v>
      </c>
      <c r="E3066" s="404" t="s">
        <v>65</v>
      </c>
      <c r="G3066"/>
    </row>
    <row r="3067" spans="1:7" ht="13.5" thickBot="1" x14ac:dyDescent="0.25">
      <c r="A3067" s="406">
        <v>36147</v>
      </c>
      <c r="B3067" s="406" t="s">
        <v>10089</v>
      </c>
      <c r="C3067" s="406" t="s">
        <v>2115</v>
      </c>
      <c r="D3067" s="406">
        <v>346.74</v>
      </c>
      <c r="E3067" s="404" t="s">
        <v>65</v>
      </c>
      <c r="G3067"/>
    </row>
    <row r="3068" spans="1:7" ht="13.5" thickBot="1" x14ac:dyDescent="0.25">
      <c r="A3068" s="407">
        <v>12731</v>
      </c>
      <c r="B3068" s="407" t="s">
        <v>13779</v>
      </c>
      <c r="C3068" s="407" t="s">
        <v>2</v>
      </c>
      <c r="D3068" s="407">
        <v>150.77000000000001</v>
      </c>
      <c r="E3068" s="404" t="s">
        <v>65</v>
      </c>
      <c r="G3068"/>
    </row>
    <row r="3069" spans="1:7" ht="13.5" thickBot="1" x14ac:dyDescent="0.25">
      <c r="A3069" s="406">
        <v>12723</v>
      </c>
      <c r="B3069" s="406" t="s">
        <v>13780</v>
      </c>
      <c r="C3069" s="406" t="s">
        <v>2</v>
      </c>
      <c r="D3069" s="406">
        <v>1.1599999999999999</v>
      </c>
      <c r="E3069" s="404" t="s">
        <v>65</v>
      </c>
      <c r="G3069"/>
    </row>
    <row r="3070" spans="1:7" ht="13.5" thickBot="1" x14ac:dyDescent="0.25">
      <c r="A3070" s="407">
        <v>12724</v>
      </c>
      <c r="B3070" s="407" t="s">
        <v>13781</v>
      </c>
      <c r="C3070" s="407" t="s">
        <v>2</v>
      </c>
      <c r="D3070" s="407">
        <v>2.2400000000000002</v>
      </c>
      <c r="E3070" s="404" t="s">
        <v>65</v>
      </c>
      <c r="G3070"/>
    </row>
    <row r="3071" spans="1:7" ht="13.5" thickBot="1" x14ac:dyDescent="0.25">
      <c r="A3071" s="406">
        <v>12725</v>
      </c>
      <c r="B3071" s="406" t="s">
        <v>13782</v>
      </c>
      <c r="C3071" s="406" t="s">
        <v>2</v>
      </c>
      <c r="D3071" s="406">
        <v>4.5</v>
      </c>
      <c r="E3071" s="404" t="s">
        <v>65</v>
      </c>
      <c r="G3071"/>
    </row>
    <row r="3072" spans="1:7" ht="13.5" thickBot="1" x14ac:dyDescent="0.25">
      <c r="A3072" s="407">
        <v>12726</v>
      </c>
      <c r="B3072" s="407" t="s">
        <v>13783</v>
      </c>
      <c r="C3072" s="407" t="s">
        <v>2</v>
      </c>
      <c r="D3072" s="407">
        <v>9.94</v>
      </c>
      <c r="E3072" s="404" t="s">
        <v>65</v>
      </c>
      <c r="G3072"/>
    </row>
    <row r="3073" spans="1:7" ht="13.5" thickBot="1" x14ac:dyDescent="0.25">
      <c r="A3073" s="406">
        <v>12727</v>
      </c>
      <c r="B3073" s="406" t="s">
        <v>13784</v>
      </c>
      <c r="C3073" s="406" t="s">
        <v>2</v>
      </c>
      <c r="D3073" s="406">
        <v>12.61</v>
      </c>
      <c r="E3073" s="404" t="s">
        <v>65</v>
      </c>
      <c r="G3073"/>
    </row>
    <row r="3074" spans="1:7" ht="13.5" thickBot="1" x14ac:dyDescent="0.25">
      <c r="A3074" s="407">
        <v>12728</v>
      </c>
      <c r="B3074" s="407" t="s">
        <v>13785</v>
      </c>
      <c r="C3074" s="407" t="s">
        <v>2</v>
      </c>
      <c r="D3074" s="407">
        <v>20.6</v>
      </c>
      <c r="E3074" s="404" t="s">
        <v>65</v>
      </c>
      <c r="G3074"/>
    </row>
    <row r="3075" spans="1:7" ht="13.5" thickBot="1" x14ac:dyDescent="0.25">
      <c r="A3075" s="406">
        <v>12729</v>
      </c>
      <c r="B3075" s="406" t="s">
        <v>13786</v>
      </c>
      <c r="C3075" s="406" t="s">
        <v>2</v>
      </c>
      <c r="D3075" s="406">
        <v>67.53</v>
      </c>
      <c r="E3075" s="404" t="s">
        <v>65</v>
      </c>
      <c r="G3075"/>
    </row>
    <row r="3076" spans="1:7" ht="13.5" thickBot="1" x14ac:dyDescent="0.25">
      <c r="A3076" s="407">
        <v>12730</v>
      </c>
      <c r="B3076" s="407" t="s">
        <v>13787</v>
      </c>
      <c r="C3076" s="407" t="s">
        <v>2</v>
      </c>
      <c r="D3076" s="407">
        <v>103.4</v>
      </c>
      <c r="E3076" s="404" t="s">
        <v>65</v>
      </c>
      <c r="G3076"/>
    </row>
    <row r="3077" spans="1:7" ht="23.25" customHeight="1" thickBot="1" x14ac:dyDescent="0.25">
      <c r="A3077" s="406">
        <v>3840</v>
      </c>
      <c r="B3077" s="406" t="s">
        <v>13788</v>
      </c>
      <c r="C3077" s="406" t="s">
        <v>2</v>
      </c>
      <c r="D3077" s="406">
        <v>13.83</v>
      </c>
      <c r="E3077" s="404" t="s">
        <v>65</v>
      </c>
      <c r="G3077"/>
    </row>
    <row r="3078" spans="1:7" ht="23.25" customHeight="1" thickBot="1" x14ac:dyDescent="0.25">
      <c r="A3078" s="407">
        <v>3838</v>
      </c>
      <c r="B3078" s="407" t="s">
        <v>10090</v>
      </c>
      <c r="C3078" s="407" t="s">
        <v>2</v>
      </c>
      <c r="D3078" s="407">
        <v>32.97</v>
      </c>
      <c r="E3078" s="404" t="s">
        <v>65</v>
      </c>
      <c r="G3078"/>
    </row>
    <row r="3079" spans="1:7" ht="23.25" customHeight="1" thickBot="1" x14ac:dyDescent="0.25">
      <c r="A3079" s="406">
        <v>3844</v>
      </c>
      <c r="B3079" s="406" t="s">
        <v>10091</v>
      </c>
      <c r="C3079" s="406" t="s">
        <v>2</v>
      </c>
      <c r="D3079" s="406">
        <v>93.25</v>
      </c>
      <c r="E3079" s="404" t="s">
        <v>65</v>
      </c>
      <c r="G3079"/>
    </row>
    <row r="3080" spans="1:7" ht="13.5" thickBot="1" x14ac:dyDescent="0.25">
      <c r="A3080" s="407">
        <v>3839</v>
      </c>
      <c r="B3080" s="407" t="s">
        <v>10092</v>
      </c>
      <c r="C3080" s="407" t="s">
        <v>2</v>
      </c>
      <c r="D3080" s="407">
        <v>114.5</v>
      </c>
      <c r="E3080" s="404" t="s">
        <v>65</v>
      </c>
      <c r="G3080"/>
    </row>
    <row r="3081" spans="1:7" ht="51" customHeight="1" thickBot="1" x14ac:dyDescent="0.25">
      <c r="A3081" s="406">
        <v>3843</v>
      </c>
      <c r="B3081" s="406" t="s">
        <v>10093</v>
      </c>
      <c r="C3081" s="406" t="s">
        <v>2</v>
      </c>
      <c r="D3081" s="406">
        <v>195.27</v>
      </c>
      <c r="E3081" s="404" t="s">
        <v>65</v>
      </c>
      <c r="G3081"/>
    </row>
    <row r="3082" spans="1:7" ht="51" customHeight="1" thickBot="1" x14ac:dyDescent="0.25">
      <c r="A3082" s="407">
        <v>3900</v>
      </c>
      <c r="B3082" s="407" t="s">
        <v>10094</v>
      </c>
      <c r="C3082" s="407" t="s">
        <v>2</v>
      </c>
      <c r="D3082" s="407">
        <v>15.89</v>
      </c>
      <c r="E3082" s="404" t="s">
        <v>65</v>
      </c>
      <c r="G3082"/>
    </row>
    <row r="3083" spans="1:7" ht="38.25" customHeight="1" thickBot="1" x14ac:dyDescent="0.25">
      <c r="A3083" s="406">
        <v>3846</v>
      </c>
      <c r="B3083" s="406" t="s">
        <v>10095</v>
      </c>
      <c r="C3083" s="406" t="s">
        <v>2</v>
      </c>
      <c r="D3083" s="406">
        <v>4.95</v>
      </c>
      <c r="E3083" s="404" t="s">
        <v>65</v>
      </c>
      <c r="G3083"/>
    </row>
    <row r="3084" spans="1:7" ht="34.5" customHeight="1" thickBot="1" x14ac:dyDescent="0.25">
      <c r="A3084" s="407">
        <v>3886</v>
      </c>
      <c r="B3084" s="407" t="s">
        <v>10096</v>
      </c>
      <c r="C3084" s="407" t="s">
        <v>2</v>
      </c>
      <c r="D3084" s="407">
        <v>6.96</v>
      </c>
      <c r="E3084" s="404" t="s">
        <v>65</v>
      </c>
      <c r="G3084"/>
    </row>
    <row r="3085" spans="1:7" ht="13.5" thickBot="1" x14ac:dyDescent="0.25">
      <c r="A3085" s="406">
        <v>3854</v>
      </c>
      <c r="B3085" s="406" t="s">
        <v>10097</v>
      </c>
      <c r="C3085" s="406" t="s">
        <v>2</v>
      </c>
      <c r="D3085" s="406">
        <v>4.25</v>
      </c>
      <c r="E3085" s="404" t="s">
        <v>65</v>
      </c>
      <c r="G3085"/>
    </row>
    <row r="3086" spans="1:7" ht="13.5" thickBot="1" x14ac:dyDescent="0.25">
      <c r="A3086" s="407">
        <v>3873</v>
      </c>
      <c r="B3086" s="407" t="s">
        <v>10098</v>
      </c>
      <c r="C3086" s="407" t="s">
        <v>2</v>
      </c>
      <c r="D3086" s="407">
        <v>5.99</v>
      </c>
      <c r="E3086" s="404" t="s">
        <v>65</v>
      </c>
      <c r="G3086"/>
    </row>
    <row r="3087" spans="1:7" ht="13.5" thickBot="1" x14ac:dyDescent="0.25">
      <c r="A3087" s="406">
        <v>38021</v>
      </c>
      <c r="B3087" s="406" t="s">
        <v>10099</v>
      </c>
      <c r="C3087" s="406" t="s">
        <v>2</v>
      </c>
      <c r="D3087" s="406">
        <v>10.17</v>
      </c>
      <c r="E3087" s="404" t="s">
        <v>65</v>
      </c>
      <c r="G3087"/>
    </row>
    <row r="3088" spans="1:7" ht="13.5" thickBot="1" x14ac:dyDescent="0.25">
      <c r="A3088" s="407">
        <v>3847</v>
      </c>
      <c r="B3088" s="407" t="s">
        <v>10100</v>
      </c>
      <c r="C3088" s="407" t="s">
        <v>2</v>
      </c>
      <c r="D3088" s="407">
        <v>13.67</v>
      </c>
      <c r="E3088" s="404" t="s">
        <v>65</v>
      </c>
      <c r="G3088"/>
    </row>
    <row r="3089" spans="1:7" ht="13.5" thickBot="1" x14ac:dyDescent="0.25">
      <c r="A3089" s="406">
        <v>38022</v>
      </c>
      <c r="B3089" s="406" t="s">
        <v>10101</v>
      </c>
      <c r="C3089" s="406" t="s">
        <v>2</v>
      </c>
      <c r="D3089" s="406">
        <v>18.21</v>
      </c>
      <c r="E3089" s="404" t="s">
        <v>65</v>
      </c>
      <c r="G3089"/>
    </row>
    <row r="3090" spans="1:7" ht="13.5" thickBot="1" x14ac:dyDescent="0.25">
      <c r="A3090" s="407">
        <v>3833</v>
      </c>
      <c r="B3090" s="407" t="s">
        <v>10102</v>
      </c>
      <c r="C3090" s="407" t="s">
        <v>2</v>
      </c>
      <c r="D3090" s="407">
        <v>6.25</v>
      </c>
      <c r="E3090" s="404" t="s">
        <v>65</v>
      </c>
      <c r="G3090"/>
    </row>
    <row r="3091" spans="1:7" ht="38.25" customHeight="1" thickBot="1" x14ac:dyDescent="0.25">
      <c r="A3091" s="406">
        <v>3834</v>
      </c>
      <c r="B3091" s="406" t="s">
        <v>10103</v>
      </c>
      <c r="C3091" s="406" t="s">
        <v>2</v>
      </c>
      <c r="D3091" s="406">
        <v>10.11</v>
      </c>
      <c r="E3091" s="404" t="s">
        <v>65</v>
      </c>
      <c r="G3091"/>
    </row>
    <row r="3092" spans="1:7" ht="38.25" customHeight="1" thickBot="1" x14ac:dyDescent="0.25">
      <c r="A3092" s="407">
        <v>3835</v>
      </c>
      <c r="B3092" s="407" t="s">
        <v>10104</v>
      </c>
      <c r="C3092" s="407" t="s">
        <v>2</v>
      </c>
      <c r="D3092" s="407">
        <v>14.04</v>
      </c>
      <c r="E3092" s="404" t="s">
        <v>65</v>
      </c>
      <c r="G3092"/>
    </row>
    <row r="3093" spans="1:7" ht="13.5" thickBot="1" x14ac:dyDescent="0.25">
      <c r="A3093" s="406">
        <v>3836</v>
      </c>
      <c r="B3093" s="406" t="s">
        <v>10105</v>
      </c>
      <c r="C3093" s="406" t="s">
        <v>2</v>
      </c>
      <c r="D3093" s="406">
        <v>36.299999999999997</v>
      </c>
      <c r="E3093" s="404" t="s">
        <v>65</v>
      </c>
      <c r="G3093"/>
    </row>
    <row r="3094" spans="1:7" ht="13.5" thickBot="1" x14ac:dyDescent="0.25">
      <c r="A3094" s="407">
        <v>3830</v>
      </c>
      <c r="B3094" s="407" t="s">
        <v>10106</v>
      </c>
      <c r="C3094" s="407" t="s">
        <v>2</v>
      </c>
      <c r="D3094" s="407">
        <v>59.76</v>
      </c>
      <c r="E3094" s="404" t="s">
        <v>65</v>
      </c>
      <c r="G3094"/>
    </row>
    <row r="3095" spans="1:7" ht="13.5" thickBot="1" x14ac:dyDescent="0.25">
      <c r="A3095" s="406">
        <v>3831</v>
      </c>
      <c r="B3095" s="406" t="s">
        <v>10107</v>
      </c>
      <c r="C3095" s="406" t="s">
        <v>2</v>
      </c>
      <c r="D3095" s="406">
        <v>92.59</v>
      </c>
      <c r="E3095" s="404" t="s">
        <v>65</v>
      </c>
      <c r="G3095"/>
    </row>
    <row r="3096" spans="1:7" ht="13.5" thickBot="1" x14ac:dyDescent="0.25">
      <c r="A3096" s="407">
        <v>3841</v>
      </c>
      <c r="B3096" s="407" t="s">
        <v>10108</v>
      </c>
      <c r="C3096" s="407" t="s">
        <v>2</v>
      </c>
      <c r="D3096" s="407">
        <v>180.91</v>
      </c>
      <c r="E3096" s="404" t="s">
        <v>65</v>
      </c>
      <c r="G3096"/>
    </row>
    <row r="3097" spans="1:7" ht="13.5" thickBot="1" x14ac:dyDescent="0.25">
      <c r="A3097" s="406">
        <v>3842</v>
      </c>
      <c r="B3097" s="406" t="s">
        <v>10109</v>
      </c>
      <c r="C3097" s="406" t="s">
        <v>2</v>
      </c>
      <c r="D3097" s="406">
        <v>244.65</v>
      </c>
      <c r="E3097" s="404" t="s">
        <v>65</v>
      </c>
      <c r="G3097"/>
    </row>
    <row r="3098" spans="1:7" ht="13.5" thickBot="1" x14ac:dyDescent="0.25">
      <c r="A3098" s="407">
        <v>3826</v>
      </c>
      <c r="B3098" s="407" t="s">
        <v>10110</v>
      </c>
      <c r="C3098" s="407" t="s">
        <v>2</v>
      </c>
      <c r="D3098" s="407">
        <v>20.69</v>
      </c>
      <c r="E3098" s="404" t="s">
        <v>65</v>
      </c>
      <c r="G3098"/>
    </row>
    <row r="3099" spans="1:7" ht="13.5" thickBot="1" x14ac:dyDescent="0.25">
      <c r="A3099" s="406">
        <v>3825</v>
      </c>
      <c r="B3099" s="406" t="s">
        <v>10111</v>
      </c>
      <c r="C3099" s="406" t="s">
        <v>2</v>
      </c>
      <c r="D3099" s="406">
        <v>5.39</v>
      </c>
      <c r="E3099" s="404" t="s">
        <v>65</v>
      </c>
      <c r="G3099"/>
    </row>
    <row r="3100" spans="1:7" ht="13.5" thickBot="1" x14ac:dyDescent="0.25">
      <c r="A3100" s="407">
        <v>3827</v>
      </c>
      <c r="B3100" s="407" t="s">
        <v>10112</v>
      </c>
      <c r="C3100" s="407" t="s">
        <v>2</v>
      </c>
      <c r="D3100" s="407">
        <v>11.41</v>
      </c>
      <c r="E3100" s="404" t="s">
        <v>65</v>
      </c>
      <c r="G3100"/>
    </row>
    <row r="3101" spans="1:7" ht="13.5" thickBot="1" x14ac:dyDescent="0.25">
      <c r="A3101" s="406">
        <v>3893</v>
      </c>
      <c r="B3101" s="406" t="s">
        <v>10113</v>
      </c>
      <c r="C3101" s="406" t="s">
        <v>2</v>
      </c>
      <c r="D3101" s="406">
        <v>7.64</v>
      </c>
      <c r="E3101" s="404" t="s">
        <v>65</v>
      </c>
      <c r="G3101"/>
    </row>
    <row r="3102" spans="1:7" ht="13.5" thickBot="1" x14ac:dyDescent="0.25">
      <c r="A3102" s="407">
        <v>3848</v>
      </c>
      <c r="B3102" s="407" t="s">
        <v>10114</v>
      </c>
      <c r="C3102" s="407" t="s">
        <v>2</v>
      </c>
      <c r="D3102" s="407">
        <v>4.6399999999999997</v>
      </c>
      <c r="E3102" s="404" t="s">
        <v>65</v>
      </c>
      <c r="G3102"/>
    </row>
    <row r="3103" spans="1:7" ht="13.5" thickBot="1" x14ac:dyDescent="0.25">
      <c r="A3103" s="406">
        <v>3895</v>
      </c>
      <c r="B3103" s="406" t="s">
        <v>10115</v>
      </c>
      <c r="C3103" s="406" t="s">
        <v>2</v>
      </c>
      <c r="D3103" s="406">
        <v>4.97</v>
      </c>
      <c r="E3103" s="404" t="s">
        <v>65</v>
      </c>
      <c r="G3103"/>
    </row>
    <row r="3104" spans="1:7" ht="13.5" thickBot="1" x14ac:dyDescent="0.25">
      <c r="A3104" s="407">
        <v>12404</v>
      </c>
      <c r="B3104" s="407" t="s">
        <v>13789</v>
      </c>
      <c r="C3104" s="407" t="s">
        <v>2</v>
      </c>
      <c r="D3104" s="407">
        <v>6.99</v>
      </c>
      <c r="E3104" s="404" t="s">
        <v>65</v>
      </c>
      <c r="G3104"/>
    </row>
    <row r="3105" spans="1:7" ht="13.5" thickBot="1" x14ac:dyDescent="0.25">
      <c r="A3105" s="406">
        <v>3939</v>
      </c>
      <c r="B3105" s="406" t="s">
        <v>13790</v>
      </c>
      <c r="C3105" s="406" t="s">
        <v>2</v>
      </c>
      <c r="D3105" s="406">
        <v>14.22</v>
      </c>
      <c r="E3105" s="404" t="s">
        <v>65</v>
      </c>
      <c r="G3105"/>
    </row>
    <row r="3106" spans="1:7" ht="13.5" thickBot="1" x14ac:dyDescent="0.25">
      <c r="A3106" s="407">
        <v>3911</v>
      </c>
      <c r="B3106" s="407" t="s">
        <v>13791</v>
      </c>
      <c r="C3106" s="407" t="s">
        <v>2</v>
      </c>
      <c r="D3106" s="407">
        <v>10.56</v>
      </c>
      <c r="E3106" s="404" t="s">
        <v>65</v>
      </c>
      <c r="G3106"/>
    </row>
    <row r="3107" spans="1:7" ht="13.5" thickBot="1" x14ac:dyDescent="0.25">
      <c r="A3107" s="406">
        <v>3908</v>
      </c>
      <c r="B3107" s="406" t="s">
        <v>13792</v>
      </c>
      <c r="C3107" s="406" t="s">
        <v>2</v>
      </c>
      <c r="D3107" s="406">
        <v>3.47</v>
      </c>
      <c r="E3107" s="404" t="s">
        <v>65</v>
      </c>
      <c r="G3107"/>
    </row>
    <row r="3108" spans="1:7" ht="13.5" thickBot="1" x14ac:dyDescent="0.25">
      <c r="A3108" s="407">
        <v>3910</v>
      </c>
      <c r="B3108" s="407" t="s">
        <v>13793</v>
      </c>
      <c r="C3108" s="407" t="s">
        <v>2</v>
      </c>
      <c r="D3108" s="407">
        <v>7.46</v>
      </c>
      <c r="E3108" s="404" t="s">
        <v>65</v>
      </c>
      <c r="G3108"/>
    </row>
    <row r="3109" spans="1:7" ht="13.5" thickBot="1" x14ac:dyDescent="0.25">
      <c r="A3109" s="406">
        <v>3913</v>
      </c>
      <c r="B3109" s="406" t="s">
        <v>13794</v>
      </c>
      <c r="C3109" s="406" t="s">
        <v>2</v>
      </c>
      <c r="D3109" s="406">
        <v>40.99</v>
      </c>
      <c r="E3109" s="404" t="s">
        <v>65</v>
      </c>
      <c r="G3109"/>
    </row>
    <row r="3110" spans="1:7" ht="13.5" thickBot="1" x14ac:dyDescent="0.25">
      <c r="A3110" s="407">
        <v>3912</v>
      </c>
      <c r="B3110" s="407" t="s">
        <v>13795</v>
      </c>
      <c r="C3110" s="407" t="s">
        <v>2</v>
      </c>
      <c r="D3110" s="407">
        <v>21.41</v>
      </c>
      <c r="E3110" s="404" t="s">
        <v>65</v>
      </c>
      <c r="G3110"/>
    </row>
    <row r="3111" spans="1:7" ht="13.5" thickBot="1" x14ac:dyDescent="0.25">
      <c r="A3111" s="406">
        <v>3909</v>
      </c>
      <c r="B3111" s="406" t="s">
        <v>13796</v>
      </c>
      <c r="C3111" s="406" t="s">
        <v>2</v>
      </c>
      <c r="D3111" s="406">
        <v>5.07</v>
      </c>
      <c r="E3111" s="404" t="s">
        <v>65</v>
      </c>
      <c r="G3111"/>
    </row>
    <row r="3112" spans="1:7" ht="13.5" thickBot="1" x14ac:dyDescent="0.25">
      <c r="A3112" s="407">
        <v>3914</v>
      </c>
      <c r="B3112" s="407" t="s">
        <v>13797</v>
      </c>
      <c r="C3112" s="407" t="s">
        <v>2</v>
      </c>
      <c r="D3112" s="407">
        <v>60.48</v>
      </c>
      <c r="E3112" s="404" t="s">
        <v>65</v>
      </c>
      <c r="G3112"/>
    </row>
    <row r="3113" spans="1:7" ht="13.5" thickBot="1" x14ac:dyDescent="0.25">
      <c r="A3113" s="406">
        <v>3915</v>
      </c>
      <c r="B3113" s="406" t="s">
        <v>13798</v>
      </c>
      <c r="C3113" s="406" t="s">
        <v>2</v>
      </c>
      <c r="D3113" s="406">
        <v>89.54</v>
      </c>
      <c r="E3113" s="404" t="s">
        <v>65</v>
      </c>
      <c r="G3113"/>
    </row>
    <row r="3114" spans="1:7" ht="13.5" thickBot="1" x14ac:dyDescent="0.25">
      <c r="A3114" s="407">
        <v>3916</v>
      </c>
      <c r="B3114" s="407" t="s">
        <v>13799</v>
      </c>
      <c r="C3114" s="407" t="s">
        <v>2</v>
      </c>
      <c r="D3114" s="407">
        <v>175.75</v>
      </c>
      <c r="E3114" s="404" t="s">
        <v>65</v>
      </c>
      <c r="G3114"/>
    </row>
    <row r="3115" spans="1:7" ht="13.5" thickBot="1" x14ac:dyDescent="0.25">
      <c r="A3115" s="406">
        <v>3917</v>
      </c>
      <c r="B3115" s="406" t="s">
        <v>13800</v>
      </c>
      <c r="C3115" s="406" t="s">
        <v>2</v>
      </c>
      <c r="D3115" s="406">
        <v>250.88</v>
      </c>
      <c r="E3115" s="404" t="s">
        <v>65</v>
      </c>
      <c r="G3115"/>
    </row>
    <row r="3116" spans="1:7" ht="13.5" thickBot="1" x14ac:dyDescent="0.25">
      <c r="A3116" s="407">
        <v>12407</v>
      </c>
      <c r="B3116" s="407" t="s">
        <v>13801</v>
      </c>
      <c r="C3116" s="407" t="s">
        <v>2</v>
      </c>
      <c r="D3116" s="407">
        <v>15.49</v>
      </c>
      <c r="E3116" s="404" t="s">
        <v>65</v>
      </c>
      <c r="G3116"/>
    </row>
    <row r="3117" spans="1:7" ht="13.5" thickBot="1" x14ac:dyDescent="0.25">
      <c r="A3117" s="406">
        <v>12408</v>
      </c>
      <c r="B3117" s="406" t="s">
        <v>13802</v>
      </c>
      <c r="C3117" s="406" t="s">
        <v>2</v>
      </c>
      <c r="D3117" s="406">
        <v>9.57</v>
      </c>
      <c r="E3117" s="404" t="s">
        <v>65</v>
      </c>
      <c r="G3117"/>
    </row>
    <row r="3118" spans="1:7" ht="23.25" thickBot="1" x14ac:dyDescent="0.25">
      <c r="A3118" s="407">
        <v>12409</v>
      </c>
      <c r="B3118" s="407" t="s">
        <v>13803</v>
      </c>
      <c r="C3118" s="407" t="s">
        <v>2</v>
      </c>
      <c r="D3118" s="407">
        <v>9.57</v>
      </c>
      <c r="E3118" s="404" t="s">
        <v>65</v>
      </c>
      <c r="G3118"/>
    </row>
    <row r="3119" spans="1:7" ht="23.25" customHeight="1" thickBot="1" x14ac:dyDescent="0.25">
      <c r="A3119" s="406">
        <v>12410</v>
      </c>
      <c r="B3119" s="406" t="s">
        <v>13804</v>
      </c>
      <c r="C3119" s="406" t="s">
        <v>2</v>
      </c>
      <c r="D3119" s="406">
        <v>6.62</v>
      </c>
      <c r="E3119" s="404" t="s">
        <v>65</v>
      </c>
      <c r="G3119"/>
    </row>
    <row r="3120" spans="1:7" ht="13.5" thickBot="1" x14ac:dyDescent="0.25">
      <c r="A3120" s="407">
        <v>3936</v>
      </c>
      <c r="B3120" s="407" t="s">
        <v>13805</v>
      </c>
      <c r="C3120" s="407" t="s">
        <v>2</v>
      </c>
      <c r="D3120" s="407">
        <v>13.99</v>
      </c>
      <c r="E3120" s="404" t="s">
        <v>65</v>
      </c>
      <c r="G3120"/>
    </row>
    <row r="3121" spans="1:7" ht="13.5" thickBot="1" x14ac:dyDescent="0.25">
      <c r="A3121" s="406">
        <v>3922</v>
      </c>
      <c r="B3121" s="406" t="s">
        <v>13806</v>
      </c>
      <c r="C3121" s="406" t="s">
        <v>2</v>
      </c>
      <c r="D3121" s="406">
        <v>12.72</v>
      </c>
      <c r="E3121" s="404" t="s">
        <v>65</v>
      </c>
      <c r="G3121"/>
    </row>
    <row r="3122" spans="1:7" ht="13.5" thickBot="1" x14ac:dyDescent="0.25">
      <c r="A3122" s="407">
        <v>3924</v>
      </c>
      <c r="B3122" s="407" t="s">
        <v>13807</v>
      </c>
      <c r="C3122" s="407" t="s">
        <v>2</v>
      </c>
      <c r="D3122" s="407">
        <v>14.18</v>
      </c>
      <c r="E3122" s="404" t="s">
        <v>65</v>
      </c>
      <c r="G3122"/>
    </row>
    <row r="3123" spans="1:7" ht="13.5" thickBot="1" x14ac:dyDescent="0.25">
      <c r="A3123" s="406">
        <v>3923</v>
      </c>
      <c r="B3123" s="406" t="s">
        <v>13808</v>
      </c>
      <c r="C3123" s="406" t="s">
        <v>2</v>
      </c>
      <c r="D3123" s="406">
        <v>13.75</v>
      </c>
      <c r="E3123" s="404" t="s">
        <v>65</v>
      </c>
      <c r="G3123"/>
    </row>
    <row r="3124" spans="1:7" ht="13.5" thickBot="1" x14ac:dyDescent="0.25">
      <c r="A3124" s="407">
        <v>3937</v>
      </c>
      <c r="B3124" s="407" t="s">
        <v>13809</v>
      </c>
      <c r="C3124" s="407" t="s">
        <v>2</v>
      </c>
      <c r="D3124" s="407">
        <v>10.28</v>
      </c>
      <c r="E3124" s="404" t="s">
        <v>65</v>
      </c>
      <c r="G3124"/>
    </row>
    <row r="3125" spans="1:7" ht="13.5" thickBot="1" x14ac:dyDescent="0.25">
      <c r="A3125" s="406">
        <v>3921</v>
      </c>
      <c r="B3125" s="406" t="s">
        <v>13810</v>
      </c>
      <c r="C3125" s="406" t="s">
        <v>2</v>
      </c>
      <c r="D3125" s="406">
        <v>10.47</v>
      </c>
      <c r="E3125" s="404" t="s">
        <v>65</v>
      </c>
      <c r="G3125"/>
    </row>
    <row r="3126" spans="1:7" ht="13.5" thickBot="1" x14ac:dyDescent="0.25">
      <c r="A3126" s="407">
        <v>3920</v>
      </c>
      <c r="B3126" s="407" t="s">
        <v>13811</v>
      </c>
      <c r="C3126" s="407" t="s">
        <v>2</v>
      </c>
      <c r="D3126" s="407">
        <v>10.28</v>
      </c>
      <c r="E3126" s="404" t="s">
        <v>65</v>
      </c>
      <c r="G3126"/>
    </row>
    <row r="3127" spans="1:7" ht="13.5" thickBot="1" x14ac:dyDescent="0.25">
      <c r="A3127" s="406">
        <v>3938</v>
      </c>
      <c r="B3127" s="406" t="s">
        <v>13812</v>
      </c>
      <c r="C3127" s="406" t="s">
        <v>2</v>
      </c>
      <c r="D3127" s="406">
        <v>7.51</v>
      </c>
      <c r="E3127" s="404" t="s">
        <v>65</v>
      </c>
      <c r="G3127"/>
    </row>
    <row r="3128" spans="1:7" ht="13.5" thickBot="1" x14ac:dyDescent="0.25">
      <c r="A3128" s="407">
        <v>3919</v>
      </c>
      <c r="B3128" s="407" t="s">
        <v>13813</v>
      </c>
      <c r="C3128" s="407" t="s">
        <v>2</v>
      </c>
      <c r="D3128" s="407">
        <v>7.6</v>
      </c>
      <c r="E3128" s="404" t="s">
        <v>65</v>
      </c>
      <c r="G3128"/>
    </row>
    <row r="3129" spans="1:7" ht="13.5" thickBot="1" x14ac:dyDescent="0.25">
      <c r="A3129" s="406">
        <v>3927</v>
      </c>
      <c r="B3129" s="406" t="s">
        <v>13814</v>
      </c>
      <c r="C3129" s="406" t="s">
        <v>2</v>
      </c>
      <c r="D3129" s="406">
        <v>40.14</v>
      </c>
      <c r="E3129" s="404" t="s">
        <v>65</v>
      </c>
      <c r="G3129"/>
    </row>
    <row r="3130" spans="1:7" ht="13.5" thickBot="1" x14ac:dyDescent="0.25">
      <c r="A3130" s="407">
        <v>3928</v>
      </c>
      <c r="B3130" s="407" t="s">
        <v>13815</v>
      </c>
      <c r="C3130" s="407" t="s">
        <v>2</v>
      </c>
      <c r="D3130" s="407">
        <v>40.14</v>
      </c>
      <c r="E3130" s="404" t="s">
        <v>65</v>
      </c>
      <c r="G3130"/>
    </row>
    <row r="3131" spans="1:7" ht="13.5" thickBot="1" x14ac:dyDescent="0.25">
      <c r="A3131" s="406">
        <v>3926</v>
      </c>
      <c r="B3131" s="406" t="s">
        <v>13816</v>
      </c>
      <c r="C3131" s="406" t="s">
        <v>2</v>
      </c>
      <c r="D3131" s="406">
        <v>21.55</v>
      </c>
      <c r="E3131" s="404" t="s">
        <v>65</v>
      </c>
      <c r="G3131"/>
    </row>
    <row r="3132" spans="1:7" ht="13.5" thickBot="1" x14ac:dyDescent="0.25">
      <c r="A3132" s="407">
        <v>3935</v>
      </c>
      <c r="B3132" s="407" t="s">
        <v>13817</v>
      </c>
      <c r="C3132" s="407" t="s">
        <v>2</v>
      </c>
      <c r="D3132" s="407">
        <v>21.5</v>
      </c>
      <c r="E3132" s="404" t="s">
        <v>65</v>
      </c>
      <c r="G3132"/>
    </row>
    <row r="3133" spans="1:7" ht="13.5" customHeight="1" thickBot="1" x14ac:dyDescent="0.25">
      <c r="A3133" s="406">
        <v>3925</v>
      </c>
      <c r="B3133" s="406" t="s">
        <v>13818</v>
      </c>
      <c r="C3133" s="406" t="s">
        <v>2</v>
      </c>
      <c r="D3133" s="406">
        <v>21.31</v>
      </c>
      <c r="E3133" s="404" t="s">
        <v>65</v>
      </c>
      <c r="G3133"/>
    </row>
    <row r="3134" spans="1:7" ht="13.5" thickBot="1" x14ac:dyDescent="0.25">
      <c r="A3134" s="407">
        <v>12406</v>
      </c>
      <c r="B3134" s="407" t="s">
        <v>13819</v>
      </c>
      <c r="C3134" s="407" t="s">
        <v>2</v>
      </c>
      <c r="D3134" s="407">
        <v>5.07</v>
      </c>
      <c r="E3134" s="404" t="s">
        <v>65</v>
      </c>
      <c r="G3134"/>
    </row>
    <row r="3135" spans="1:7" ht="13.5" thickBot="1" x14ac:dyDescent="0.25">
      <c r="A3135" s="406">
        <v>3929</v>
      </c>
      <c r="B3135" s="406" t="s">
        <v>13820</v>
      </c>
      <c r="C3135" s="406" t="s">
        <v>2</v>
      </c>
      <c r="D3135" s="406">
        <v>58.5</v>
      </c>
      <c r="E3135" s="404" t="s">
        <v>65</v>
      </c>
      <c r="G3135"/>
    </row>
    <row r="3136" spans="1:7" ht="13.5" thickBot="1" x14ac:dyDescent="0.25">
      <c r="A3136" s="407">
        <v>3931</v>
      </c>
      <c r="B3136" s="407" t="s">
        <v>13821</v>
      </c>
      <c r="C3136" s="407" t="s">
        <v>2</v>
      </c>
      <c r="D3136" s="407">
        <v>58.5</v>
      </c>
      <c r="E3136" s="404" t="s">
        <v>65</v>
      </c>
      <c r="G3136"/>
    </row>
    <row r="3137" spans="1:7" ht="13.5" thickBot="1" x14ac:dyDescent="0.25">
      <c r="A3137" s="406">
        <v>3930</v>
      </c>
      <c r="B3137" s="406" t="s">
        <v>13822</v>
      </c>
      <c r="C3137" s="406" t="s">
        <v>2</v>
      </c>
      <c r="D3137" s="406">
        <v>58.5</v>
      </c>
      <c r="E3137" s="404" t="s">
        <v>65</v>
      </c>
      <c r="G3137"/>
    </row>
    <row r="3138" spans="1:7" ht="13.5" thickBot="1" x14ac:dyDescent="0.25">
      <c r="A3138" s="407">
        <v>3932</v>
      </c>
      <c r="B3138" s="407" t="s">
        <v>13823</v>
      </c>
      <c r="C3138" s="407" t="s">
        <v>2</v>
      </c>
      <c r="D3138" s="407">
        <v>87.33</v>
      </c>
      <c r="E3138" s="404" t="s">
        <v>65</v>
      </c>
      <c r="G3138"/>
    </row>
    <row r="3139" spans="1:7" ht="13.5" thickBot="1" x14ac:dyDescent="0.25">
      <c r="A3139" s="406">
        <v>3933</v>
      </c>
      <c r="B3139" s="406" t="s">
        <v>13824</v>
      </c>
      <c r="C3139" s="406" t="s">
        <v>2</v>
      </c>
      <c r="D3139" s="406">
        <v>87.33</v>
      </c>
      <c r="E3139" s="404" t="s">
        <v>65</v>
      </c>
      <c r="G3139"/>
    </row>
    <row r="3140" spans="1:7" ht="13.5" thickBot="1" x14ac:dyDescent="0.25">
      <c r="A3140" s="407">
        <v>3934</v>
      </c>
      <c r="B3140" s="407" t="s">
        <v>13825</v>
      </c>
      <c r="C3140" s="407" t="s">
        <v>2</v>
      </c>
      <c r="D3140" s="407">
        <v>88.84</v>
      </c>
      <c r="E3140" s="404" t="s">
        <v>65</v>
      </c>
      <c r="G3140"/>
    </row>
    <row r="3141" spans="1:7" ht="13.5" thickBot="1" x14ac:dyDescent="0.25">
      <c r="A3141" s="406">
        <v>3907</v>
      </c>
      <c r="B3141" s="406" t="s">
        <v>10116</v>
      </c>
      <c r="C3141" s="406" t="s">
        <v>2</v>
      </c>
      <c r="D3141" s="406">
        <v>1.78</v>
      </c>
      <c r="E3141" s="404" t="s">
        <v>65</v>
      </c>
      <c r="G3141"/>
    </row>
    <row r="3142" spans="1:7" ht="13.5" thickBot="1" x14ac:dyDescent="0.25">
      <c r="A3142" s="407">
        <v>3889</v>
      </c>
      <c r="B3142" s="407" t="s">
        <v>10117</v>
      </c>
      <c r="C3142" s="407" t="s">
        <v>2</v>
      </c>
      <c r="D3142" s="407">
        <v>1.28</v>
      </c>
      <c r="E3142" s="404" t="s">
        <v>65</v>
      </c>
      <c r="G3142"/>
    </row>
    <row r="3143" spans="1:7" ht="45.75" customHeight="1" thickBot="1" x14ac:dyDescent="0.25">
      <c r="A3143" s="406">
        <v>3868</v>
      </c>
      <c r="B3143" s="406" t="s">
        <v>10118</v>
      </c>
      <c r="C3143" s="406" t="s">
        <v>2</v>
      </c>
      <c r="D3143" s="406">
        <v>0.63</v>
      </c>
      <c r="E3143" s="404" t="s">
        <v>65</v>
      </c>
      <c r="G3143"/>
    </row>
    <row r="3144" spans="1:7" ht="13.5" thickBot="1" x14ac:dyDescent="0.25">
      <c r="A3144" s="407">
        <v>3869</v>
      </c>
      <c r="B3144" s="407" t="s">
        <v>10119</v>
      </c>
      <c r="C3144" s="407" t="s">
        <v>2</v>
      </c>
      <c r="D3144" s="407">
        <v>1.52</v>
      </c>
      <c r="E3144" s="404" t="s">
        <v>65</v>
      </c>
      <c r="G3144"/>
    </row>
    <row r="3145" spans="1:7" ht="34.5" customHeight="1" thickBot="1" x14ac:dyDescent="0.25">
      <c r="A3145" s="406">
        <v>3872</v>
      </c>
      <c r="B3145" s="406" t="s">
        <v>10120</v>
      </c>
      <c r="C3145" s="406" t="s">
        <v>2</v>
      </c>
      <c r="D3145" s="406">
        <v>1.87</v>
      </c>
      <c r="E3145" s="404" t="s">
        <v>65</v>
      </c>
      <c r="G3145"/>
    </row>
    <row r="3146" spans="1:7" ht="13.5" thickBot="1" x14ac:dyDescent="0.25">
      <c r="A3146" s="407">
        <v>3850</v>
      </c>
      <c r="B3146" s="407" t="s">
        <v>10121</v>
      </c>
      <c r="C3146" s="407" t="s">
        <v>2</v>
      </c>
      <c r="D3146" s="407">
        <v>5.1100000000000003</v>
      </c>
      <c r="E3146" s="404" t="s">
        <v>65</v>
      </c>
      <c r="G3146"/>
    </row>
    <row r="3147" spans="1:7" ht="34.5" customHeight="1" thickBot="1" x14ac:dyDescent="0.25">
      <c r="A3147" s="406">
        <v>38023</v>
      </c>
      <c r="B3147" s="406" t="s">
        <v>13024</v>
      </c>
      <c r="C3147" s="406" t="s">
        <v>2</v>
      </c>
      <c r="D3147" s="406">
        <v>2.14</v>
      </c>
      <c r="E3147" s="404" t="s">
        <v>65</v>
      </c>
      <c r="G3147"/>
    </row>
    <row r="3148" spans="1:7" ht="13.5" thickBot="1" x14ac:dyDescent="0.25">
      <c r="A3148" s="407">
        <v>21120</v>
      </c>
      <c r="B3148" s="407" t="s">
        <v>2680</v>
      </c>
      <c r="C3148" s="407" t="s">
        <v>2</v>
      </c>
      <c r="D3148" s="407">
        <v>8.34</v>
      </c>
      <c r="E3148" s="404" t="s">
        <v>65</v>
      </c>
      <c r="G3148"/>
    </row>
    <row r="3149" spans="1:7" ht="57" customHeight="1" thickBot="1" x14ac:dyDescent="0.25">
      <c r="A3149" s="406">
        <v>38682</v>
      </c>
      <c r="B3149" s="406" t="s">
        <v>10122</v>
      </c>
      <c r="C3149" s="406" t="s">
        <v>2</v>
      </c>
      <c r="D3149" s="406">
        <v>0.83</v>
      </c>
      <c r="E3149" s="404" t="s">
        <v>65</v>
      </c>
      <c r="G3149"/>
    </row>
    <row r="3150" spans="1:7" ht="57" customHeight="1" thickBot="1" x14ac:dyDescent="0.25">
      <c r="A3150" s="407">
        <v>20162</v>
      </c>
      <c r="B3150" s="407" t="s">
        <v>10123</v>
      </c>
      <c r="C3150" s="407" t="s">
        <v>2</v>
      </c>
      <c r="D3150" s="407">
        <v>8.84</v>
      </c>
      <c r="E3150" s="404" t="s">
        <v>65</v>
      </c>
      <c r="G3150"/>
    </row>
    <row r="3151" spans="1:7" ht="13.5" thickBot="1" x14ac:dyDescent="0.25">
      <c r="A3151" s="406">
        <v>20163</v>
      </c>
      <c r="B3151" s="406" t="s">
        <v>10124</v>
      </c>
      <c r="C3151" s="406" t="s">
        <v>2</v>
      </c>
      <c r="D3151" s="406">
        <v>17.71</v>
      </c>
      <c r="E3151" s="404" t="s">
        <v>65</v>
      </c>
      <c r="G3151"/>
    </row>
    <row r="3152" spans="1:7" ht="13.5" thickBot="1" x14ac:dyDescent="0.25">
      <c r="A3152" s="407">
        <v>2644</v>
      </c>
      <c r="B3152" s="407" t="s">
        <v>2681</v>
      </c>
      <c r="C3152" s="407" t="s">
        <v>2</v>
      </c>
      <c r="D3152" s="407">
        <v>1.37</v>
      </c>
      <c r="E3152" s="404" t="s">
        <v>65</v>
      </c>
      <c r="G3152"/>
    </row>
    <row r="3153" spans="1:7" ht="13.5" thickBot="1" x14ac:dyDescent="0.25">
      <c r="A3153" s="406">
        <v>2639</v>
      </c>
      <c r="B3153" s="406" t="s">
        <v>2682</v>
      </c>
      <c r="C3153" s="406" t="s">
        <v>2</v>
      </c>
      <c r="D3153" s="406">
        <v>1.22</v>
      </c>
      <c r="E3153" s="404" t="s">
        <v>65</v>
      </c>
      <c r="G3153"/>
    </row>
    <row r="3154" spans="1:7" ht="13.5" thickBot="1" x14ac:dyDescent="0.25">
      <c r="A3154" s="407">
        <v>2636</v>
      </c>
      <c r="B3154" s="407" t="s">
        <v>2683</v>
      </c>
      <c r="C3154" s="407" t="s">
        <v>2</v>
      </c>
      <c r="D3154" s="407">
        <v>0.64</v>
      </c>
      <c r="E3154" s="404" t="s">
        <v>65</v>
      </c>
      <c r="G3154"/>
    </row>
    <row r="3155" spans="1:7" ht="13.5" thickBot="1" x14ac:dyDescent="0.25">
      <c r="A3155" s="406">
        <v>2638</v>
      </c>
      <c r="B3155" s="406" t="s">
        <v>8358</v>
      </c>
      <c r="C3155" s="406" t="s">
        <v>2</v>
      </c>
      <c r="D3155" s="406">
        <v>0.74</v>
      </c>
      <c r="E3155" s="404" t="s">
        <v>65</v>
      </c>
      <c r="G3155"/>
    </row>
    <row r="3156" spans="1:7" ht="13.5" thickBot="1" x14ac:dyDescent="0.25">
      <c r="A3156" s="407">
        <v>2640</v>
      </c>
      <c r="B3156" s="407" t="s">
        <v>2684</v>
      </c>
      <c r="C3156" s="407" t="s">
        <v>2</v>
      </c>
      <c r="D3156" s="407">
        <v>5.55</v>
      </c>
      <c r="E3156" s="404" t="s">
        <v>65</v>
      </c>
      <c r="G3156"/>
    </row>
    <row r="3157" spans="1:7" ht="13.5" thickBot="1" x14ac:dyDescent="0.25">
      <c r="A3157" s="406">
        <v>2637</v>
      </c>
      <c r="B3157" s="406" t="s">
        <v>2685</v>
      </c>
      <c r="C3157" s="406" t="s">
        <v>2</v>
      </c>
      <c r="D3157" s="406">
        <v>0.64</v>
      </c>
      <c r="E3157" s="404" t="s">
        <v>65</v>
      </c>
      <c r="G3157"/>
    </row>
    <row r="3158" spans="1:7" ht="13.5" thickBot="1" x14ac:dyDescent="0.25">
      <c r="A3158" s="407">
        <v>2642</v>
      </c>
      <c r="B3158" s="407" t="s">
        <v>2686</v>
      </c>
      <c r="C3158" s="407" t="s">
        <v>2</v>
      </c>
      <c r="D3158" s="407">
        <v>7.05</v>
      </c>
      <c r="E3158" s="404" t="s">
        <v>65</v>
      </c>
      <c r="G3158"/>
    </row>
    <row r="3159" spans="1:7" ht="13.5" thickBot="1" x14ac:dyDescent="0.25">
      <c r="A3159" s="406">
        <v>2641</v>
      </c>
      <c r="B3159" s="406" t="s">
        <v>2687</v>
      </c>
      <c r="C3159" s="406" t="s">
        <v>2</v>
      </c>
      <c r="D3159" s="406">
        <v>15.94</v>
      </c>
      <c r="E3159" s="404" t="s">
        <v>65</v>
      </c>
      <c r="G3159"/>
    </row>
    <row r="3160" spans="1:7" ht="13.5" thickBot="1" x14ac:dyDescent="0.25">
      <c r="A3160" s="407">
        <v>2643</v>
      </c>
      <c r="B3160" s="407" t="s">
        <v>2688</v>
      </c>
      <c r="C3160" s="407" t="s">
        <v>2</v>
      </c>
      <c r="D3160" s="407">
        <v>2.54</v>
      </c>
      <c r="E3160" s="404" t="s">
        <v>65</v>
      </c>
      <c r="G3160"/>
    </row>
    <row r="3161" spans="1:7" ht="13.5" thickBot="1" x14ac:dyDescent="0.25">
      <c r="A3161" s="406">
        <v>39855</v>
      </c>
      <c r="B3161" s="406" t="s">
        <v>13826</v>
      </c>
      <c r="C3161" s="406" t="s">
        <v>2</v>
      </c>
      <c r="D3161" s="406">
        <v>1.18</v>
      </c>
      <c r="E3161" s="404" t="s">
        <v>65</v>
      </c>
      <c r="G3161"/>
    </row>
    <row r="3162" spans="1:7" ht="13.5" thickBot="1" x14ac:dyDescent="0.25">
      <c r="A3162" s="407">
        <v>39856</v>
      </c>
      <c r="B3162" s="407" t="s">
        <v>13827</v>
      </c>
      <c r="C3162" s="407" t="s">
        <v>2</v>
      </c>
      <c r="D3162" s="407">
        <v>2.78</v>
      </c>
      <c r="E3162" s="404" t="s">
        <v>65</v>
      </c>
      <c r="G3162"/>
    </row>
    <row r="3163" spans="1:7" ht="13.5" thickBot="1" x14ac:dyDescent="0.25">
      <c r="A3163" s="406">
        <v>39857</v>
      </c>
      <c r="B3163" s="406" t="s">
        <v>13828</v>
      </c>
      <c r="C3163" s="406" t="s">
        <v>2</v>
      </c>
      <c r="D3163" s="406">
        <v>4.5</v>
      </c>
      <c r="E3163" s="404" t="s">
        <v>65</v>
      </c>
      <c r="G3163"/>
    </row>
    <row r="3164" spans="1:7" ht="13.5" thickBot="1" x14ac:dyDescent="0.25">
      <c r="A3164" s="407">
        <v>39858</v>
      </c>
      <c r="B3164" s="407" t="s">
        <v>13829</v>
      </c>
      <c r="C3164" s="407" t="s">
        <v>2</v>
      </c>
      <c r="D3164" s="407">
        <v>10</v>
      </c>
      <c r="E3164" s="404" t="s">
        <v>65</v>
      </c>
      <c r="G3164"/>
    </row>
    <row r="3165" spans="1:7" ht="13.5" thickBot="1" x14ac:dyDescent="0.25">
      <c r="A3165" s="406">
        <v>39859</v>
      </c>
      <c r="B3165" s="406" t="s">
        <v>13830</v>
      </c>
      <c r="C3165" s="406" t="s">
        <v>2</v>
      </c>
      <c r="D3165" s="406">
        <v>15.41</v>
      </c>
      <c r="E3165" s="404" t="s">
        <v>65</v>
      </c>
      <c r="G3165"/>
    </row>
    <row r="3166" spans="1:7" ht="13.5" thickBot="1" x14ac:dyDescent="0.25">
      <c r="A3166" s="407">
        <v>39860</v>
      </c>
      <c r="B3166" s="407" t="s">
        <v>13831</v>
      </c>
      <c r="C3166" s="407" t="s">
        <v>2</v>
      </c>
      <c r="D3166" s="407">
        <v>23.65</v>
      </c>
      <c r="E3166" s="404" t="s">
        <v>65</v>
      </c>
      <c r="G3166"/>
    </row>
    <row r="3167" spans="1:7" ht="23.25" thickBot="1" x14ac:dyDescent="0.25">
      <c r="A3167" s="406">
        <v>39861</v>
      </c>
      <c r="B3167" s="406" t="s">
        <v>13832</v>
      </c>
      <c r="C3167" s="406" t="s">
        <v>2</v>
      </c>
      <c r="D3167" s="406">
        <v>67.53</v>
      </c>
      <c r="E3167" s="404" t="s">
        <v>65</v>
      </c>
      <c r="G3167"/>
    </row>
    <row r="3168" spans="1:7" ht="13.5" thickBot="1" x14ac:dyDescent="0.25">
      <c r="A3168" s="407">
        <v>1898</v>
      </c>
      <c r="B3168" s="407" t="s">
        <v>2689</v>
      </c>
      <c r="C3168" s="407" t="s">
        <v>2</v>
      </c>
      <c r="D3168" s="407">
        <v>0.57999999999999996</v>
      </c>
      <c r="E3168" s="404" t="s">
        <v>65</v>
      </c>
      <c r="G3168"/>
    </row>
    <row r="3169" spans="1:7" ht="13.5" thickBot="1" x14ac:dyDescent="0.25">
      <c r="A3169" s="406">
        <v>1904</v>
      </c>
      <c r="B3169" s="406" t="s">
        <v>2690</v>
      </c>
      <c r="C3169" s="406" t="s">
        <v>2</v>
      </c>
      <c r="D3169" s="406">
        <v>0.62</v>
      </c>
      <c r="E3169" s="404" t="s">
        <v>65</v>
      </c>
      <c r="G3169"/>
    </row>
    <row r="3170" spans="1:7" ht="13.5" thickBot="1" x14ac:dyDescent="0.25">
      <c r="A3170" s="407">
        <v>1899</v>
      </c>
      <c r="B3170" s="407" t="s">
        <v>2691</v>
      </c>
      <c r="C3170" s="407" t="s">
        <v>2</v>
      </c>
      <c r="D3170" s="407">
        <v>0.65</v>
      </c>
      <c r="E3170" s="404" t="s">
        <v>65</v>
      </c>
      <c r="G3170"/>
    </row>
    <row r="3171" spans="1:7" ht="13.5" thickBot="1" x14ac:dyDescent="0.25">
      <c r="A3171" s="406">
        <v>1900</v>
      </c>
      <c r="B3171" s="406" t="s">
        <v>2692</v>
      </c>
      <c r="C3171" s="406" t="s">
        <v>2</v>
      </c>
      <c r="D3171" s="406">
        <v>1.04</v>
      </c>
      <c r="E3171" s="404" t="s">
        <v>65</v>
      </c>
      <c r="G3171"/>
    </row>
    <row r="3172" spans="1:7" ht="13.5" thickBot="1" x14ac:dyDescent="0.25">
      <c r="A3172" s="407">
        <v>1893</v>
      </c>
      <c r="B3172" s="407" t="s">
        <v>2693</v>
      </c>
      <c r="C3172" s="407" t="s">
        <v>2</v>
      </c>
      <c r="D3172" s="407">
        <v>2.77</v>
      </c>
      <c r="E3172" s="404" t="s">
        <v>65</v>
      </c>
      <c r="G3172"/>
    </row>
    <row r="3173" spans="1:7" ht="13.5" thickBot="1" x14ac:dyDescent="0.25">
      <c r="A3173" s="406">
        <v>1902</v>
      </c>
      <c r="B3173" s="406" t="s">
        <v>2694</v>
      </c>
      <c r="C3173" s="406" t="s">
        <v>2</v>
      </c>
      <c r="D3173" s="406">
        <v>2.21</v>
      </c>
      <c r="E3173" s="404" t="s">
        <v>65</v>
      </c>
      <c r="G3173"/>
    </row>
    <row r="3174" spans="1:7" ht="13.5" thickBot="1" x14ac:dyDescent="0.25">
      <c r="A3174" s="407">
        <v>1901</v>
      </c>
      <c r="B3174" s="407" t="s">
        <v>2695</v>
      </c>
      <c r="C3174" s="407" t="s">
        <v>2</v>
      </c>
      <c r="D3174" s="407">
        <v>0.69</v>
      </c>
      <c r="E3174" s="404" t="s">
        <v>65</v>
      </c>
      <c r="G3174"/>
    </row>
    <row r="3175" spans="1:7" ht="13.5" thickBot="1" x14ac:dyDescent="0.25">
      <c r="A3175" s="406">
        <v>1892</v>
      </c>
      <c r="B3175" s="406" t="s">
        <v>4753</v>
      </c>
      <c r="C3175" s="406" t="s">
        <v>2</v>
      </c>
      <c r="D3175" s="406">
        <v>1.31</v>
      </c>
      <c r="E3175" s="404" t="s">
        <v>65</v>
      </c>
      <c r="G3175"/>
    </row>
    <row r="3176" spans="1:7" ht="13.5" thickBot="1" x14ac:dyDescent="0.25">
      <c r="A3176" s="407">
        <v>1907</v>
      </c>
      <c r="B3176" s="407" t="s">
        <v>10125</v>
      </c>
      <c r="C3176" s="407" t="s">
        <v>2</v>
      </c>
      <c r="D3176" s="407">
        <v>12.16</v>
      </c>
      <c r="E3176" s="404" t="s">
        <v>65</v>
      </c>
      <c r="G3176"/>
    </row>
    <row r="3177" spans="1:7" ht="13.5" thickBot="1" x14ac:dyDescent="0.25">
      <c r="A3177" s="406">
        <v>1894</v>
      </c>
      <c r="B3177" s="406" t="s">
        <v>4957</v>
      </c>
      <c r="C3177" s="406" t="s">
        <v>2</v>
      </c>
      <c r="D3177" s="406">
        <v>4.47</v>
      </c>
      <c r="E3177" s="404" t="s">
        <v>65</v>
      </c>
      <c r="G3177"/>
    </row>
    <row r="3178" spans="1:7" ht="13.5" thickBot="1" x14ac:dyDescent="0.25">
      <c r="A3178" s="407">
        <v>1891</v>
      </c>
      <c r="B3178" s="407" t="s">
        <v>2696</v>
      </c>
      <c r="C3178" s="407" t="s">
        <v>2</v>
      </c>
      <c r="D3178" s="407">
        <v>1.04</v>
      </c>
      <c r="E3178" s="404" t="s">
        <v>65</v>
      </c>
      <c r="G3178"/>
    </row>
    <row r="3179" spans="1:7" ht="13.5" thickBot="1" x14ac:dyDescent="0.25">
      <c r="A3179" s="406">
        <v>1896</v>
      </c>
      <c r="B3179" s="406" t="s">
        <v>2697</v>
      </c>
      <c r="C3179" s="406" t="s">
        <v>2</v>
      </c>
      <c r="D3179" s="406">
        <v>14.83</v>
      </c>
      <c r="E3179" s="404" t="s">
        <v>65</v>
      </c>
      <c r="G3179"/>
    </row>
    <row r="3180" spans="1:7" ht="13.5" thickBot="1" x14ac:dyDescent="0.25">
      <c r="A3180" s="407">
        <v>1895</v>
      </c>
      <c r="B3180" s="407" t="s">
        <v>2698</v>
      </c>
      <c r="C3180" s="407" t="s">
        <v>2</v>
      </c>
      <c r="D3180" s="407">
        <v>28.8</v>
      </c>
      <c r="E3180" s="404" t="s">
        <v>65</v>
      </c>
      <c r="G3180"/>
    </row>
    <row r="3181" spans="1:7" ht="38.25" customHeight="1" thickBot="1" x14ac:dyDescent="0.25">
      <c r="A3181" s="406">
        <v>3867</v>
      </c>
      <c r="B3181" s="406" t="s">
        <v>10126</v>
      </c>
      <c r="C3181" s="406" t="s">
        <v>2</v>
      </c>
      <c r="D3181" s="406">
        <v>35.08</v>
      </c>
      <c r="E3181" s="404" t="s">
        <v>65</v>
      </c>
      <c r="G3181"/>
    </row>
    <row r="3182" spans="1:7" ht="13.5" thickBot="1" x14ac:dyDescent="0.25">
      <c r="A3182" s="407">
        <v>3861</v>
      </c>
      <c r="B3182" s="407" t="s">
        <v>10127</v>
      </c>
      <c r="C3182" s="407" t="s">
        <v>2</v>
      </c>
      <c r="D3182" s="407">
        <v>0.35</v>
      </c>
      <c r="E3182" s="404" t="s">
        <v>65</v>
      </c>
      <c r="G3182"/>
    </row>
    <row r="3183" spans="1:7" ht="13.5" thickBot="1" x14ac:dyDescent="0.25">
      <c r="A3183" s="406">
        <v>3904</v>
      </c>
      <c r="B3183" s="406" t="s">
        <v>10128</v>
      </c>
      <c r="C3183" s="406" t="s">
        <v>2</v>
      </c>
      <c r="D3183" s="406">
        <v>0.4</v>
      </c>
      <c r="E3183" s="404" t="s">
        <v>65</v>
      </c>
      <c r="G3183"/>
    </row>
    <row r="3184" spans="1:7" ht="13.5" thickBot="1" x14ac:dyDescent="0.25">
      <c r="A3184" s="407">
        <v>3903</v>
      </c>
      <c r="B3184" s="407" t="s">
        <v>10129</v>
      </c>
      <c r="C3184" s="407" t="s">
        <v>2</v>
      </c>
      <c r="D3184" s="407">
        <v>0.85</v>
      </c>
      <c r="E3184" s="404" t="s">
        <v>65</v>
      </c>
      <c r="G3184"/>
    </row>
    <row r="3185" spans="1:7" ht="13.5" thickBot="1" x14ac:dyDescent="0.25">
      <c r="A3185" s="406">
        <v>3862</v>
      </c>
      <c r="B3185" s="406" t="s">
        <v>10130</v>
      </c>
      <c r="C3185" s="406" t="s">
        <v>2</v>
      </c>
      <c r="D3185" s="406">
        <v>1.88</v>
      </c>
      <c r="E3185" s="404" t="s">
        <v>65</v>
      </c>
      <c r="G3185"/>
    </row>
    <row r="3186" spans="1:7" ht="13.5" thickBot="1" x14ac:dyDescent="0.25">
      <c r="A3186" s="407">
        <v>3863</v>
      </c>
      <c r="B3186" s="407" t="s">
        <v>10131</v>
      </c>
      <c r="C3186" s="407" t="s">
        <v>2</v>
      </c>
      <c r="D3186" s="407">
        <v>2.21</v>
      </c>
      <c r="E3186" s="404" t="s">
        <v>65</v>
      </c>
      <c r="G3186"/>
    </row>
    <row r="3187" spans="1:7" ht="13.5" thickBot="1" x14ac:dyDescent="0.25">
      <c r="A3187" s="406">
        <v>3864</v>
      </c>
      <c r="B3187" s="406" t="s">
        <v>13025</v>
      </c>
      <c r="C3187" s="406" t="s">
        <v>2</v>
      </c>
      <c r="D3187" s="406">
        <v>6.05</v>
      </c>
      <c r="E3187" s="404" t="s">
        <v>65</v>
      </c>
      <c r="G3187"/>
    </row>
    <row r="3188" spans="1:7" ht="13.5" thickBot="1" x14ac:dyDescent="0.25">
      <c r="A3188" s="407">
        <v>3865</v>
      </c>
      <c r="B3188" s="407" t="s">
        <v>10132</v>
      </c>
      <c r="C3188" s="407" t="s">
        <v>2</v>
      </c>
      <c r="D3188" s="407">
        <v>9.0399999999999991</v>
      </c>
      <c r="E3188" s="404" t="s">
        <v>65</v>
      </c>
      <c r="G3188"/>
    </row>
    <row r="3189" spans="1:7" ht="13.5" thickBot="1" x14ac:dyDescent="0.25">
      <c r="A3189" s="406">
        <v>3866</v>
      </c>
      <c r="B3189" s="406" t="s">
        <v>10133</v>
      </c>
      <c r="C3189" s="406" t="s">
        <v>2</v>
      </c>
      <c r="D3189" s="406">
        <v>20.61</v>
      </c>
      <c r="E3189" s="404" t="s">
        <v>65</v>
      </c>
      <c r="G3189"/>
    </row>
    <row r="3190" spans="1:7" ht="13.5" thickBot="1" x14ac:dyDescent="0.25">
      <c r="A3190" s="407">
        <v>3902</v>
      </c>
      <c r="B3190" s="407" t="s">
        <v>10134</v>
      </c>
      <c r="C3190" s="407" t="s">
        <v>2</v>
      </c>
      <c r="D3190" s="407">
        <v>11.63</v>
      </c>
      <c r="E3190" s="404" t="s">
        <v>65</v>
      </c>
      <c r="G3190"/>
    </row>
    <row r="3191" spans="1:7" ht="13.5" thickBot="1" x14ac:dyDescent="0.25">
      <c r="A3191" s="406">
        <v>3878</v>
      </c>
      <c r="B3191" s="406" t="s">
        <v>10135</v>
      </c>
      <c r="C3191" s="406" t="s">
        <v>2</v>
      </c>
      <c r="D3191" s="406">
        <v>3.67</v>
      </c>
      <c r="E3191" s="404" t="s">
        <v>65</v>
      </c>
      <c r="G3191"/>
    </row>
    <row r="3192" spans="1:7" ht="13.5" thickBot="1" x14ac:dyDescent="0.25">
      <c r="A3192" s="407">
        <v>3877</v>
      </c>
      <c r="B3192" s="407" t="s">
        <v>10136</v>
      </c>
      <c r="C3192" s="407" t="s">
        <v>2</v>
      </c>
      <c r="D3192" s="407">
        <v>3.34</v>
      </c>
      <c r="E3192" s="404" t="s">
        <v>65</v>
      </c>
      <c r="G3192"/>
    </row>
    <row r="3193" spans="1:7" ht="13.5" thickBot="1" x14ac:dyDescent="0.25">
      <c r="A3193" s="406">
        <v>3879</v>
      </c>
      <c r="B3193" s="406" t="s">
        <v>10137</v>
      </c>
      <c r="C3193" s="406" t="s">
        <v>2</v>
      </c>
      <c r="D3193" s="406">
        <v>7.4</v>
      </c>
      <c r="E3193" s="404" t="s">
        <v>65</v>
      </c>
      <c r="G3193"/>
    </row>
    <row r="3194" spans="1:7" ht="13.5" thickBot="1" x14ac:dyDescent="0.25">
      <c r="A3194" s="407">
        <v>3880</v>
      </c>
      <c r="B3194" s="407" t="s">
        <v>10138</v>
      </c>
      <c r="C3194" s="407" t="s">
        <v>2</v>
      </c>
      <c r="D3194" s="407">
        <v>16.72</v>
      </c>
      <c r="E3194" s="404" t="s">
        <v>65</v>
      </c>
      <c r="G3194"/>
    </row>
    <row r="3195" spans="1:7" ht="34.5" customHeight="1" thickBot="1" x14ac:dyDescent="0.25">
      <c r="A3195" s="406">
        <v>3901</v>
      </c>
      <c r="B3195" s="406" t="s">
        <v>10139</v>
      </c>
      <c r="C3195" s="406" t="s">
        <v>2</v>
      </c>
      <c r="D3195" s="406">
        <v>21.35</v>
      </c>
      <c r="E3195" s="404" t="s">
        <v>65</v>
      </c>
      <c r="G3195"/>
    </row>
    <row r="3196" spans="1:7" ht="13.5" thickBot="1" x14ac:dyDescent="0.25">
      <c r="A3196" s="407">
        <v>12892</v>
      </c>
      <c r="B3196" s="407" t="s">
        <v>10140</v>
      </c>
      <c r="C3196" s="407" t="s">
        <v>2115</v>
      </c>
      <c r="D3196" s="407">
        <v>12.06</v>
      </c>
      <c r="E3196" s="404" t="s">
        <v>65</v>
      </c>
      <c r="G3196"/>
    </row>
    <row r="3197" spans="1:7" ht="13.5" thickBot="1" x14ac:dyDescent="0.25">
      <c r="A3197" s="406">
        <v>3883</v>
      </c>
      <c r="B3197" s="406" t="s">
        <v>10141</v>
      </c>
      <c r="C3197" s="406" t="s">
        <v>2</v>
      </c>
      <c r="D3197" s="406">
        <v>0.64</v>
      </c>
      <c r="E3197" s="404" t="s">
        <v>65</v>
      </c>
      <c r="G3197"/>
    </row>
    <row r="3198" spans="1:7" ht="13.5" thickBot="1" x14ac:dyDescent="0.25">
      <c r="A3198" s="407">
        <v>3876</v>
      </c>
      <c r="B3198" s="407" t="s">
        <v>10142</v>
      </c>
      <c r="C3198" s="407" t="s">
        <v>2</v>
      </c>
      <c r="D3198" s="407">
        <v>1.66</v>
      </c>
      <c r="E3198" s="404" t="s">
        <v>65</v>
      </c>
      <c r="G3198"/>
    </row>
    <row r="3199" spans="1:7" ht="13.5" thickBot="1" x14ac:dyDescent="0.25">
      <c r="A3199" s="406">
        <v>3884</v>
      </c>
      <c r="B3199" s="406" t="s">
        <v>10143</v>
      </c>
      <c r="C3199" s="406" t="s">
        <v>2</v>
      </c>
      <c r="D3199" s="406">
        <v>0.95</v>
      </c>
      <c r="E3199" s="404" t="s">
        <v>65</v>
      </c>
      <c r="G3199"/>
    </row>
    <row r="3200" spans="1:7" ht="13.5" thickBot="1" x14ac:dyDescent="0.25">
      <c r="A3200" s="407">
        <v>20170</v>
      </c>
      <c r="B3200" s="407" t="s">
        <v>2699</v>
      </c>
      <c r="C3200" s="407" t="s">
        <v>2</v>
      </c>
      <c r="D3200" s="407">
        <v>8.67</v>
      </c>
      <c r="E3200" s="404" t="s">
        <v>65</v>
      </c>
      <c r="G3200"/>
    </row>
    <row r="3201" spans="1:7" ht="13.5" thickBot="1" x14ac:dyDescent="0.25">
      <c r="A3201" s="406">
        <v>20171</v>
      </c>
      <c r="B3201" s="406" t="s">
        <v>8359</v>
      </c>
      <c r="C3201" s="406" t="s">
        <v>2</v>
      </c>
      <c r="D3201" s="406">
        <v>21.19</v>
      </c>
      <c r="E3201" s="404" t="s">
        <v>65</v>
      </c>
      <c r="G3201"/>
    </row>
    <row r="3202" spans="1:7" ht="13.5" thickBot="1" x14ac:dyDescent="0.25">
      <c r="A3202" s="407">
        <v>20167</v>
      </c>
      <c r="B3202" s="407" t="s">
        <v>2700</v>
      </c>
      <c r="C3202" s="407" t="s">
        <v>2</v>
      </c>
      <c r="D3202" s="407">
        <v>3.55</v>
      </c>
      <c r="E3202" s="404" t="s">
        <v>65</v>
      </c>
      <c r="G3202"/>
    </row>
    <row r="3203" spans="1:7" ht="13.5" thickBot="1" x14ac:dyDescent="0.25">
      <c r="A3203" s="406">
        <v>20168</v>
      </c>
      <c r="B3203" s="406" t="s">
        <v>2701</v>
      </c>
      <c r="C3203" s="406" t="s">
        <v>2</v>
      </c>
      <c r="D3203" s="406">
        <v>4.7</v>
      </c>
      <c r="E3203" s="404" t="s">
        <v>65</v>
      </c>
      <c r="G3203"/>
    </row>
    <row r="3204" spans="1:7" ht="13.5" thickBot="1" x14ac:dyDescent="0.25">
      <c r="A3204" s="407">
        <v>20169</v>
      </c>
      <c r="B3204" s="407" t="s">
        <v>2702</v>
      </c>
      <c r="C3204" s="407" t="s">
        <v>2</v>
      </c>
      <c r="D3204" s="407">
        <v>5.56</v>
      </c>
      <c r="E3204" s="404" t="s">
        <v>65</v>
      </c>
      <c r="G3204"/>
    </row>
    <row r="3205" spans="1:7" ht="13.5" thickBot="1" x14ac:dyDescent="0.25">
      <c r="A3205" s="406">
        <v>3837</v>
      </c>
      <c r="B3205" s="406" t="s">
        <v>10144</v>
      </c>
      <c r="C3205" s="406" t="s">
        <v>2</v>
      </c>
      <c r="D3205" s="406">
        <v>22.28</v>
      </c>
      <c r="E3205" s="404" t="s">
        <v>65</v>
      </c>
      <c r="G3205"/>
    </row>
    <row r="3206" spans="1:7" ht="13.5" thickBot="1" x14ac:dyDescent="0.25">
      <c r="A3206" s="407">
        <v>3845</v>
      </c>
      <c r="B3206" s="407" t="s">
        <v>10145</v>
      </c>
      <c r="C3206" s="407" t="s">
        <v>2</v>
      </c>
      <c r="D3206" s="407">
        <v>6.49</v>
      </c>
      <c r="E3206" s="404" t="s">
        <v>65</v>
      </c>
      <c r="G3206"/>
    </row>
    <row r="3207" spans="1:7" ht="13.5" thickBot="1" x14ac:dyDescent="0.25">
      <c r="A3207" s="406">
        <v>11045</v>
      </c>
      <c r="B3207" s="406" t="s">
        <v>10146</v>
      </c>
      <c r="C3207" s="406" t="s">
        <v>2</v>
      </c>
      <c r="D3207" s="406">
        <v>13.52</v>
      </c>
      <c r="E3207" s="404" t="s">
        <v>65</v>
      </c>
      <c r="G3207"/>
    </row>
    <row r="3208" spans="1:7" ht="13.5" thickBot="1" x14ac:dyDescent="0.25">
      <c r="A3208" s="407">
        <v>3899</v>
      </c>
      <c r="B3208" s="407" t="s">
        <v>13026</v>
      </c>
      <c r="C3208" s="407" t="s">
        <v>2</v>
      </c>
      <c r="D3208" s="407">
        <v>3.19</v>
      </c>
      <c r="E3208" s="404" t="s">
        <v>65</v>
      </c>
      <c r="G3208"/>
    </row>
    <row r="3209" spans="1:7" ht="13.5" thickBot="1" x14ac:dyDescent="0.25">
      <c r="A3209" s="406">
        <v>38676</v>
      </c>
      <c r="B3209" s="406" t="s">
        <v>10147</v>
      </c>
      <c r="C3209" s="406" t="s">
        <v>2</v>
      </c>
      <c r="D3209" s="406">
        <v>13.99</v>
      </c>
      <c r="E3209" s="404" t="s">
        <v>65</v>
      </c>
      <c r="G3209"/>
    </row>
    <row r="3210" spans="1:7" ht="13.5" thickBot="1" x14ac:dyDescent="0.25">
      <c r="A3210" s="407">
        <v>38677</v>
      </c>
      <c r="B3210" s="407" t="s">
        <v>10148</v>
      </c>
      <c r="C3210" s="407" t="s">
        <v>2</v>
      </c>
      <c r="D3210" s="407">
        <v>16.03</v>
      </c>
      <c r="E3210" s="404" t="s">
        <v>65</v>
      </c>
      <c r="G3210"/>
    </row>
    <row r="3211" spans="1:7" ht="13.5" thickBot="1" x14ac:dyDescent="0.25">
      <c r="A3211" s="406">
        <v>3897</v>
      </c>
      <c r="B3211" s="406" t="s">
        <v>10149</v>
      </c>
      <c r="C3211" s="406" t="s">
        <v>2</v>
      </c>
      <c r="D3211" s="406">
        <v>0.65</v>
      </c>
      <c r="E3211" s="404" t="s">
        <v>65</v>
      </c>
      <c r="G3211"/>
    </row>
    <row r="3212" spans="1:7" ht="13.5" thickBot="1" x14ac:dyDescent="0.25">
      <c r="A3212" s="407">
        <v>3875</v>
      </c>
      <c r="B3212" s="407" t="s">
        <v>10150</v>
      </c>
      <c r="C3212" s="407" t="s">
        <v>2</v>
      </c>
      <c r="D3212" s="407">
        <v>1.48</v>
      </c>
      <c r="E3212" s="404" t="s">
        <v>65</v>
      </c>
      <c r="G3212"/>
    </row>
    <row r="3213" spans="1:7" ht="13.5" thickBot="1" x14ac:dyDescent="0.25">
      <c r="A3213" s="406">
        <v>3898</v>
      </c>
      <c r="B3213" s="406" t="s">
        <v>10151</v>
      </c>
      <c r="C3213" s="406" t="s">
        <v>2</v>
      </c>
      <c r="D3213" s="406">
        <v>2.74</v>
      </c>
      <c r="E3213" s="404" t="s">
        <v>65</v>
      </c>
      <c r="G3213"/>
    </row>
    <row r="3214" spans="1:7" ht="13.5" thickBot="1" x14ac:dyDescent="0.25">
      <c r="A3214" s="407">
        <v>3855</v>
      </c>
      <c r="B3214" s="407" t="s">
        <v>10152</v>
      </c>
      <c r="C3214" s="407" t="s">
        <v>2</v>
      </c>
      <c r="D3214" s="407">
        <v>2.59</v>
      </c>
      <c r="E3214" s="404" t="s">
        <v>65</v>
      </c>
      <c r="G3214"/>
    </row>
    <row r="3215" spans="1:7" ht="13.5" thickBot="1" x14ac:dyDescent="0.25">
      <c r="A3215" s="406">
        <v>3874</v>
      </c>
      <c r="B3215" s="406" t="s">
        <v>10153</v>
      </c>
      <c r="C3215" s="406" t="s">
        <v>2</v>
      </c>
      <c r="D3215" s="406">
        <v>2.76</v>
      </c>
      <c r="E3215" s="404" t="s">
        <v>65</v>
      </c>
      <c r="G3215"/>
    </row>
    <row r="3216" spans="1:7" ht="13.5" thickBot="1" x14ac:dyDescent="0.25">
      <c r="A3216" s="407">
        <v>3870</v>
      </c>
      <c r="B3216" s="407" t="s">
        <v>10154</v>
      </c>
      <c r="C3216" s="407" t="s">
        <v>2</v>
      </c>
      <c r="D3216" s="407">
        <v>3.46</v>
      </c>
      <c r="E3216" s="404" t="s">
        <v>65</v>
      </c>
      <c r="G3216"/>
    </row>
    <row r="3217" spans="1:7" ht="13.5" thickBot="1" x14ac:dyDescent="0.25">
      <c r="A3217" s="406">
        <v>38678</v>
      </c>
      <c r="B3217" s="406" t="s">
        <v>13833</v>
      </c>
      <c r="C3217" s="406" t="s">
        <v>2</v>
      </c>
      <c r="D3217" s="406">
        <v>7.99</v>
      </c>
      <c r="E3217" s="404" t="s">
        <v>65</v>
      </c>
      <c r="G3217"/>
    </row>
    <row r="3218" spans="1:7" ht="13.5" thickBot="1" x14ac:dyDescent="0.25">
      <c r="A3218" s="407">
        <v>3859</v>
      </c>
      <c r="B3218" s="407" t="s">
        <v>10155</v>
      </c>
      <c r="C3218" s="407" t="s">
        <v>2</v>
      </c>
      <c r="D3218" s="407">
        <v>0.63</v>
      </c>
      <c r="E3218" s="404" t="s">
        <v>65</v>
      </c>
      <c r="G3218"/>
    </row>
    <row r="3219" spans="1:7" ht="13.5" thickBot="1" x14ac:dyDescent="0.25">
      <c r="A3219" s="406">
        <v>3856</v>
      </c>
      <c r="B3219" s="406" t="s">
        <v>10156</v>
      </c>
      <c r="C3219" s="406" t="s">
        <v>2</v>
      </c>
      <c r="D3219" s="406">
        <v>0.95</v>
      </c>
      <c r="E3219" s="404" t="s">
        <v>65</v>
      </c>
      <c r="G3219"/>
    </row>
    <row r="3220" spans="1:7" ht="13.5" thickBot="1" x14ac:dyDescent="0.25">
      <c r="A3220" s="407">
        <v>3906</v>
      </c>
      <c r="B3220" s="407" t="s">
        <v>10157</v>
      </c>
      <c r="C3220" s="407" t="s">
        <v>2</v>
      </c>
      <c r="D3220" s="407">
        <v>0.73</v>
      </c>
      <c r="E3220" s="404" t="s">
        <v>65</v>
      </c>
      <c r="G3220"/>
    </row>
    <row r="3221" spans="1:7" ht="13.5" thickBot="1" x14ac:dyDescent="0.25">
      <c r="A3221" s="406">
        <v>3860</v>
      </c>
      <c r="B3221" s="406" t="s">
        <v>10158</v>
      </c>
      <c r="C3221" s="406" t="s">
        <v>2</v>
      </c>
      <c r="D3221" s="406">
        <v>2.3199999999999998</v>
      </c>
      <c r="E3221" s="404" t="s">
        <v>65</v>
      </c>
      <c r="G3221"/>
    </row>
    <row r="3222" spans="1:7" ht="13.5" thickBot="1" x14ac:dyDescent="0.25">
      <c r="A3222" s="407">
        <v>3905</v>
      </c>
      <c r="B3222" s="407" t="s">
        <v>10159</v>
      </c>
      <c r="C3222" s="407" t="s">
        <v>2</v>
      </c>
      <c r="D3222" s="407">
        <v>4.99</v>
      </c>
      <c r="E3222" s="404" t="s">
        <v>65</v>
      </c>
      <c r="G3222"/>
    </row>
    <row r="3223" spans="1:7" ht="13.5" thickBot="1" x14ac:dyDescent="0.25">
      <c r="A3223" s="406">
        <v>3871</v>
      </c>
      <c r="B3223" s="406" t="s">
        <v>10160</v>
      </c>
      <c r="C3223" s="406" t="s">
        <v>2</v>
      </c>
      <c r="D3223" s="406">
        <v>8.7899999999999991</v>
      </c>
      <c r="E3223" s="404" t="s">
        <v>65</v>
      </c>
      <c r="G3223"/>
    </row>
    <row r="3224" spans="1:7" ht="13.5" thickBot="1" x14ac:dyDescent="0.25">
      <c r="A3224" s="407">
        <v>37429</v>
      </c>
      <c r="B3224" s="407" t="s">
        <v>10161</v>
      </c>
      <c r="C3224" s="407" t="s">
        <v>2</v>
      </c>
      <c r="D3224" s="408">
        <v>1297.0899999999999</v>
      </c>
      <c r="E3224" s="404" t="s">
        <v>65</v>
      </c>
      <c r="G3224"/>
    </row>
    <row r="3225" spans="1:7" ht="13.5" thickBot="1" x14ac:dyDescent="0.25">
      <c r="A3225" s="406">
        <v>37426</v>
      </c>
      <c r="B3225" s="406" t="s">
        <v>10162</v>
      </c>
      <c r="C3225" s="406" t="s">
        <v>2</v>
      </c>
      <c r="D3225" s="406">
        <v>12.47</v>
      </c>
      <c r="E3225" s="404" t="s">
        <v>65</v>
      </c>
      <c r="G3225"/>
    </row>
    <row r="3226" spans="1:7" ht="13.5" thickBot="1" x14ac:dyDescent="0.25">
      <c r="A3226" s="407">
        <v>37427</v>
      </c>
      <c r="B3226" s="407" t="s">
        <v>10163</v>
      </c>
      <c r="C3226" s="407" t="s">
        <v>2</v>
      </c>
      <c r="D3226" s="407">
        <v>29.76</v>
      </c>
      <c r="E3226" s="404" t="s">
        <v>65</v>
      </c>
      <c r="G3226"/>
    </row>
    <row r="3227" spans="1:7" ht="13.5" thickBot="1" x14ac:dyDescent="0.25">
      <c r="A3227" s="406">
        <v>37424</v>
      </c>
      <c r="B3227" s="406" t="s">
        <v>10164</v>
      </c>
      <c r="C3227" s="406" t="s">
        <v>2</v>
      </c>
      <c r="D3227" s="406">
        <v>5.73</v>
      </c>
      <c r="E3227" s="404" t="s">
        <v>65</v>
      </c>
      <c r="G3227"/>
    </row>
    <row r="3228" spans="1:7" ht="13.5" thickBot="1" x14ac:dyDescent="0.25">
      <c r="A3228" s="407">
        <v>37428</v>
      </c>
      <c r="B3228" s="407" t="s">
        <v>10165</v>
      </c>
      <c r="C3228" s="407" t="s">
        <v>2</v>
      </c>
      <c r="D3228" s="407">
        <v>102.57</v>
      </c>
      <c r="E3228" s="404" t="s">
        <v>65</v>
      </c>
      <c r="G3228"/>
    </row>
    <row r="3229" spans="1:7" ht="13.5" thickBot="1" x14ac:dyDescent="0.25">
      <c r="A3229" s="406">
        <v>37425</v>
      </c>
      <c r="B3229" s="406" t="s">
        <v>10166</v>
      </c>
      <c r="C3229" s="406" t="s">
        <v>2</v>
      </c>
      <c r="D3229" s="406">
        <v>6.18</v>
      </c>
      <c r="E3229" s="404" t="s">
        <v>65</v>
      </c>
      <c r="G3229"/>
    </row>
    <row r="3230" spans="1:7" ht="13.5" thickBot="1" x14ac:dyDescent="0.25">
      <c r="A3230" s="407">
        <v>26037</v>
      </c>
      <c r="B3230" s="407" t="s">
        <v>2703</v>
      </c>
      <c r="C3230" s="407" t="s">
        <v>2114</v>
      </c>
      <c r="D3230" s="407">
        <v>555.73</v>
      </c>
      <c r="E3230" s="404" t="s">
        <v>65</v>
      </c>
      <c r="G3230"/>
    </row>
    <row r="3231" spans="1:7" ht="13.5" thickBot="1" x14ac:dyDescent="0.25">
      <c r="A3231" s="406">
        <v>11519</v>
      </c>
      <c r="B3231" s="406" t="s">
        <v>2704</v>
      </c>
      <c r="C3231" s="406" t="s">
        <v>2115</v>
      </c>
      <c r="D3231" s="406">
        <v>37.11</v>
      </c>
      <c r="E3231" s="404" t="s">
        <v>65</v>
      </c>
      <c r="G3231"/>
    </row>
    <row r="3232" spans="1:7" ht="13.5" thickBot="1" x14ac:dyDescent="0.25">
      <c r="A3232" s="407">
        <v>11520</v>
      </c>
      <c r="B3232" s="407" t="s">
        <v>2705</v>
      </c>
      <c r="C3232" s="407" t="s">
        <v>2115</v>
      </c>
      <c r="D3232" s="407">
        <v>10.06</v>
      </c>
      <c r="E3232" s="404" t="s">
        <v>65</v>
      </c>
      <c r="G3232"/>
    </row>
    <row r="3233" spans="1:7" ht="13.5" thickBot="1" x14ac:dyDescent="0.25">
      <c r="A3233" s="406">
        <v>11518</v>
      </c>
      <c r="B3233" s="406" t="s">
        <v>13834</v>
      </c>
      <c r="C3233" s="406" t="s">
        <v>2115</v>
      </c>
      <c r="D3233" s="406">
        <v>115.11</v>
      </c>
      <c r="E3233" s="404" t="s">
        <v>65</v>
      </c>
      <c r="G3233"/>
    </row>
    <row r="3234" spans="1:7" ht="13.5" thickBot="1" x14ac:dyDescent="0.25">
      <c r="A3234" s="407">
        <v>4244</v>
      </c>
      <c r="B3234" s="407" t="s">
        <v>2706</v>
      </c>
      <c r="C3234" s="407" t="s">
        <v>280</v>
      </c>
      <c r="D3234" s="407">
        <v>27.21</v>
      </c>
      <c r="E3234" s="404" t="s">
        <v>65</v>
      </c>
      <c r="G3234"/>
    </row>
    <row r="3235" spans="1:7" ht="13.5" thickBot="1" x14ac:dyDescent="0.25">
      <c r="A3235" s="406">
        <v>3997</v>
      </c>
      <c r="B3235" s="406" t="s">
        <v>4754</v>
      </c>
      <c r="C3235" s="406" t="s">
        <v>298</v>
      </c>
      <c r="D3235" s="409">
        <v>2337.33</v>
      </c>
      <c r="E3235" s="404" t="s">
        <v>65</v>
      </c>
      <c r="G3235"/>
    </row>
    <row r="3236" spans="1:7" ht="13.5" thickBot="1" x14ac:dyDescent="0.25">
      <c r="A3236" s="407">
        <v>3989</v>
      </c>
      <c r="B3236" s="407" t="s">
        <v>4755</v>
      </c>
      <c r="C3236" s="407" t="s">
        <v>298</v>
      </c>
      <c r="D3236" s="408">
        <v>2500</v>
      </c>
      <c r="E3236" s="404" t="s">
        <v>65</v>
      </c>
      <c r="G3236"/>
    </row>
    <row r="3237" spans="1:7" ht="13.5" thickBot="1" x14ac:dyDescent="0.25">
      <c r="A3237" s="406">
        <v>4006</v>
      </c>
      <c r="B3237" s="406" t="s">
        <v>4958</v>
      </c>
      <c r="C3237" s="406" t="s">
        <v>298</v>
      </c>
      <c r="D3237" s="406">
        <v>240.28</v>
      </c>
      <c r="E3237" s="404" t="s">
        <v>65</v>
      </c>
      <c r="G3237"/>
    </row>
    <row r="3238" spans="1:7" ht="13.5" thickBot="1" x14ac:dyDescent="0.25">
      <c r="A3238" s="407">
        <v>4004</v>
      </c>
      <c r="B3238" s="407" t="s">
        <v>8138</v>
      </c>
      <c r="C3238" s="407" t="s">
        <v>298</v>
      </c>
      <c r="D3238" s="407">
        <v>532.73</v>
      </c>
      <c r="E3238" s="404" t="s">
        <v>65</v>
      </c>
      <c r="G3238"/>
    </row>
    <row r="3239" spans="1:7" ht="13.5" thickBot="1" x14ac:dyDescent="0.25">
      <c r="A3239" s="406">
        <v>11836</v>
      </c>
      <c r="B3239" s="406" t="s">
        <v>4959</v>
      </c>
      <c r="C3239" s="406" t="s">
        <v>298</v>
      </c>
      <c r="D3239" s="406">
        <v>630.86</v>
      </c>
      <c r="E3239" s="404" t="s">
        <v>65</v>
      </c>
      <c r="G3239"/>
    </row>
    <row r="3240" spans="1:7" ht="13.5" thickBot="1" x14ac:dyDescent="0.25">
      <c r="A3240" s="407">
        <v>36151</v>
      </c>
      <c r="B3240" s="407" t="s">
        <v>10167</v>
      </c>
      <c r="C3240" s="407" t="s">
        <v>2</v>
      </c>
      <c r="D3240" s="407">
        <v>26.8</v>
      </c>
      <c r="E3240" s="404" t="s">
        <v>65</v>
      </c>
      <c r="G3240"/>
    </row>
    <row r="3241" spans="1:7" ht="13.5" thickBot="1" x14ac:dyDescent="0.25">
      <c r="A3241" s="406">
        <v>37457</v>
      </c>
      <c r="B3241" s="406" t="s">
        <v>10168</v>
      </c>
      <c r="C3241" s="406" t="s">
        <v>70</v>
      </c>
      <c r="D3241" s="406">
        <v>1.23</v>
      </c>
      <c r="E3241" s="404" t="s">
        <v>65</v>
      </c>
      <c r="G3241"/>
    </row>
    <row r="3242" spans="1:7" ht="13.5" thickBot="1" x14ac:dyDescent="0.25">
      <c r="A3242" s="407">
        <v>37456</v>
      </c>
      <c r="B3242" s="407" t="s">
        <v>10169</v>
      </c>
      <c r="C3242" s="407" t="s">
        <v>70</v>
      </c>
      <c r="D3242" s="407">
        <v>0.65</v>
      </c>
      <c r="E3242" s="404" t="s">
        <v>65</v>
      </c>
      <c r="G3242"/>
    </row>
    <row r="3243" spans="1:7" ht="13.5" thickBot="1" x14ac:dyDescent="0.25">
      <c r="A3243" s="406">
        <v>37460</v>
      </c>
      <c r="B3243" s="406" t="s">
        <v>10170</v>
      </c>
      <c r="C3243" s="406" t="s">
        <v>70</v>
      </c>
      <c r="D3243" s="406">
        <v>6.26</v>
      </c>
      <c r="E3243" s="404" t="s">
        <v>65</v>
      </c>
      <c r="G3243"/>
    </row>
    <row r="3244" spans="1:7" ht="51" customHeight="1" thickBot="1" x14ac:dyDescent="0.25">
      <c r="A3244" s="407">
        <v>37461</v>
      </c>
      <c r="B3244" s="407" t="s">
        <v>10171</v>
      </c>
      <c r="C3244" s="407" t="s">
        <v>70</v>
      </c>
      <c r="D3244" s="407">
        <v>4.58</v>
      </c>
      <c r="E3244" s="404" t="s">
        <v>65</v>
      </c>
      <c r="G3244"/>
    </row>
    <row r="3245" spans="1:7" ht="13.5" thickBot="1" x14ac:dyDescent="0.25">
      <c r="A3245" s="406">
        <v>37458</v>
      </c>
      <c r="B3245" s="406" t="s">
        <v>10172</v>
      </c>
      <c r="C3245" s="406" t="s">
        <v>70</v>
      </c>
      <c r="D3245" s="406">
        <v>1.83</v>
      </c>
      <c r="E3245" s="404" t="s">
        <v>65</v>
      </c>
      <c r="G3245"/>
    </row>
    <row r="3246" spans="1:7" ht="13.5" thickBot="1" x14ac:dyDescent="0.25">
      <c r="A3246" s="407">
        <v>37454</v>
      </c>
      <c r="B3246" s="407" t="s">
        <v>10173</v>
      </c>
      <c r="C3246" s="407" t="s">
        <v>70</v>
      </c>
      <c r="D3246" s="407">
        <v>0.48</v>
      </c>
      <c r="E3246" s="404" t="s">
        <v>65</v>
      </c>
      <c r="G3246"/>
    </row>
    <row r="3247" spans="1:7" ht="13.5" thickBot="1" x14ac:dyDescent="0.25">
      <c r="A3247" s="406">
        <v>37455</v>
      </c>
      <c r="B3247" s="406" t="s">
        <v>10174</v>
      </c>
      <c r="C3247" s="406" t="s">
        <v>70</v>
      </c>
      <c r="D3247" s="406">
        <v>0.81</v>
      </c>
      <c r="E3247" s="404" t="s">
        <v>65</v>
      </c>
      <c r="G3247"/>
    </row>
    <row r="3248" spans="1:7" ht="12.75" customHeight="1" thickBot="1" x14ac:dyDescent="0.25">
      <c r="A3248" s="407">
        <v>37459</v>
      </c>
      <c r="B3248" s="407" t="s">
        <v>10175</v>
      </c>
      <c r="C3248" s="407" t="s">
        <v>70</v>
      </c>
      <c r="D3248" s="407">
        <v>2.57</v>
      </c>
      <c r="E3248" s="404" t="s">
        <v>65</v>
      </c>
      <c r="G3248"/>
    </row>
    <row r="3249" spans="1:7" ht="23.25" thickBot="1" x14ac:dyDescent="0.25">
      <c r="A3249" s="406">
        <v>21029</v>
      </c>
      <c r="B3249" s="406" t="s">
        <v>10176</v>
      </c>
      <c r="C3249" s="406" t="s">
        <v>2</v>
      </c>
      <c r="D3249" s="406">
        <v>168</v>
      </c>
      <c r="E3249" s="404" t="s">
        <v>65</v>
      </c>
      <c r="G3249"/>
    </row>
    <row r="3250" spans="1:7" ht="23.25" thickBot="1" x14ac:dyDescent="0.25">
      <c r="A3250" s="407">
        <v>21030</v>
      </c>
      <c r="B3250" s="407" t="s">
        <v>10177</v>
      </c>
      <c r="C3250" s="407" t="s">
        <v>2</v>
      </c>
      <c r="D3250" s="407">
        <v>207.08</v>
      </c>
      <c r="E3250" s="404" t="s">
        <v>65</v>
      </c>
      <c r="G3250"/>
    </row>
    <row r="3251" spans="1:7" ht="23.25" thickBot="1" x14ac:dyDescent="0.25">
      <c r="A3251" s="406">
        <v>21031</v>
      </c>
      <c r="B3251" s="406" t="s">
        <v>13027</v>
      </c>
      <c r="C3251" s="406" t="s">
        <v>2</v>
      </c>
      <c r="D3251" s="406">
        <v>257.82</v>
      </c>
      <c r="E3251" s="404" t="s">
        <v>65</v>
      </c>
      <c r="G3251"/>
    </row>
    <row r="3252" spans="1:7" ht="23.25" thickBot="1" x14ac:dyDescent="0.25">
      <c r="A3252" s="407">
        <v>21032</v>
      </c>
      <c r="B3252" s="407" t="s">
        <v>10178</v>
      </c>
      <c r="C3252" s="407" t="s">
        <v>2</v>
      </c>
      <c r="D3252" s="407">
        <v>275.27999999999997</v>
      </c>
      <c r="E3252" s="404" t="s">
        <v>65</v>
      </c>
      <c r="G3252"/>
    </row>
    <row r="3253" spans="1:7" ht="23.25" thickBot="1" x14ac:dyDescent="0.25">
      <c r="A3253" s="406">
        <v>37527</v>
      </c>
      <c r="B3253" s="406" t="s">
        <v>10179</v>
      </c>
      <c r="C3253" s="406" t="s">
        <v>2</v>
      </c>
      <c r="D3253" s="406">
        <v>248.67</v>
      </c>
      <c r="E3253" s="404" t="s">
        <v>65</v>
      </c>
      <c r="G3253"/>
    </row>
    <row r="3254" spans="1:7" ht="23.25" thickBot="1" x14ac:dyDescent="0.25">
      <c r="A3254" s="407">
        <v>37528</v>
      </c>
      <c r="B3254" s="407" t="s">
        <v>10180</v>
      </c>
      <c r="C3254" s="407" t="s">
        <v>2</v>
      </c>
      <c r="D3254" s="407">
        <v>296.49</v>
      </c>
      <c r="E3254" s="404" t="s">
        <v>65</v>
      </c>
      <c r="G3254"/>
    </row>
    <row r="3255" spans="1:7" ht="23.25" thickBot="1" x14ac:dyDescent="0.25">
      <c r="A3255" s="406">
        <v>37529</v>
      </c>
      <c r="B3255" s="406" t="s">
        <v>10181</v>
      </c>
      <c r="C3255" s="406" t="s">
        <v>2</v>
      </c>
      <c r="D3255" s="406">
        <v>299.39999999999998</v>
      </c>
      <c r="E3255" s="404" t="s">
        <v>65</v>
      </c>
      <c r="G3255"/>
    </row>
    <row r="3256" spans="1:7" ht="23.25" thickBot="1" x14ac:dyDescent="0.25">
      <c r="A3256" s="407">
        <v>37530</v>
      </c>
      <c r="B3256" s="407" t="s">
        <v>10182</v>
      </c>
      <c r="C3256" s="407" t="s">
        <v>2</v>
      </c>
      <c r="D3256" s="407">
        <v>390.89</v>
      </c>
      <c r="E3256" s="404" t="s">
        <v>65</v>
      </c>
      <c r="G3256"/>
    </row>
    <row r="3257" spans="1:7" ht="23.25" thickBot="1" x14ac:dyDescent="0.25">
      <c r="A3257" s="406">
        <v>21034</v>
      </c>
      <c r="B3257" s="406" t="s">
        <v>10183</v>
      </c>
      <c r="C3257" s="406" t="s">
        <v>2</v>
      </c>
      <c r="D3257" s="406">
        <v>333.5</v>
      </c>
      <c r="E3257" s="404" t="s">
        <v>65</v>
      </c>
      <c r="G3257"/>
    </row>
    <row r="3258" spans="1:7" ht="23.25" thickBot="1" x14ac:dyDescent="0.25">
      <c r="A3258" s="407">
        <v>37531</v>
      </c>
      <c r="B3258" s="407" t="s">
        <v>10184</v>
      </c>
      <c r="C3258" s="407" t="s">
        <v>2</v>
      </c>
      <c r="D3258" s="407">
        <v>420</v>
      </c>
      <c r="E3258" s="404" t="s">
        <v>65</v>
      </c>
      <c r="G3258"/>
    </row>
    <row r="3259" spans="1:7" ht="23.25" thickBot="1" x14ac:dyDescent="0.25">
      <c r="A3259" s="406">
        <v>21036</v>
      </c>
      <c r="B3259" s="406" t="s">
        <v>13835</v>
      </c>
      <c r="C3259" s="406" t="s">
        <v>2</v>
      </c>
      <c r="D3259" s="406">
        <v>510.65</v>
      </c>
      <c r="E3259" s="404" t="s">
        <v>65</v>
      </c>
      <c r="G3259"/>
    </row>
    <row r="3260" spans="1:7" ht="23.25" thickBot="1" x14ac:dyDescent="0.25">
      <c r="A3260" s="407">
        <v>21037</v>
      </c>
      <c r="B3260" s="407" t="s">
        <v>10185</v>
      </c>
      <c r="C3260" s="407" t="s">
        <v>2</v>
      </c>
      <c r="D3260" s="407">
        <v>582.16999999999996</v>
      </c>
      <c r="E3260" s="404" t="s">
        <v>65</v>
      </c>
      <c r="G3260"/>
    </row>
    <row r="3261" spans="1:7" ht="23.25" thickBot="1" x14ac:dyDescent="0.25">
      <c r="A3261" s="406">
        <v>20185</v>
      </c>
      <c r="B3261" s="406" t="s">
        <v>10186</v>
      </c>
      <c r="C3261" s="406" t="s">
        <v>70</v>
      </c>
      <c r="D3261" s="406">
        <v>7.46</v>
      </c>
      <c r="E3261" s="404" t="s">
        <v>65</v>
      </c>
      <c r="G3261"/>
    </row>
    <row r="3262" spans="1:7" ht="13.5" thickBot="1" x14ac:dyDescent="0.25">
      <c r="A3262" s="407">
        <v>20260</v>
      </c>
      <c r="B3262" s="407" t="s">
        <v>2707</v>
      </c>
      <c r="C3262" s="407" t="s">
        <v>2</v>
      </c>
      <c r="D3262" s="407">
        <v>6.44</v>
      </c>
      <c r="E3262" s="404" t="s">
        <v>65</v>
      </c>
      <c r="G3262"/>
    </row>
    <row r="3263" spans="1:7" ht="23.25" thickBot="1" x14ac:dyDescent="0.25">
      <c r="A3263" s="406">
        <v>37523</v>
      </c>
      <c r="B3263" s="406" t="s">
        <v>10187</v>
      </c>
      <c r="C3263" s="406" t="s">
        <v>2</v>
      </c>
      <c r="D3263" s="409">
        <v>376806.22</v>
      </c>
      <c r="E3263" s="404" t="s">
        <v>65</v>
      </c>
      <c r="G3263"/>
    </row>
    <row r="3264" spans="1:7" ht="23.25" thickBot="1" x14ac:dyDescent="0.25">
      <c r="A3264" s="407">
        <v>37515</v>
      </c>
      <c r="B3264" s="407" t="s">
        <v>10188</v>
      </c>
      <c r="C3264" s="407" t="s">
        <v>2</v>
      </c>
      <c r="D3264" s="408">
        <v>335000</v>
      </c>
      <c r="E3264" s="404" t="s">
        <v>65</v>
      </c>
      <c r="G3264"/>
    </row>
    <row r="3265" spans="1:7" ht="23.25" thickBot="1" x14ac:dyDescent="0.25">
      <c r="A3265" s="406">
        <v>12899</v>
      </c>
      <c r="B3265" s="406" t="s">
        <v>3072</v>
      </c>
      <c r="C3265" s="406" t="s">
        <v>2</v>
      </c>
      <c r="D3265" s="406">
        <v>48.35</v>
      </c>
      <c r="E3265" s="404" t="s">
        <v>65</v>
      </c>
      <c r="G3265"/>
    </row>
    <row r="3266" spans="1:7" ht="13.5" thickBot="1" x14ac:dyDescent="0.25">
      <c r="A3266" s="407">
        <v>39956</v>
      </c>
      <c r="B3266" s="407" t="s">
        <v>10189</v>
      </c>
      <c r="C3266" s="407" t="s">
        <v>184</v>
      </c>
      <c r="D3266" s="407">
        <v>2.52</v>
      </c>
      <c r="E3266" s="404" t="s">
        <v>65</v>
      </c>
      <c r="G3266"/>
    </row>
    <row r="3267" spans="1:7" ht="25.5" customHeight="1" thickBot="1" x14ac:dyDescent="0.25">
      <c r="A3267" s="406">
        <v>11621</v>
      </c>
      <c r="B3267" s="406" t="s">
        <v>3073</v>
      </c>
      <c r="C3267" s="406" t="s">
        <v>184</v>
      </c>
      <c r="D3267" s="406">
        <v>26.75</v>
      </c>
      <c r="E3267" s="404" t="s">
        <v>65</v>
      </c>
      <c r="G3267"/>
    </row>
    <row r="3268" spans="1:7" ht="23.25" thickBot="1" x14ac:dyDescent="0.25">
      <c r="A3268" s="407">
        <v>4014</v>
      </c>
      <c r="B3268" s="407" t="s">
        <v>3074</v>
      </c>
      <c r="C3268" s="407" t="s">
        <v>184</v>
      </c>
      <c r="D3268" s="407">
        <v>24.26</v>
      </c>
      <c r="E3268" s="404" t="s">
        <v>65</v>
      </c>
      <c r="G3268"/>
    </row>
    <row r="3269" spans="1:7" ht="23.25" thickBot="1" x14ac:dyDescent="0.25">
      <c r="A3269" s="406">
        <v>4015</v>
      </c>
      <c r="B3269" s="406" t="s">
        <v>10190</v>
      </c>
      <c r="C3269" s="406" t="s">
        <v>184</v>
      </c>
      <c r="D3269" s="406">
        <v>28.02</v>
      </c>
      <c r="E3269" s="404" t="s">
        <v>65</v>
      </c>
      <c r="G3269"/>
    </row>
    <row r="3270" spans="1:7" ht="23.25" thickBot="1" x14ac:dyDescent="0.25">
      <c r="A3270" s="407">
        <v>4017</v>
      </c>
      <c r="B3270" s="407" t="s">
        <v>13836</v>
      </c>
      <c r="C3270" s="407" t="s">
        <v>184</v>
      </c>
      <c r="D3270" s="407">
        <v>30.27</v>
      </c>
      <c r="E3270" s="404" t="s">
        <v>65</v>
      </c>
      <c r="G3270"/>
    </row>
    <row r="3271" spans="1:7" ht="23.25" thickBot="1" x14ac:dyDescent="0.25">
      <c r="A3271" s="406">
        <v>4016</v>
      </c>
      <c r="B3271" s="406" t="s">
        <v>4756</v>
      </c>
      <c r="C3271" s="406" t="s">
        <v>184</v>
      </c>
      <c r="D3271" s="406">
        <v>18.22</v>
      </c>
      <c r="E3271" s="404" t="s">
        <v>65</v>
      </c>
      <c r="G3271"/>
    </row>
    <row r="3272" spans="1:7" ht="13.5" customHeight="1" thickBot="1" x14ac:dyDescent="0.25">
      <c r="A3272" s="407">
        <v>626</v>
      </c>
      <c r="B3272" s="407" t="s">
        <v>13837</v>
      </c>
      <c r="C3272" s="407" t="s">
        <v>616</v>
      </c>
      <c r="D3272" s="407">
        <v>9.7799999999999994</v>
      </c>
      <c r="E3272" s="404" t="s">
        <v>65</v>
      </c>
      <c r="G3272"/>
    </row>
    <row r="3273" spans="1:7" ht="13.5" thickBot="1" x14ac:dyDescent="0.25">
      <c r="A3273" s="406">
        <v>25860</v>
      </c>
      <c r="B3273" s="406" t="s">
        <v>10191</v>
      </c>
      <c r="C3273" s="406" t="s">
        <v>184</v>
      </c>
      <c r="D3273" s="406">
        <v>6.54</v>
      </c>
      <c r="E3273" s="404" t="s">
        <v>65</v>
      </c>
      <c r="G3273"/>
    </row>
    <row r="3274" spans="1:7" ht="13.5" thickBot="1" x14ac:dyDescent="0.25">
      <c r="A3274" s="407">
        <v>25861</v>
      </c>
      <c r="B3274" s="407" t="s">
        <v>10192</v>
      </c>
      <c r="C3274" s="407" t="s">
        <v>184</v>
      </c>
      <c r="D3274" s="407">
        <v>9.8699999999999992</v>
      </c>
      <c r="E3274" s="404" t="s">
        <v>65</v>
      </c>
      <c r="G3274"/>
    </row>
    <row r="3275" spans="1:7" ht="13.5" thickBot="1" x14ac:dyDescent="0.25">
      <c r="A3275" s="406">
        <v>25862</v>
      </c>
      <c r="B3275" s="406" t="s">
        <v>10193</v>
      </c>
      <c r="C3275" s="406" t="s">
        <v>184</v>
      </c>
      <c r="D3275" s="406">
        <v>10.48</v>
      </c>
      <c r="E3275" s="404" t="s">
        <v>65</v>
      </c>
      <c r="G3275"/>
    </row>
    <row r="3276" spans="1:7" ht="13.5" thickBot="1" x14ac:dyDescent="0.25">
      <c r="A3276" s="407">
        <v>25863</v>
      </c>
      <c r="B3276" s="407" t="s">
        <v>10194</v>
      </c>
      <c r="C3276" s="407" t="s">
        <v>184</v>
      </c>
      <c r="D3276" s="407">
        <v>13.1</v>
      </c>
      <c r="E3276" s="404" t="s">
        <v>65</v>
      </c>
      <c r="G3276"/>
    </row>
    <row r="3277" spans="1:7" ht="13.5" thickBot="1" x14ac:dyDescent="0.25">
      <c r="A3277" s="406">
        <v>25864</v>
      </c>
      <c r="B3277" s="406" t="s">
        <v>10195</v>
      </c>
      <c r="C3277" s="406" t="s">
        <v>184</v>
      </c>
      <c r="D3277" s="406">
        <v>19.649999999999999</v>
      </c>
      <c r="E3277" s="404" t="s">
        <v>65</v>
      </c>
      <c r="G3277"/>
    </row>
    <row r="3278" spans="1:7" ht="13.5" thickBot="1" x14ac:dyDescent="0.25">
      <c r="A3278" s="407">
        <v>25865</v>
      </c>
      <c r="B3278" s="407" t="s">
        <v>10196</v>
      </c>
      <c r="C3278" s="407" t="s">
        <v>184</v>
      </c>
      <c r="D3278" s="407">
        <v>26.33</v>
      </c>
      <c r="E3278" s="404" t="s">
        <v>65</v>
      </c>
      <c r="G3278"/>
    </row>
    <row r="3279" spans="1:7" ht="13.5" thickBot="1" x14ac:dyDescent="0.25">
      <c r="A3279" s="406">
        <v>25866</v>
      </c>
      <c r="B3279" s="406" t="s">
        <v>10197</v>
      </c>
      <c r="C3279" s="406" t="s">
        <v>184</v>
      </c>
      <c r="D3279" s="406">
        <v>32.69</v>
      </c>
      <c r="E3279" s="404" t="s">
        <v>65</v>
      </c>
      <c r="G3279"/>
    </row>
    <row r="3280" spans="1:7" ht="13.5" thickBot="1" x14ac:dyDescent="0.25">
      <c r="A3280" s="407">
        <v>25868</v>
      </c>
      <c r="B3280" s="407" t="s">
        <v>10198</v>
      </c>
      <c r="C3280" s="407" t="s">
        <v>184</v>
      </c>
      <c r="D3280" s="407">
        <v>7.29</v>
      </c>
      <c r="E3280" s="404" t="s">
        <v>65</v>
      </c>
      <c r="G3280"/>
    </row>
    <row r="3281" spans="1:7" ht="13.5" thickBot="1" x14ac:dyDescent="0.25">
      <c r="A3281" s="406">
        <v>25869</v>
      </c>
      <c r="B3281" s="406" t="s">
        <v>10199</v>
      </c>
      <c r="C3281" s="406" t="s">
        <v>184</v>
      </c>
      <c r="D3281" s="406">
        <v>10.3</v>
      </c>
      <c r="E3281" s="404" t="s">
        <v>65</v>
      </c>
      <c r="G3281"/>
    </row>
    <row r="3282" spans="1:7" ht="13.5" thickBot="1" x14ac:dyDescent="0.25">
      <c r="A3282" s="407">
        <v>25870</v>
      </c>
      <c r="B3282" s="407" t="s">
        <v>10200</v>
      </c>
      <c r="C3282" s="407" t="s">
        <v>184</v>
      </c>
      <c r="D3282" s="407">
        <v>11.67</v>
      </c>
      <c r="E3282" s="404" t="s">
        <v>65</v>
      </c>
      <c r="G3282"/>
    </row>
    <row r="3283" spans="1:7" ht="25.5" customHeight="1" thickBot="1" x14ac:dyDescent="0.25">
      <c r="A3283" s="406">
        <v>25871</v>
      </c>
      <c r="B3283" s="406" t="s">
        <v>10201</v>
      </c>
      <c r="C3283" s="406" t="s">
        <v>184</v>
      </c>
      <c r="D3283" s="406">
        <v>14.33</v>
      </c>
      <c r="E3283" s="404" t="s">
        <v>65</v>
      </c>
      <c r="G3283"/>
    </row>
    <row r="3284" spans="1:7" ht="25.5" customHeight="1" thickBot="1" x14ac:dyDescent="0.25">
      <c r="A3284" s="407">
        <v>25867</v>
      </c>
      <c r="B3284" s="407" t="s">
        <v>13028</v>
      </c>
      <c r="C3284" s="407" t="s">
        <v>184</v>
      </c>
      <c r="D3284" s="407">
        <v>21.22</v>
      </c>
      <c r="E3284" s="404" t="s">
        <v>65</v>
      </c>
      <c r="G3284"/>
    </row>
    <row r="3285" spans="1:7" ht="25.5" customHeight="1" thickBot="1" x14ac:dyDescent="0.25">
      <c r="A3285" s="406">
        <v>25872</v>
      </c>
      <c r="B3285" s="406" t="s">
        <v>10202</v>
      </c>
      <c r="C3285" s="406" t="s">
        <v>184</v>
      </c>
      <c r="D3285" s="406">
        <v>28.68</v>
      </c>
      <c r="E3285" s="404" t="s">
        <v>65</v>
      </c>
      <c r="G3285"/>
    </row>
    <row r="3286" spans="1:7" ht="13.5" thickBot="1" x14ac:dyDescent="0.25">
      <c r="A3286" s="407">
        <v>25873</v>
      </c>
      <c r="B3286" s="407" t="s">
        <v>10203</v>
      </c>
      <c r="C3286" s="407" t="s">
        <v>184</v>
      </c>
      <c r="D3286" s="407">
        <v>35.770000000000003</v>
      </c>
      <c r="E3286" s="404" t="s">
        <v>65</v>
      </c>
      <c r="G3286"/>
    </row>
    <row r="3287" spans="1:7" ht="23.25" thickBot="1" x14ac:dyDescent="0.25">
      <c r="A3287" s="406">
        <v>12898</v>
      </c>
      <c r="B3287" s="406" t="s">
        <v>4757</v>
      </c>
      <c r="C3287" s="406" t="s">
        <v>2</v>
      </c>
      <c r="D3287" s="406">
        <v>113.16</v>
      </c>
      <c r="E3287" s="404" t="s">
        <v>65</v>
      </c>
      <c r="G3287"/>
    </row>
    <row r="3288" spans="1:7" ht="23.25" thickBot="1" x14ac:dyDescent="0.25">
      <c r="A3288" s="407">
        <v>14535</v>
      </c>
      <c r="B3288" s="407" t="s">
        <v>3075</v>
      </c>
      <c r="C3288" s="407" t="s">
        <v>2</v>
      </c>
      <c r="D3288" s="408">
        <v>41115.120000000003</v>
      </c>
      <c r="E3288" s="404" t="s">
        <v>65</v>
      </c>
      <c r="G3288"/>
    </row>
    <row r="3289" spans="1:7" ht="13.5" thickBot="1" x14ac:dyDescent="0.25">
      <c r="A3289" s="406">
        <v>4037</v>
      </c>
      <c r="B3289" s="406" t="s">
        <v>2708</v>
      </c>
      <c r="C3289" s="406" t="s">
        <v>280</v>
      </c>
      <c r="D3289" s="406">
        <v>4.45</v>
      </c>
      <c r="E3289" s="404" t="s">
        <v>65</v>
      </c>
      <c r="G3289"/>
    </row>
    <row r="3290" spans="1:7" ht="13.5" thickBot="1" x14ac:dyDescent="0.25">
      <c r="A3290" s="407">
        <v>4035</v>
      </c>
      <c r="B3290" s="407" t="s">
        <v>8139</v>
      </c>
      <c r="C3290" s="407" t="s">
        <v>280</v>
      </c>
      <c r="D3290" s="407">
        <v>2.97</v>
      </c>
      <c r="E3290" s="404" t="s">
        <v>65</v>
      </c>
      <c r="G3290"/>
    </row>
    <row r="3291" spans="1:7" ht="23.25" customHeight="1" thickBot="1" x14ac:dyDescent="0.25">
      <c r="A3291" s="406">
        <v>4036</v>
      </c>
      <c r="B3291" s="406" t="s">
        <v>3850</v>
      </c>
      <c r="C3291" s="406" t="s">
        <v>280</v>
      </c>
      <c r="D3291" s="406">
        <v>4.45</v>
      </c>
      <c r="E3291" s="404" t="s">
        <v>65</v>
      </c>
      <c r="G3291"/>
    </row>
    <row r="3292" spans="1:7" ht="13.5" thickBot="1" x14ac:dyDescent="0.25">
      <c r="A3292" s="407">
        <v>10764</v>
      </c>
      <c r="B3292" s="407" t="s">
        <v>2709</v>
      </c>
      <c r="C3292" s="407" t="s">
        <v>280</v>
      </c>
      <c r="D3292" s="407">
        <v>2.29</v>
      </c>
      <c r="E3292" s="404" t="s">
        <v>65</v>
      </c>
      <c r="G3292"/>
    </row>
    <row r="3293" spans="1:7" ht="13.5" thickBot="1" x14ac:dyDescent="0.25">
      <c r="A3293" s="406">
        <v>13836</v>
      </c>
      <c r="B3293" s="406" t="s">
        <v>10204</v>
      </c>
      <c r="C3293" s="406" t="s">
        <v>2</v>
      </c>
      <c r="D3293" s="409">
        <v>31942.42</v>
      </c>
      <c r="E3293" s="404" t="s">
        <v>65</v>
      </c>
      <c r="G3293"/>
    </row>
    <row r="3294" spans="1:7" ht="13.5" thickBot="1" x14ac:dyDescent="0.25">
      <c r="A3294" s="407">
        <v>20189</v>
      </c>
      <c r="B3294" s="407" t="s">
        <v>2710</v>
      </c>
      <c r="C3294" s="407" t="s">
        <v>280</v>
      </c>
      <c r="D3294" s="407">
        <v>5.93</v>
      </c>
      <c r="E3294" s="404" t="s">
        <v>65</v>
      </c>
      <c r="G3294"/>
    </row>
    <row r="3295" spans="1:7" ht="13.5" thickBot="1" x14ac:dyDescent="0.25">
      <c r="A3295" s="406">
        <v>20190</v>
      </c>
      <c r="B3295" s="406" t="s">
        <v>2711</v>
      </c>
      <c r="C3295" s="406" t="s">
        <v>280</v>
      </c>
      <c r="D3295" s="406">
        <v>7.74</v>
      </c>
      <c r="E3295" s="404" t="s">
        <v>65</v>
      </c>
      <c r="G3295"/>
    </row>
    <row r="3296" spans="1:7" ht="13.5" thickBot="1" x14ac:dyDescent="0.25">
      <c r="A3296" s="407">
        <v>10754</v>
      </c>
      <c r="B3296" s="407" t="s">
        <v>13838</v>
      </c>
      <c r="C3296" s="407" t="s">
        <v>280</v>
      </c>
      <c r="D3296" s="407">
        <v>5.96</v>
      </c>
      <c r="E3296" s="404" t="s">
        <v>65</v>
      </c>
      <c r="G3296"/>
    </row>
    <row r="3297" spans="1:7" ht="13.5" customHeight="1" thickBot="1" x14ac:dyDescent="0.25">
      <c r="A3297" s="406">
        <v>14534</v>
      </c>
      <c r="B3297" s="406" t="s">
        <v>10205</v>
      </c>
      <c r="C3297" s="406" t="s">
        <v>2</v>
      </c>
      <c r="D3297" s="409">
        <v>13371.94</v>
      </c>
      <c r="E3297" s="404" t="s">
        <v>65</v>
      </c>
      <c r="G3297"/>
    </row>
    <row r="3298" spans="1:7" ht="13.5" thickBot="1" x14ac:dyDescent="0.25">
      <c r="A3298" s="407">
        <v>3335</v>
      </c>
      <c r="B3298" s="407" t="s">
        <v>2712</v>
      </c>
      <c r="C3298" s="407" t="s">
        <v>280</v>
      </c>
      <c r="D3298" s="407">
        <v>1.74</v>
      </c>
      <c r="E3298" s="404" t="s">
        <v>65</v>
      </c>
      <c r="G3298"/>
    </row>
    <row r="3299" spans="1:7" ht="23.25" thickBot="1" x14ac:dyDescent="0.25">
      <c r="A3299" s="406">
        <v>14619</v>
      </c>
      <c r="B3299" s="406" t="s">
        <v>13839</v>
      </c>
      <c r="C3299" s="406" t="s">
        <v>2</v>
      </c>
      <c r="D3299" s="409">
        <v>2163.52</v>
      </c>
      <c r="E3299" s="404" t="s">
        <v>65</v>
      </c>
      <c r="G3299"/>
    </row>
    <row r="3300" spans="1:7" ht="34.5" thickBot="1" x14ac:dyDescent="0.25">
      <c r="A3300" s="407">
        <v>39813</v>
      </c>
      <c r="B3300" s="407" t="s">
        <v>13840</v>
      </c>
      <c r="C3300" s="407" t="s">
        <v>2</v>
      </c>
      <c r="D3300" s="408">
        <v>11239.43</v>
      </c>
      <c r="E3300" s="404" t="s">
        <v>65</v>
      </c>
      <c r="G3300"/>
    </row>
    <row r="3301" spans="1:7" ht="13.5" thickBot="1" x14ac:dyDescent="0.25">
      <c r="A3301" s="406">
        <v>12868</v>
      </c>
      <c r="B3301" s="406" t="s">
        <v>2713</v>
      </c>
      <c r="C3301" s="406" t="s">
        <v>280</v>
      </c>
      <c r="D3301" s="406">
        <v>14.65</v>
      </c>
      <c r="E3301" s="404" t="s">
        <v>65</v>
      </c>
      <c r="G3301"/>
    </row>
    <row r="3302" spans="1:7" ht="38.25" customHeight="1" thickBot="1" x14ac:dyDescent="0.25">
      <c r="A3302" s="407">
        <v>4755</v>
      </c>
      <c r="B3302" s="407" t="s">
        <v>2714</v>
      </c>
      <c r="C3302" s="407" t="s">
        <v>280</v>
      </c>
      <c r="D3302" s="407">
        <v>15.35</v>
      </c>
      <c r="E3302" s="404" t="s">
        <v>65</v>
      </c>
      <c r="G3302"/>
    </row>
    <row r="3303" spans="1:7" ht="38.25" customHeight="1" thickBot="1" x14ac:dyDescent="0.25">
      <c r="A3303" s="406">
        <v>4040</v>
      </c>
      <c r="B3303" s="406" t="s">
        <v>4758</v>
      </c>
      <c r="C3303" s="406" t="s">
        <v>280</v>
      </c>
      <c r="D3303" s="406">
        <v>3.6</v>
      </c>
      <c r="E3303" s="404" t="s">
        <v>65</v>
      </c>
      <c r="G3303"/>
    </row>
    <row r="3304" spans="1:7" ht="13.5" thickBot="1" x14ac:dyDescent="0.25">
      <c r="A3304" s="407">
        <v>4044</v>
      </c>
      <c r="B3304" s="407" t="s">
        <v>2715</v>
      </c>
      <c r="C3304" s="407" t="s">
        <v>280</v>
      </c>
      <c r="D3304" s="407">
        <v>3.75</v>
      </c>
      <c r="E3304" s="404" t="s">
        <v>65</v>
      </c>
      <c r="G3304"/>
    </row>
    <row r="3305" spans="1:7" ht="13.5" thickBot="1" x14ac:dyDescent="0.25">
      <c r="A3305" s="406">
        <v>4043</v>
      </c>
      <c r="B3305" s="406" t="s">
        <v>2716</v>
      </c>
      <c r="C3305" s="406" t="s">
        <v>280</v>
      </c>
      <c r="D3305" s="406">
        <v>3.92</v>
      </c>
      <c r="E3305" s="404" t="s">
        <v>65</v>
      </c>
      <c r="G3305"/>
    </row>
    <row r="3306" spans="1:7" ht="23.25" thickBot="1" x14ac:dyDescent="0.25">
      <c r="A3306" s="407">
        <v>4045</v>
      </c>
      <c r="B3306" s="407" t="s">
        <v>10206</v>
      </c>
      <c r="C3306" s="407" t="s">
        <v>280</v>
      </c>
      <c r="D3306" s="407">
        <v>5.24</v>
      </c>
      <c r="E3306" s="404" t="s">
        <v>65</v>
      </c>
      <c r="G3306"/>
    </row>
    <row r="3307" spans="1:7" ht="13.5" thickBot="1" x14ac:dyDescent="0.25">
      <c r="A3307" s="406">
        <v>14531</v>
      </c>
      <c r="B3307" s="406" t="s">
        <v>10207</v>
      </c>
      <c r="C3307" s="406" t="s">
        <v>2</v>
      </c>
      <c r="D3307" s="409">
        <v>2630.67</v>
      </c>
      <c r="E3307" s="404" t="s">
        <v>65</v>
      </c>
      <c r="G3307"/>
    </row>
    <row r="3308" spans="1:7" ht="13.5" thickBot="1" x14ac:dyDescent="0.25">
      <c r="A3308" s="407">
        <v>36533</v>
      </c>
      <c r="B3308" s="407" t="s">
        <v>10208</v>
      </c>
      <c r="C3308" s="407" t="s">
        <v>2</v>
      </c>
      <c r="D3308" s="408">
        <v>3027.23</v>
      </c>
      <c r="E3308" s="404" t="s">
        <v>65</v>
      </c>
      <c r="G3308"/>
    </row>
    <row r="3309" spans="1:7" ht="13.5" thickBot="1" x14ac:dyDescent="0.25">
      <c r="A3309" s="406">
        <v>11616</v>
      </c>
      <c r="B3309" s="406" t="s">
        <v>10209</v>
      </c>
      <c r="C3309" s="406" t="s">
        <v>2</v>
      </c>
      <c r="D3309" s="409">
        <v>2859.17</v>
      </c>
      <c r="E3309" s="404" t="s">
        <v>65</v>
      </c>
      <c r="G3309"/>
    </row>
    <row r="3310" spans="1:7" ht="13.5" thickBot="1" x14ac:dyDescent="0.25">
      <c r="A3310" s="407">
        <v>4046</v>
      </c>
      <c r="B3310" s="407" t="s">
        <v>10210</v>
      </c>
      <c r="C3310" s="407" t="s">
        <v>2</v>
      </c>
      <c r="D3310" s="408">
        <v>2795</v>
      </c>
      <c r="E3310" s="404" t="s">
        <v>65</v>
      </c>
      <c r="G3310"/>
    </row>
    <row r="3311" spans="1:7" ht="13.5" thickBot="1" x14ac:dyDescent="0.25">
      <c r="A3311" s="406">
        <v>13447</v>
      </c>
      <c r="B3311" s="406" t="s">
        <v>10211</v>
      </c>
      <c r="C3311" s="406" t="s">
        <v>2</v>
      </c>
      <c r="D3311" s="409">
        <v>5919.42</v>
      </c>
      <c r="E3311" s="404" t="s">
        <v>65</v>
      </c>
      <c r="G3311"/>
    </row>
    <row r="3312" spans="1:7" ht="13.5" thickBot="1" x14ac:dyDescent="0.25">
      <c r="A3312" s="407">
        <v>14529</v>
      </c>
      <c r="B3312" s="407" t="s">
        <v>13841</v>
      </c>
      <c r="C3312" s="407" t="s">
        <v>2</v>
      </c>
      <c r="D3312" s="408">
        <v>3310.58</v>
      </c>
      <c r="E3312" s="404" t="s">
        <v>65</v>
      </c>
      <c r="G3312"/>
    </row>
    <row r="3313" spans="1:7" ht="13.5" thickBot="1" x14ac:dyDescent="0.25">
      <c r="A3313" s="406">
        <v>10747</v>
      </c>
      <c r="B3313" s="406" t="s">
        <v>10212</v>
      </c>
      <c r="C3313" s="406" t="s">
        <v>2</v>
      </c>
      <c r="D3313" s="409">
        <v>3248.19</v>
      </c>
      <c r="E3313" s="404" t="s">
        <v>65</v>
      </c>
      <c r="G3313"/>
    </row>
    <row r="3314" spans="1:7" ht="23.25" thickBot="1" x14ac:dyDescent="0.25">
      <c r="A3314" s="407">
        <v>36141</v>
      </c>
      <c r="B3314" s="407" t="s">
        <v>10213</v>
      </c>
      <c r="C3314" s="407" t="s">
        <v>2</v>
      </c>
      <c r="D3314" s="407">
        <v>36.18</v>
      </c>
      <c r="E3314" s="404" t="s">
        <v>65</v>
      </c>
      <c r="G3314"/>
    </row>
    <row r="3315" spans="1:7" ht="13.5" thickBot="1" x14ac:dyDescent="0.25">
      <c r="A3315" s="406">
        <v>4053</v>
      </c>
      <c r="B3315" s="406" t="s">
        <v>8140</v>
      </c>
      <c r="C3315" s="406" t="s">
        <v>2478</v>
      </c>
      <c r="D3315" s="406">
        <v>60.19</v>
      </c>
      <c r="E3315" s="404" t="s">
        <v>65</v>
      </c>
      <c r="G3315"/>
    </row>
    <row r="3316" spans="1:7" ht="13.5" thickBot="1" x14ac:dyDescent="0.25">
      <c r="A3316" s="407">
        <v>4052</v>
      </c>
      <c r="B3316" s="407" t="s">
        <v>2718</v>
      </c>
      <c r="C3316" s="407" t="s">
        <v>2717</v>
      </c>
      <c r="D3316" s="407">
        <v>122.75</v>
      </c>
      <c r="E3316" s="404" t="s">
        <v>65</v>
      </c>
      <c r="G3316"/>
    </row>
    <row r="3317" spans="1:7" ht="13.5" thickBot="1" x14ac:dyDescent="0.25">
      <c r="A3317" s="406">
        <v>4056</v>
      </c>
      <c r="B3317" s="406" t="s">
        <v>8141</v>
      </c>
      <c r="C3317" s="406" t="s">
        <v>2478</v>
      </c>
      <c r="D3317" s="406">
        <v>31.65</v>
      </c>
      <c r="E3317" s="404" t="s">
        <v>65</v>
      </c>
      <c r="G3317"/>
    </row>
    <row r="3318" spans="1:7" ht="13.5" thickBot="1" x14ac:dyDescent="0.25">
      <c r="A3318" s="407">
        <v>4051</v>
      </c>
      <c r="B3318" s="407" t="s">
        <v>4759</v>
      </c>
      <c r="C3318" s="407" t="s">
        <v>2717</v>
      </c>
      <c r="D3318" s="407">
        <v>79</v>
      </c>
      <c r="E3318" s="404" t="s">
        <v>65</v>
      </c>
      <c r="G3318"/>
    </row>
    <row r="3319" spans="1:7" ht="13.5" thickBot="1" x14ac:dyDescent="0.25">
      <c r="A3319" s="406">
        <v>4048</v>
      </c>
      <c r="B3319" s="406" t="s">
        <v>4759</v>
      </c>
      <c r="C3319" s="406" t="s">
        <v>2072</v>
      </c>
      <c r="D3319" s="406">
        <v>4.38</v>
      </c>
      <c r="E3319" s="404" t="s">
        <v>65</v>
      </c>
      <c r="G3319"/>
    </row>
    <row r="3320" spans="1:7" ht="13.5" thickBot="1" x14ac:dyDescent="0.25">
      <c r="A3320" s="407">
        <v>4047</v>
      </c>
      <c r="B3320" s="407" t="s">
        <v>4759</v>
      </c>
      <c r="C3320" s="407" t="s">
        <v>2478</v>
      </c>
      <c r="D3320" s="407">
        <v>15.8</v>
      </c>
      <c r="E3320" s="404" t="s">
        <v>65</v>
      </c>
      <c r="G3320"/>
    </row>
    <row r="3321" spans="1:7" ht="23.25" thickBot="1" x14ac:dyDescent="0.25">
      <c r="A3321" s="406">
        <v>39434</v>
      </c>
      <c r="B3321" s="406" t="s">
        <v>13842</v>
      </c>
      <c r="C3321" s="406" t="s">
        <v>616</v>
      </c>
      <c r="D3321" s="406">
        <v>3.17</v>
      </c>
      <c r="E3321" s="404" t="s">
        <v>65</v>
      </c>
      <c r="G3321"/>
    </row>
    <row r="3322" spans="1:7" ht="23.25" thickBot="1" x14ac:dyDescent="0.25">
      <c r="A3322" s="407">
        <v>39433</v>
      </c>
      <c r="B3322" s="407" t="s">
        <v>13843</v>
      </c>
      <c r="C3322" s="407" t="s">
        <v>616</v>
      </c>
      <c r="D3322" s="407">
        <v>2.27</v>
      </c>
      <c r="E3322" s="404" t="s">
        <v>65</v>
      </c>
      <c r="G3322"/>
    </row>
    <row r="3323" spans="1:7" ht="13.5" thickBot="1" x14ac:dyDescent="0.25">
      <c r="A3323" s="406">
        <v>4049</v>
      </c>
      <c r="B3323" s="406" t="s">
        <v>8142</v>
      </c>
      <c r="C3323" s="406" t="s">
        <v>2072</v>
      </c>
      <c r="D3323" s="406">
        <v>49.49</v>
      </c>
      <c r="E3323" s="404" t="s">
        <v>65</v>
      </c>
      <c r="G3323"/>
    </row>
    <row r="3324" spans="1:7" ht="13.5" thickBot="1" x14ac:dyDescent="0.25">
      <c r="A3324" s="407">
        <v>38877</v>
      </c>
      <c r="B3324" s="407" t="s">
        <v>10214</v>
      </c>
      <c r="C3324" s="407" t="s">
        <v>616</v>
      </c>
      <c r="D3324" s="407">
        <v>4.49</v>
      </c>
      <c r="E3324" s="404" t="s">
        <v>65</v>
      </c>
      <c r="G3324"/>
    </row>
    <row r="3325" spans="1:7" ht="13.5" thickBot="1" x14ac:dyDescent="0.25">
      <c r="A3325" s="406">
        <v>10498</v>
      </c>
      <c r="B3325" s="406" t="s">
        <v>2719</v>
      </c>
      <c r="C3325" s="406" t="s">
        <v>616</v>
      </c>
      <c r="D3325" s="406">
        <v>4.2300000000000004</v>
      </c>
      <c r="E3325" s="404" t="s">
        <v>65</v>
      </c>
      <c r="G3325"/>
    </row>
    <row r="3326" spans="1:7" ht="13.5" thickBot="1" x14ac:dyDescent="0.25">
      <c r="A3326" s="407">
        <v>4823</v>
      </c>
      <c r="B3326" s="407" t="s">
        <v>13029</v>
      </c>
      <c r="C3326" s="407" t="s">
        <v>616</v>
      </c>
      <c r="D3326" s="407">
        <v>37.49</v>
      </c>
      <c r="E3326" s="404" t="s">
        <v>65</v>
      </c>
      <c r="G3326"/>
    </row>
    <row r="3327" spans="1:7" ht="13.5" thickBot="1" x14ac:dyDescent="0.25">
      <c r="A3327" s="406">
        <v>7317</v>
      </c>
      <c r="B3327" s="406" t="s">
        <v>4960</v>
      </c>
      <c r="C3327" s="406" t="s">
        <v>616</v>
      </c>
      <c r="D3327" s="406">
        <v>12.14</v>
      </c>
      <c r="E3327" s="404" t="s">
        <v>65</v>
      </c>
      <c r="G3327"/>
    </row>
    <row r="3328" spans="1:7" ht="13.5" thickBot="1" x14ac:dyDescent="0.25">
      <c r="A3328" s="407">
        <v>12357</v>
      </c>
      <c r="B3328" s="407" t="s">
        <v>13844</v>
      </c>
      <c r="C3328" s="407" t="s">
        <v>2</v>
      </c>
      <c r="D3328" s="407">
        <v>83.51</v>
      </c>
      <c r="E3328" s="404" t="s">
        <v>65</v>
      </c>
      <c r="G3328"/>
    </row>
    <row r="3329" spans="1:7" ht="13.5" thickBot="1" x14ac:dyDescent="0.25">
      <c r="A3329" s="406">
        <v>12358</v>
      </c>
      <c r="B3329" s="406" t="s">
        <v>13845</v>
      </c>
      <c r="C3329" s="406" t="s">
        <v>2</v>
      </c>
      <c r="D3329" s="406">
        <v>93.93</v>
      </c>
      <c r="E3329" s="404" t="s">
        <v>65</v>
      </c>
      <c r="G3329"/>
    </row>
    <row r="3330" spans="1:7" ht="13.5" thickBot="1" x14ac:dyDescent="0.25">
      <c r="A3330" s="407">
        <v>11080</v>
      </c>
      <c r="B3330" s="407" t="s">
        <v>10215</v>
      </c>
      <c r="C3330" s="407" t="s">
        <v>298</v>
      </c>
      <c r="D3330" s="407">
        <v>686.18</v>
      </c>
      <c r="E3330" s="404" t="s">
        <v>65</v>
      </c>
      <c r="G3330"/>
    </row>
    <row r="3331" spans="1:7" ht="13.5" thickBot="1" x14ac:dyDescent="0.25">
      <c r="A3331" s="406">
        <v>11079</v>
      </c>
      <c r="B3331" s="406" t="s">
        <v>10216</v>
      </c>
      <c r="C3331" s="406" t="s">
        <v>298</v>
      </c>
      <c r="D3331" s="406">
        <v>686.18</v>
      </c>
      <c r="E3331" s="404" t="s">
        <v>65</v>
      </c>
      <c r="G3331"/>
    </row>
    <row r="3332" spans="1:7" ht="13.5" thickBot="1" x14ac:dyDescent="0.25">
      <c r="A3332" s="407">
        <v>11081</v>
      </c>
      <c r="B3332" s="407" t="s">
        <v>10217</v>
      </c>
      <c r="C3332" s="407" t="s">
        <v>298</v>
      </c>
      <c r="D3332" s="407">
        <v>686.18</v>
      </c>
      <c r="E3332" s="404" t="s">
        <v>65</v>
      </c>
      <c r="G3332"/>
    </row>
    <row r="3333" spans="1:7" ht="13.5" thickBot="1" x14ac:dyDescent="0.25">
      <c r="A3333" s="406">
        <v>11082</v>
      </c>
      <c r="B3333" s="406" t="s">
        <v>10218</v>
      </c>
      <c r="C3333" s="406" t="s">
        <v>298</v>
      </c>
      <c r="D3333" s="406">
        <v>700.07</v>
      </c>
      <c r="E3333" s="404" t="s">
        <v>65</v>
      </c>
      <c r="G3333"/>
    </row>
    <row r="3334" spans="1:7" ht="13.5" thickBot="1" x14ac:dyDescent="0.25">
      <c r="A3334" s="407">
        <v>11083</v>
      </c>
      <c r="B3334" s="407" t="s">
        <v>10219</v>
      </c>
      <c r="C3334" s="407" t="s">
        <v>298</v>
      </c>
      <c r="D3334" s="407">
        <v>686.18</v>
      </c>
      <c r="E3334" s="404" t="s">
        <v>65</v>
      </c>
      <c r="G3334"/>
    </row>
    <row r="3335" spans="1:7" ht="13.5" thickBot="1" x14ac:dyDescent="0.25">
      <c r="A3335" s="406">
        <v>11084</v>
      </c>
      <c r="B3335" s="406" t="s">
        <v>10220</v>
      </c>
      <c r="C3335" s="406" t="s">
        <v>298</v>
      </c>
      <c r="D3335" s="406">
        <v>686.18</v>
      </c>
      <c r="E3335" s="404" t="s">
        <v>65</v>
      </c>
      <c r="G3335"/>
    </row>
    <row r="3336" spans="1:7" ht="13.5" thickBot="1" x14ac:dyDescent="0.25">
      <c r="A3336" s="407">
        <v>4058</v>
      </c>
      <c r="B3336" s="407" t="s">
        <v>13846</v>
      </c>
      <c r="C3336" s="407" t="s">
        <v>280</v>
      </c>
      <c r="D3336" s="407">
        <v>27.21</v>
      </c>
      <c r="E3336" s="404" t="s">
        <v>65</v>
      </c>
      <c r="G3336"/>
    </row>
    <row r="3337" spans="1:7" ht="13.5" thickBot="1" x14ac:dyDescent="0.25">
      <c r="A3337" s="406">
        <v>34794</v>
      </c>
      <c r="B3337" s="406" t="s">
        <v>4961</v>
      </c>
      <c r="C3337" s="406" t="s">
        <v>280</v>
      </c>
      <c r="D3337" s="406">
        <v>18.95</v>
      </c>
      <c r="E3337" s="404" t="s">
        <v>65</v>
      </c>
      <c r="G3337"/>
    </row>
    <row r="3338" spans="1:7" ht="13.5" thickBot="1" x14ac:dyDescent="0.25">
      <c r="A3338" s="407">
        <v>12768</v>
      </c>
      <c r="B3338" s="407" t="s">
        <v>2721</v>
      </c>
      <c r="C3338" s="407" t="s">
        <v>2</v>
      </c>
      <c r="D3338" s="408">
        <v>2190.58</v>
      </c>
      <c r="E3338" s="404" t="s">
        <v>65</v>
      </c>
      <c r="G3338"/>
    </row>
    <row r="3339" spans="1:7" ht="13.5" thickBot="1" x14ac:dyDescent="0.25">
      <c r="A3339" s="406">
        <v>12779</v>
      </c>
      <c r="B3339" s="406" t="s">
        <v>2722</v>
      </c>
      <c r="C3339" s="406" t="s">
        <v>2</v>
      </c>
      <c r="D3339" s="409">
        <v>2957.52</v>
      </c>
      <c r="E3339" s="404" t="s">
        <v>65</v>
      </c>
      <c r="G3339"/>
    </row>
    <row r="3340" spans="1:7" ht="13.5" thickBot="1" x14ac:dyDescent="0.25">
      <c r="A3340" s="407">
        <v>12780</v>
      </c>
      <c r="B3340" s="407" t="s">
        <v>2723</v>
      </c>
      <c r="C3340" s="407" t="s">
        <v>2</v>
      </c>
      <c r="D3340" s="408">
        <v>3801.16</v>
      </c>
      <c r="E3340" s="404" t="s">
        <v>65</v>
      </c>
      <c r="G3340"/>
    </row>
    <row r="3341" spans="1:7" ht="13.5" thickBot="1" x14ac:dyDescent="0.25">
      <c r="A3341" s="406">
        <v>13741</v>
      </c>
      <c r="B3341" s="406" t="s">
        <v>10221</v>
      </c>
      <c r="C3341" s="406" t="s">
        <v>2</v>
      </c>
      <c r="D3341" s="409">
        <v>1987.9</v>
      </c>
      <c r="E3341" s="404" t="s">
        <v>65</v>
      </c>
      <c r="G3341"/>
    </row>
    <row r="3342" spans="1:7" ht="23.25" thickBot="1" x14ac:dyDescent="0.25">
      <c r="A3342" s="407">
        <v>3288</v>
      </c>
      <c r="B3342" s="407" t="s">
        <v>10222</v>
      </c>
      <c r="C3342" s="407" t="s">
        <v>70</v>
      </c>
      <c r="D3342" s="407">
        <v>3</v>
      </c>
      <c r="E3342" s="404" t="s">
        <v>65</v>
      </c>
      <c r="G3342"/>
    </row>
    <row r="3343" spans="1:7" ht="23.25" thickBot="1" x14ac:dyDescent="0.25">
      <c r="A3343" s="406">
        <v>13587</v>
      </c>
      <c r="B3343" s="406" t="s">
        <v>10223</v>
      </c>
      <c r="C3343" s="406" t="s">
        <v>70</v>
      </c>
      <c r="D3343" s="406">
        <v>1.81</v>
      </c>
      <c r="E3343" s="404" t="s">
        <v>65</v>
      </c>
      <c r="G3343"/>
    </row>
    <row r="3344" spans="1:7" ht="13.5" thickBot="1" x14ac:dyDescent="0.25">
      <c r="A3344" s="407">
        <v>38598</v>
      </c>
      <c r="B3344" s="407" t="s">
        <v>10224</v>
      </c>
      <c r="C3344" s="407" t="s">
        <v>2</v>
      </c>
      <c r="D3344" s="407">
        <v>2.58</v>
      </c>
      <c r="E3344" s="404" t="s">
        <v>65</v>
      </c>
      <c r="G3344"/>
    </row>
    <row r="3345" spans="1:7" ht="51" customHeight="1" thickBot="1" x14ac:dyDescent="0.25">
      <c r="A3345" s="406">
        <v>38595</v>
      </c>
      <c r="B3345" s="406" t="s">
        <v>10225</v>
      </c>
      <c r="C3345" s="406" t="s">
        <v>2</v>
      </c>
      <c r="D3345" s="406">
        <v>1.78</v>
      </c>
      <c r="E3345" s="404" t="s">
        <v>65</v>
      </c>
      <c r="G3345"/>
    </row>
    <row r="3346" spans="1:7" ht="12.75" customHeight="1" thickBot="1" x14ac:dyDescent="0.25">
      <c r="A3346" s="407">
        <v>38592</v>
      </c>
      <c r="B3346" s="407" t="s">
        <v>10226</v>
      </c>
      <c r="C3346" s="407" t="s">
        <v>2</v>
      </c>
      <c r="D3346" s="407">
        <v>2.33</v>
      </c>
      <c r="E3346" s="404" t="s">
        <v>65</v>
      </c>
      <c r="G3346"/>
    </row>
    <row r="3347" spans="1:7" ht="13.5" thickBot="1" x14ac:dyDescent="0.25">
      <c r="A3347" s="406">
        <v>38588</v>
      </c>
      <c r="B3347" s="406" t="s">
        <v>10227</v>
      </c>
      <c r="C3347" s="406" t="s">
        <v>2</v>
      </c>
      <c r="D3347" s="406">
        <v>1.47</v>
      </c>
      <c r="E3347" s="404" t="s">
        <v>65</v>
      </c>
      <c r="G3347"/>
    </row>
    <row r="3348" spans="1:7" ht="13.5" thickBot="1" x14ac:dyDescent="0.25">
      <c r="A3348" s="407">
        <v>38593</v>
      </c>
      <c r="B3348" s="407" t="s">
        <v>10228</v>
      </c>
      <c r="C3348" s="407" t="s">
        <v>2</v>
      </c>
      <c r="D3348" s="407">
        <v>2.5099999999999998</v>
      </c>
      <c r="E3348" s="404" t="s">
        <v>65</v>
      </c>
      <c r="G3348"/>
    </row>
    <row r="3349" spans="1:7" ht="13.5" thickBot="1" x14ac:dyDescent="0.25">
      <c r="A3349" s="406">
        <v>38589</v>
      </c>
      <c r="B3349" s="406" t="s">
        <v>10229</v>
      </c>
      <c r="C3349" s="406" t="s">
        <v>2</v>
      </c>
      <c r="D3349" s="406">
        <v>1.79</v>
      </c>
      <c r="E3349" s="404" t="s">
        <v>65</v>
      </c>
      <c r="G3349"/>
    </row>
    <row r="3350" spans="1:7" ht="13.5" thickBot="1" x14ac:dyDescent="0.25">
      <c r="A3350" s="407">
        <v>38594</v>
      </c>
      <c r="B3350" s="407" t="s">
        <v>10230</v>
      </c>
      <c r="C3350" s="407" t="s">
        <v>2</v>
      </c>
      <c r="D3350" s="407">
        <v>3.72</v>
      </c>
      <c r="E3350" s="404" t="s">
        <v>65</v>
      </c>
      <c r="G3350"/>
    </row>
    <row r="3351" spans="1:7" ht="25.5" customHeight="1" thickBot="1" x14ac:dyDescent="0.25">
      <c r="A3351" s="406">
        <v>34787</v>
      </c>
      <c r="B3351" s="406" t="s">
        <v>10231</v>
      </c>
      <c r="C3351" s="406" t="s">
        <v>2</v>
      </c>
      <c r="D3351" s="406">
        <v>0.85</v>
      </c>
      <c r="E3351" s="404" t="s">
        <v>65</v>
      </c>
      <c r="G3351"/>
    </row>
    <row r="3352" spans="1:7" ht="25.5" customHeight="1" thickBot="1" x14ac:dyDescent="0.25">
      <c r="A3352" s="407">
        <v>34788</v>
      </c>
      <c r="B3352" s="407" t="s">
        <v>10232</v>
      </c>
      <c r="C3352" s="407" t="s">
        <v>2</v>
      </c>
      <c r="D3352" s="407">
        <v>0.86</v>
      </c>
      <c r="E3352" s="404" t="s">
        <v>65</v>
      </c>
      <c r="G3352"/>
    </row>
    <row r="3353" spans="1:7" ht="25.5" customHeight="1" thickBot="1" x14ac:dyDescent="0.25">
      <c r="A3353" s="406">
        <v>34784</v>
      </c>
      <c r="B3353" s="406" t="s">
        <v>10233</v>
      </c>
      <c r="C3353" s="406" t="s">
        <v>2</v>
      </c>
      <c r="D3353" s="406">
        <v>0.95</v>
      </c>
      <c r="E3353" s="404" t="s">
        <v>65</v>
      </c>
      <c r="G3353"/>
    </row>
    <row r="3354" spans="1:7" ht="25.5" customHeight="1" thickBot="1" x14ac:dyDescent="0.25">
      <c r="A3354" s="407">
        <v>34781</v>
      </c>
      <c r="B3354" s="407" t="s">
        <v>10234</v>
      </c>
      <c r="C3354" s="407" t="s">
        <v>2</v>
      </c>
      <c r="D3354" s="407">
        <v>1.07</v>
      </c>
      <c r="E3354" s="404" t="s">
        <v>65</v>
      </c>
      <c r="G3354"/>
    </row>
    <row r="3355" spans="1:7" ht="25.5" customHeight="1" thickBot="1" x14ac:dyDescent="0.25">
      <c r="A3355" s="406">
        <v>34774</v>
      </c>
      <c r="B3355" s="406" t="s">
        <v>10235</v>
      </c>
      <c r="C3355" s="406" t="s">
        <v>2</v>
      </c>
      <c r="D3355" s="406">
        <v>1.66</v>
      </c>
      <c r="E3355" s="404" t="s">
        <v>65</v>
      </c>
      <c r="G3355"/>
    </row>
    <row r="3356" spans="1:7" ht="25.5" customHeight="1" thickBot="1" x14ac:dyDescent="0.25">
      <c r="A3356" s="407">
        <v>34773</v>
      </c>
      <c r="B3356" s="407" t="s">
        <v>10236</v>
      </c>
      <c r="C3356" s="407" t="s">
        <v>2</v>
      </c>
      <c r="D3356" s="407">
        <v>1.86</v>
      </c>
      <c r="E3356" s="404" t="s">
        <v>65</v>
      </c>
      <c r="G3356"/>
    </row>
    <row r="3357" spans="1:7" ht="25.5" customHeight="1" thickBot="1" x14ac:dyDescent="0.25">
      <c r="A3357" s="406">
        <v>34771</v>
      </c>
      <c r="B3357" s="406" t="s">
        <v>10237</v>
      </c>
      <c r="C3357" s="406" t="s">
        <v>2</v>
      </c>
      <c r="D3357" s="406">
        <v>1.91</v>
      </c>
      <c r="E3357" s="404" t="s">
        <v>65</v>
      </c>
      <c r="G3357"/>
    </row>
    <row r="3358" spans="1:7" ht="25.5" customHeight="1" thickBot="1" x14ac:dyDescent="0.25">
      <c r="A3358" s="407">
        <v>34769</v>
      </c>
      <c r="B3358" s="407" t="s">
        <v>4962</v>
      </c>
      <c r="C3358" s="407" t="s">
        <v>2</v>
      </c>
      <c r="D3358" s="407">
        <v>2.15</v>
      </c>
      <c r="E3358" s="404" t="s">
        <v>65</v>
      </c>
      <c r="G3358"/>
    </row>
    <row r="3359" spans="1:7" ht="25.5" customHeight="1" thickBot="1" x14ac:dyDescent="0.25">
      <c r="A3359" s="406">
        <v>34764</v>
      </c>
      <c r="B3359" s="406" t="s">
        <v>13847</v>
      </c>
      <c r="C3359" s="406" t="s">
        <v>2</v>
      </c>
      <c r="D3359" s="406">
        <v>1.1599999999999999</v>
      </c>
      <c r="E3359" s="404" t="s">
        <v>65</v>
      </c>
      <c r="G3359"/>
    </row>
    <row r="3360" spans="1:7" ht="13.5" thickBot="1" x14ac:dyDescent="0.25">
      <c r="A3360" s="407">
        <v>34763</v>
      </c>
      <c r="B3360" s="407" t="s">
        <v>10238</v>
      </c>
      <c r="C3360" s="407" t="s">
        <v>2</v>
      </c>
      <c r="D3360" s="407">
        <v>1.25</v>
      </c>
      <c r="E3360" s="404" t="s">
        <v>65</v>
      </c>
      <c r="G3360"/>
    </row>
    <row r="3361" spans="1:7" ht="25.5" customHeight="1" thickBot="1" x14ac:dyDescent="0.25">
      <c r="A3361" s="406">
        <v>4062</v>
      </c>
      <c r="B3361" s="406" t="s">
        <v>10239</v>
      </c>
      <c r="C3361" s="406" t="s">
        <v>2</v>
      </c>
      <c r="D3361" s="406">
        <v>12.89</v>
      </c>
      <c r="E3361" s="404" t="s">
        <v>65</v>
      </c>
      <c r="G3361"/>
    </row>
    <row r="3362" spans="1:7" ht="25.5" customHeight="1" thickBot="1" x14ac:dyDescent="0.25">
      <c r="A3362" s="407">
        <v>4059</v>
      </c>
      <c r="B3362" s="407" t="s">
        <v>10240</v>
      </c>
      <c r="C3362" s="407" t="s">
        <v>70</v>
      </c>
      <c r="D3362" s="407">
        <v>15.63</v>
      </c>
      <c r="E3362" s="404" t="s">
        <v>65</v>
      </c>
      <c r="G3362"/>
    </row>
    <row r="3363" spans="1:7" ht="25.5" customHeight="1" thickBot="1" x14ac:dyDescent="0.25">
      <c r="A3363" s="406">
        <v>4061</v>
      </c>
      <c r="B3363" s="406" t="s">
        <v>10241</v>
      </c>
      <c r="C3363" s="406" t="s">
        <v>2</v>
      </c>
      <c r="D3363" s="406">
        <v>12.5</v>
      </c>
      <c r="E3363" s="404" t="s">
        <v>65</v>
      </c>
      <c r="G3363"/>
    </row>
    <row r="3364" spans="1:7" ht="25.5" customHeight="1" thickBot="1" x14ac:dyDescent="0.25">
      <c r="A3364" s="407">
        <v>10608</v>
      </c>
      <c r="B3364" s="407" t="s">
        <v>10242</v>
      </c>
      <c r="C3364" s="407" t="s">
        <v>2</v>
      </c>
      <c r="D3364" s="408">
        <v>4569.5</v>
      </c>
      <c r="E3364" s="404" t="s">
        <v>65</v>
      </c>
      <c r="G3364"/>
    </row>
    <row r="3365" spans="1:7" ht="25.5" customHeight="1" thickBot="1" x14ac:dyDescent="0.25">
      <c r="A3365" s="406">
        <v>4069</v>
      </c>
      <c r="B3365" s="406" t="s">
        <v>8360</v>
      </c>
      <c r="C3365" s="406" t="s">
        <v>280</v>
      </c>
      <c r="D3365" s="406">
        <v>57.31</v>
      </c>
      <c r="E3365" s="404" t="s">
        <v>65</v>
      </c>
      <c r="G3365"/>
    </row>
    <row r="3366" spans="1:7" ht="13.5" thickBot="1" x14ac:dyDescent="0.25">
      <c r="A3366" s="407">
        <v>34361</v>
      </c>
      <c r="B3366" s="407" t="s">
        <v>10243</v>
      </c>
      <c r="C3366" s="407" t="s">
        <v>616</v>
      </c>
      <c r="D3366" s="407">
        <v>1.5</v>
      </c>
      <c r="E3366" s="404" t="s">
        <v>65</v>
      </c>
      <c r="G3366"/>
    </row>
    <row r="3367" spans="1:7" ht="23.25" thickBot="1" x14ac:dyDescent="0.25">
      <c r="A3367" s="406">
        <v>36512</v>
      </c>
      <c r="B3367" s="406" t="s">
        <v>13030</v>
      </c>
      <c r="C3367" s="406" t="s">
        <v>2</v>
      </c>
      <c r="D3367" s="409">
        <v>8271.9500000000007</v>
      </c>
      <c r="E3367" s="404" t="s">
        <v>65</v>
      </c>
      <c r="G3367"/>
    </row>
    <row r="3368" spans="1:7" ht="13.5" thickBot="1" x14ac:dyDescent="0.25">
      <c r="A3368" s="407">
        <v>25972</v>
      </c>
      <c r="B3368" s="407" t="s">
        <v>10244</v>
      </c>
      <c r="C3368" s="407" t="s">
        <v>616</v>
      </c>
      <c r="D3368" s="407">
        <v>5.55</v>
      </c>
      <c r="E3368" s="404" t="s">
        <v>65</v>
      </c>
      <c r="G3368"/>
    </row>
    <row r="3369" spans="1:7" ht="13.5" thickBot="1" x14ac:dyDescent="0.25">
      <c r="A3369" s="406">
        <v>25973</v>
      </c>
      <c r="B3369" s="406" t="s">
        <v>10245</v>
      </c>
      <c r="C3369" s="406" t="s">
        <v>616</v>
      </c>
      <c r="D3369" s="406">
        <v>5.55</v>
      </c>
      <c r="E3369" s="404" t="s">
        <v>65</v>
      </c>
      <c r="G3369"/>
    </row>
    <row r="3370" spans="1:7" ht="13.5" thickBot="1" x14ac:dyDescent="0.25">
      <c r="A3370" s="407">
        <v>11697</v>
      </c>
      <c r="B3370" s="407" t="s">
        <v>10246</v>
      </c>
      <c r="C3370" s="407" t="s">
        <v>2</v>
      </c>
      <c r="D3370" s="407">
        <v>367.12</v>
      </c>
      <c r="E3370" s="404" t="s">
        <v>65</v>
      </c>
      <c r="G3370"/>
    </row>
    <row r="3371" spans="1:7" ht="13.5" thickBot="1" x14ac:dyDescent="0.25">
      <c r="A3371" s="406">
        <v>11698</v>
      </c>
      <c r="B3371" s="406" t="s">
        <v>10247</v>
      </c>
      <c r="C3371" s="406" t="s">
        <v>2</v>
      </c>
      <c r="D3371" s="406">
        <v>437.95</v>
      </c>
      <c r="E3371" s="404" t="s">
        <v>65</v>
      </c>
      <c r="G3371"/>
    </row>
    <row r="3372" spans="1:7" ht="13.5" thickBot="1" x14ac:dyDescent="0.25">
      <c r="A3372" s="407">
        <v>11699</v>
      </c>
      <c r="B3372" s="407" t="s">
        <v>10248</v>
      </c>
      <c r="C3372" s="407" t="s">
        <v>2</v>
      </c>
      <c r="D3372" s="407">
        <v>484.03</v>
      </c>
      <c r="E3372" s="404" t="s">
        <v>65</v>
      </c>
      <c r="G3372"/>
    </row>
    <row r="3373" spans="1:7" ht="13.5" thickBot="1" x14ac:dyDescent="0.25">
      <c r="A3373" s="406">
        <v>10432</v>
      </c>
      <c r="B3373" s="406" t="s">
        <v>10249</v>
      </c>
      <c r="C3373" s="406" t="s">
        <v>2</v>
      </c>
      <c r="D3373" s="406">
        <v>266.95999999999998</v>
      </c>
      <c r="E3373" s="404" t="s">
        <v>65</v>
      </c>
      <c r="G3373"/>
    </row>
    <row r="3374" spans="1:7" ht="13.5" thickBot="1" x14ac:dyDescent="0.25">
      <c r="A3374" s="407">
        <v>10430</v>
      </c>
      <c r="B3374" s="407" t="s">
        <v>10250</v>
      </c>
      <c r="C3374" s="407" t="s">
        <v>2</v>
      </c>
      <c r="D3374" s="407">
        <v>287.51</v>
      </c>
      <c r="E3374" s="404" t="s">
        <v>65</v>
      </c>
      <c r="G3374"/>
    </row>
    <row r="3375" spans="1:7" ht="23.25" thickBot="1" x14ac:dyDescent="0.25">
      <c r="A3375" s="406">
        <v>37514</v>
      </c>
      <c r="B3375" s="406" t="s">
        <v>10251</v>
      </c>
      <c r="C3375" s="406" t="s">
        <v>2</v>
      </c>
      <c r="D3375" s="409">
        <v>110000</v>
      </c>
      <c r="E3375" s="404" t="s">
        <v>65</v>
      </c>
      <c r="G3375"/>
    </row>
    <row r="3376" spans="1:7" ht="23.25" thickBot="1" x14ac:dyDescent="0.25">
      <c r="A3376" s="407">
        <v>37519</v>
      </c>
      <c r="B3376" s="407" t="s">
        <v>10252</v>
      </c>
      <c r="C3376" s="407" t="s">
        <v>2</v>
      </c>
      <c r="D3376" s="408">
        <v>169762.27</v>
      </c>
      <c r="E3376" s="404" t="s">
        <v>65</v>
      </c>
      <c r="G3376"/>
    </row>
    <row r="3377" spans="1:7" ht="13.5" thickBot="1" x14ac:dyDescent="0.25">
      <c r="A3377" s="406">
        <v>37520</v>
      </c>
      <c r="B3377" s="406" t="s">
        <v>10253</v>
      </c>
      <c r="C3377" s="406" t="s">
        <v>2</v>
      </c>
      <c r="D3377" s="409">
        <v>166979.28</v>
      </c>
      <c r="E3377" s="404" t="s">
        <v>65</v>
      </c>
      <c r="G3377"/>
    </row>
    <row r="3378" spans="1:7" ht="13.5" thickBot="1" x14ac:dyDescent="0.25">
      <c r="A3378" s="407">
        <v>37521</v>
      </c>
      <c r="B3378" s="407" t="s">
        <v>10254</v>
      </c>
      <c r="C3378" s="407" t="s">
        <v>2</v>
      </c>
      <c r="D3378" s="408">
        <v>203714.73</v>
      </c>
      <c r="E3378" s="404" t="s">
        <v>65</v>
      </c>
      <c r="G3378"/>
    </row>
    <row r="3379" spans="1:7" ht="13.5" thickBot="1" x14ac:dyDescent="0.25">
      <c r="A3379" s="406">
        <v>37522</v>
      </c>
      <c r="B3379" s="406" t="s">
        <v>10255</v>
      </c>
      <c r="C3379" s="406" t="s">
        <v>2</v>
      </c>
      <c r="D3379" s="409">
        <v>209843.64</v>
      </c>
      <c r="E3379" s="404" t="s">
        <v>65</v>
      </c>
      <c r="G3379"/>
    </row>
    <row r="3380" spans="1:7" ht="23.25" thickBot="1" x14ac:dyDescent="0.25">
      <c r="A3380" s="407">
        <v>21109</v>
      </c>
      <c r="B3380" s="407" t="s">
        <v>13848</v>
      </c>
      <c r="C3380" s="407" t="s">
        <v>2</v>
      </c>
      <c r="D3380" s="407">
        <v>48.63</v>
      </c>
      <c r="E3380" s="404" t="s">
        <v>65</v>
      </c>
      <c r="G3380"/>
    </row>
    <row r="3381" spans="1:7" ht="13.5" thickBot="1" x14ac:dyDescent="0.25">
      <c r="A3381" s="406">
        <v>36800</v>
      </c>
      <c r="B3381" s="406" t="s">
        <v>10256</v>
      </c>
      <c r="C3381" s="406" t="s">
        <v>2</v>
      </c>
      <c r="D3381" s="406">
        <v>60.74</v>
      </c>
      <c r="E3381" s="404" t="s">
        <v>65</v>
      </c>
      <c r="G3381"/>
    </row>
    <row r="3382" spans="1:7" ht="13.5" thickBot="1" x14ac:dyDescent="0.25">
      <c r="A3382" s="407">
        <v>11769</v>
      </c>
      <c r="B3382" s="407" t="s">
        <v>10257</v>
      </c>
      <c r="C3382" s="407" t="s">
        <v>2</v>
      </c>
      <c r="D3382" s="407">
        <v>148.86000000000001</v>
      </c>
      <c r="E3382" s="404" t="s">
        <v>65</v>
      </c>
      <c r="G3382"/>
    </row>
    <row r="3383" spans="1:7" ht="13.5" thickBot="1" x14ac:dyDescent="0.25">
      <c r="A3383" s="406">
        <v>36793</v>
      </c>
      <c r="B3383" s="406" t="s">
        <v>10258</v>
      </c>
      <c r="C3383" s="406" t="s">
        <v>2</v>
      </c>
      <c r="D3383" s="406">
        <v>241.02</v>
      </c>
      <c r="E3383" s="404" t="s">
        <v>65</v>
      </c>
      <c r="G3383"/>
    </row>
    <row r="3384" spans="1:7" ht="23.25" thickBot="1" x14ac:dyDescent="0.25">
      <c r="A3384" s="407">
        <v>37546</v>
      </c>
      <c r="B3384" s="407" t="s">
        <v>10259</v>
      </c>
      <c r="C3384" s="407" t="s">
        <v>2</v>
      </c>
      <c r="D3384" s="408">
        <v>6763.61</v>
      </c>
      <c r="E3384" s="404" t="s">
        <v>65</v>
      </c>
      <c r="G3384"/>
    </row>
    <row r="3385" spans="1:7" ht="23.25" thickBot="1" x14ac:dyDescent="0.25">
      <c r="A3385" s="406">
        <v>37544</v>
      </c>
      <c r="B3385" s="406" t="s">
        <v>10260</v>
      </c>
      <c r="C3385" s="406" t="s">
        <v>2</v>
      </c>
      <c r="D3385" s="409">
        <v>7153.66</v>
      </c>
      <c r="E3385" s="404" t="s">
        <v>65</v>
      </c>
      <c r="G3385"/>
    </row>
    <row r="3386" spans="1:7" ht="23.25" thickBot="1" x14ac:dyDescent="0.25">
      <c r="A3386" s="407">
        <v>37545</v>
      </c>
      <c r="B3386" s="407" t="s">
        <v>10261</v>
      </c>
      <c r="C3386" s="407" t="s">
        <v>2</v>
      </c>
      <c r="D3386" s="408">
        <v>8511.89</v>
      </c>
      <c r="E3386" s="404" t="s">
        <v>65</v>
      </c>
      <c r="G3386"/>
    </row>
    <row r="3387" spans="1:7" ht="13.5" thickBot="1" x14ac:dyDescent="0.25">
      <c r="A3387" s="406">
        <v>11771</v>
      </c>
      <c r="B3387" s="406" t="s">
        <v>10262</v>
      </c>
      <c r="C3387" s="406" t="s">
        <v>2</v>
      </c>
      <c r="D3387" s="406">
        <v>184.65</v>
      </c>
      <c r="E3387" s="404" t="s">
        <v>65</v>
      </c>
      <c r="G3387"/>
    </row>
    <row r="3388" spans="1:7" ht="23.25" thickBot="1" x14ac:dyDescent="0.25">
      <c r="A3388" s="407">
        <v>39919</v>
      </c>
      <c r="B3388" s="407" t="s">
        <v>13849</v>
      </c>
      <c r="C3388" s="407" t="s">
        <v>2</v>
      </c>
      <c r="D3388" s="408">
        <v>33855.620000000003</v>
      </c>
      <c r="E3388" s="404" t="s">
        <v>65</v>
      </c>
      <c r="G3388"/>
    </row>
    <row r="3389" spans="1:7" ht="23.25" thickBot="1" x14ac:dyDescent="0.25">
      <c r="A3389" s="406">
        <v>39944</v>
      </c>
      <c r="B3389" s="406" t="s">
        <v>10263</v>
      </c>
      <c r="C3389" s="406" t="s">
        <v>2</v>
      </c>
      <c r="D3389" s="409">
        <v>25937.71</v>
      </c>
      <c r="E3389" s="404" t="s">
        <v>65</v>
      </c>
      <c r="G3389"/>
    </row>
    <row r="3390" spans="1:7" ht="13.5" thickBot="1" x14ac:dyDescent="0.25">
      <c r="A3390" s="407">
        <v>37587</v>
      </c>
      <c r="B3390" s="407" t="s">
        <v>10264</v>
      </c>
      <c r="C3390" s="407" t="s">
        <v>2</v>
      </c>
      <c r="D3390" s="407">
        <v>167.95</v>
      </c>
      <c r="E3390" s="404" t="s">
        <v>65</v>
      </c>
      <c r="G3390"/>
    </row>
    <row r="3391" spans="1:7" ht="13.5" thickBot="1" x14ac:dyDescent="0.25">
      <c r="A3391" s="406">
        <v>11560</v>
      </c>
      <c r="B3391" s="406" t="s">
        <v>2724</v>
      </c>
      <c r="C3391" s="406" t="s">
        <v>2</v>
      </c>
      <c r="D3391" s="406">
        <v>204.82</v>
      </c>
      <c r="E3391" s="404" t="s">
        <v>65</v>
      </c>
      <c r="G3391"/>
    </row>
    <row r="3392" spans="1:7" ht="13.5" thickBot="1" x14ac:dyDescent="0.25">
      <c r="A3392" s="407">
        <v>11571</v>
      </c>
      <c r="B3392" s="407" t="s">
        <v>2725</v>
      </c>
      <c r="C3392" s="407" t="s">
        <v>2</v>
      </c>
      <c r="D3392" s="407">
        <v>271.26</v>
      </c>
      <c r="E3392" s="404" t="s">
        <v>65</v>
      </c>
      <c r="G3392"/>
    </row>
    <row r="3393" spans="1:7" ht="13.5" thickBot="1" x14ac:dyDescent="0.25">
      <c r="A3393" s="406">
        <v>11561</v>
      </c>
      <c r="B3393" s="406" t="s">
        <v>2726</v>
      </c>
      <c r="C3393" s="406" t="s">
        <v>2</v>
      </c>
      <c r="D3393" s="406">
        <v>248.46</v>
      </c>
      <c r="E3393" s="404" t="s">
        <v>65</v>
      </c>
      <c r="G3393"/>
    </row>
    <row r="3394" spans="1:7" ht="13.5" thickBot="1" x14ac:dyDescent="0.25">
      <c r="A3394" s="407">
        <v>11499</v>
      </c>
      <c r="B3394" s="407" t="s">
        <v>8143</v>
      </c>
      <c r="C3394" s="407" t="s">
        <v>2</v>
      </c>
      <c r="D3394" s="408">
        <v>1042.76</v>
      </c>
      <c r="E3394" s="404" t="s">
        <v>65</v>
      </c>
      <c r="G3394"/>
    </row>
    <row r="3395" spans="1:7" ht="13.5" thickBot="1" x14ac:dyDescent="0.25">
      <c r="A3395" s="406">
        <v>40336</v>
      </c>
      <c r="B3395" s="406" t="s">
        <v>13031</v>
      </c>
      <c r="C3395" s="406" t="s">
        <v>280</v>
      </c>
      <c r="D3395" s="406">
        <v>20.76</v>
      </c>
      <c r="E3395" s="404" t="s">
        <v>65</v>
      </c>
      <c r="G3395"/>
    </row>
    <row r="3396" spans="1:7" ht="13.5" thickBot="1" x14ac:dyDescent="0.25">
      <c r="A3396" s="407">
        <v>2701</v>
      </c>
      <c r="B3396" s="407" t="s">
        <v>2727</v>
      </c>
      <c r="C3396" s="407" t="s">
        <v>280</v>
      </c>
      <c r="D3396" s="407">
        <v>20.76</v>
      </c>
      <c r="E3396" s="404" t="s">
        <v>65</v>
      </c>
      <c r="G3396"/>
    </row>
    <row r="3397" spans="1:7" ht="13.5" thickBot="1" x14ac:dyDescent="0.25">
      <c r="A3397" s="406">
        <v>25957</v>
      </c>
      <c r="B3397" s="406" t="s">
        <v>4963</v>
      </c>
      <c r="C3397" s="406" t="s">
        <v>280</v>
      </c>
      <c r="D3397" s="406">
        <v>14.58</v>
      </c>
      <c r="E3397" s="404" t="s">
        <v>65</v>
      </c>
      <c r="G3397"/>
    </row>
    <row r="3398" spans="1:7" ht="13.5" thickBot="1" x14ac:dyDescent="0.25">
      <c r="A3398" s="407">
        <v>34761</v>
      </c>
      <c r="B3398" s="407" t="s">
        <v>4964</v>
      </c>
      <c r="C3398" s="407" t="s">
        <v>280</v>
      </c>
      <c r="D3398" s="407">
        <v>17.079999999999998</v>
      </c>
      <c r="E3398" s="404" t="s">
        <v>65</v>
      </c>
      <c r="G3398"/>
    </row>
    <row r="3399" spans="1:7" ht="13.5" thickBot="1" x14ac:dyDescent="0.25">
      <c r="A3399" s="406">
        <v>2437</v>
      </c>
      <c r="B3399" s="406" t="s">
        <v>2728</v>
      </c>
      <c r="C3399" s="406" t="s">
        <v>280</v>
      </c>
      <c r="D3399" s="406">
        <v>26.74</v>
      </c>
      <c r="E3399" s="404" t="s">
        <v>65</v>
      </c>
      <c r="G3399"/>
    </row>
    <row r="3400" spans="1:7" ht="23.25" thickBot="1" x14ac:dyDescent="0.25">
      <c r="A3400" s="407">
        <v>14252</v>
      </c>
      <c r="B3400" s="407" t="s">
        <v>13850</v>
      </c>
      <c r="C3400" s="407" t="s">
        <v>2</v>
      </c>
      <c r="D3400" s="408">
        <v>1049.93</v>
      </c>
      <c r="E3400" s="404" t="s">
        <v>65</v>
      </c>
      <c r="G3400"/>
    </row>
    <row r="3401" spans="1:7" ht="23.25" thickBot="1" x14ac:dyDescent="0.25">
      <c r="A3401" s="406">
        <v>730</v>
      </c>
      <c r="B3401" s="406" t="s">
        <v>10265</v>
      </c>
      <c r="C3401" s="406" t="s">
        <v>2</v>
      </c>
      <c r="D3401" s="409">
        <v>2805.22</v>
      </c>
      <c r="E3401" s="404" t="s">
        <v>65</v>
      </c>
      <c r="G3401"/>
    </row>
    <row r="3402" spans="1:7" ht="23.25" thickBot="1" x14ac:dyDescent="0.25">
      <c r="A3402" s="407">
        <v>723</v>
      </c>
      <c r="B3402" s="407" t="s">
        <v>10266</v>
      </c>
      <c r="C3402" s="407" t="s">
        <v>2</v>
      </c>
      <c r="D3402" s="408">
        <v>1394.29</v>
      </c>
      <c r="E3402" s="404" t="s">
        <v>65</v>
      </c>
      <c r="G3402"/>
    </row>
    <row r="3403" spans="1:7" ht="13.5" thickBot="1" x14ac:dyDescent="0.25">
      <c r="A3403" s="406">
        <v>741</v>
      </c>
      <c r="B3403" s="406" t="s">
        <v>3851</v>
      </c>
      <c r="C3403" s="406" t="s">
        <v>280</v>
      </c>
      <c r="D3403" s="406">
        <v>0.63</v>
      </c>
      <c r="E3403" s="404" t="s">
        <v>65</v>
      </c>
      <c r="G3403"/>
    </row>
    <row r="3404" spans="1:7" ht="25.5" customHeight="1" thickBot="1" x14ac:dyDescent="0.25">
      <c r="A3404" s="407">
        <v>744</v>
      </c>
      <c r="B3404" s="407" t="s">
        <v>13032</v>
      </c>
      <c r="C3404" s="407" t="s">
        <v>280</v>
      </c>
      <c r="D3404" s="407">
        <v>1.37</v>
      </c>
      <c r="E3404" s="404" t="s">
        <v>65</v>
      </c>
      <c r="G3404"/>
    </row>
    <row r="3405" spans="1:7" ht="25.5" customHeight="1" thickBot="1" x14ac:dyDescent="0.25">
      <c r="A3405" s="406">
        <v>36502</v>
      </c>
      <c r="B3405" s="406" t="s">
        <v>10267</v>
      </c>
      <c r="C3405" s="406" t="s">
        <v>2</v>
      </c>
      <c r="D3405" s="409">
        <v>1310.47</v>
      </c>
      <c r="E3405" s="404" t="s">
        <v>65</v>
      </c>
      <c r="G3405"/>
    </row>
    <row r="3406" spans="1:7" ht="25.5" customHeight="1" thickBot="1" x14ac:dyDescent="0.25">
      <c r="A3406" s="407">
        <v>36503</v>
      </c>
      <c r="B3406" s="407" t="s">
        <v>10268</v>
      </c>
      <c r="C3406" s="407" t="s">
        <v>2</v>
      </c>
      <c r="D3406" s="408">
        <v>1615.96</v>
      </c>
      <c r="E3406" s="404" t="s">
        <v>65</v>
      </c>
      <c r="G3406"/>
    </row>
    <row r="3407" spans="1:7" ht="23.25" thickBot="1" x14ac:dyDescent="0.25">
      <c r="A3407" s="406">
        <v>4087</v>
      </c>
      <c r="B3407" s="406" t="s">
        <v>10269</v>
      </c>
      <c r="C3407" s="406" t="s">
        <v>2</v>
      </c>
      <c r="D3407" s="409">
        <v>9290</v>
      </c>
      <c r="E3407" s="404" t="s">
        <v>65</v>
      </c>
      <c r="G3407"/>
    </row>
    <row r="3408" spans="1:7" ht="13.5" thickBot="1" x14ac:dyDescent="0.25">
      <c r="A3408" s="407">
        <v>13227</v>
      </c>
      <c r="B3408" s="407" t="s">
        <v>3852</v>
      </c>
      <c r="C3408" s="407" t="s">
        <v>2</v>
      </c>
      <c r="D3408" s="408">
        <v>597391.07999999996</v>
      </c>
      <c r="E3408" s="404" t="s">
        <v>65</v>
      </c>
      <c r="G3408"/>
    </row>
    <row r="3409" spans="1:7" ht="13.5" thickBot="1" x14ac:dyDescent="0.25">
      <c r="A3409" s="406">
        <v>10597</v>
      </c>
      <c r="B3409" s="406" t="s">
        <v>3853</v>
      </c>
      <c r="C3409" s="406" t="s">
        <v>2</v>
      </c>
      <c r="D3409" s="409">
        <v>803860.2</v>
      </c>
      <c r="E3409" s="404" t="s">
        <v>65</v>
      </c>
      <c r="G3409"/>
    </row>
    <row r="3410" spans="1:7" ht="13.5" thickBot="1" x14ac:dyDescent="0.25">
      <c r="A3410" s="407">
        <v>4092</v>
      </c>
      <c r="B3410" s="407" t="s">
        <v>2729</v>
      </c>
      <c r="C3410" s="407" t="s">
        <v>280</v>
      </c>
      <c r="D3410" s="407">
        <v>70.709999999999994</v>
      </c>
      <c r="E3410" s="404" t="s">
        <v>65</v>
      </c>
      <c r="G3410"/>
    </row>
    <row r="3411" spans="1:7" ht="23.25" thickBot="1" x14ac:dyDescent="0.25">
      <c r="A3411" s="406">
        <v>4091</v>
      </c>
      <c r="B3411" s="406" t="s">
        <v>4760</v>
      </c>
      <c r="C3411" s="406" t="s">
        <v>280</v>
      </c>
      <c r="D3411" s="406">
        <v>76.95</v>
      </c>
      <c r="E3411" s="404" t="s">
        <v>65</v>
      </c>
      <c r="G3411"/>
    </row>
    <row r="3412" spans="1:7" ht="23.25" thickBot="1" x14ac:dyDescent="0.25">
      <c r="A3412" s="407">
        <v>4090</v>
      </c>
      <c r="B3412" s="407" t="s">
        <v>10270</v>
      </c>
      <c r="C3412" s="407" t="s">
        <v>2</v>
      </c>
      <c r="D3412" s="408">
        <v>572000</v>
      </c>
      <c r="E3412" s="404" t="s">
        <v>65</v>
      </c>
      <c r="G3412"/>
    </row>
    <row r="3413" spans="1:7" ht="13.5" thickBot="1" x14ac:dyDescent="0.25">
      <c r="A3413" s="406">
        <v>4089</v>
      </c>
      <c r="B3413" s="406" t="s">
        <v>2730</v>
      </c>
      <c r="C3413" s="406" t="s">
        <v>280</v>
      </c>
      <c r="D3413" s="406">
        <v>83.18</v>
      </c>
      <c r="E3413" s="404" t="s">
        <v>65</v>
      </c>
      <c r="G3413"/>
    </row>
    <row r="3414" spans="1:7" ht="13.5" thickBot="1" x14ac:dyDescent="0.25">
      <c r="A3414" s="407">
        <v>39628</v>
      </c>
      <c r="B3414" s="407" t="s">
        <v>13851</v>
      </c>
      <c r="C3414" s="407" t="s">
        <v>2</v>
      </c>
      <c r="D3414" s="408">
        <v>2434.2399999999998</v>
      </c>
      <c r="E3414" s="404" t="s">
        <v>65</v>
      </c>
      <c r="G3414"/>
    </row>
    <row r="3415" spans="1:7" ht="13.5" thickBot="1" x14ac:dyDescent="0.25">
      <c r="A3415" s="406">
        <v>39404</v>
      </c>
      <c r="B3415" s="406" t="s">
        <v>13852</v>
      </c>
      <c r="C3415" s="406" t="s">
        <v>2</v>
      </c>
      <c r="D3415" s="409">
        <v>1207.06</v>
      </c>
      <c r="E3415" s="404" t="s">
        <v>65</v>
      </c>
      <c r="G3415"/>
    </row>
    <row r="3416" spans="1:7" ht="13.5" thickBot="1" x14ac:dyDescent="0.25">
      <c r="A3416" s="407">
        <v>39402</v>
      </c>
      <c r="B3416" s="407" t="s">
        <v>13853</v>
      </c>
      <c r="C3416" s="407" t="s">
        <v>2</v>
      </c>
      <c r="D3416" s="407">
        <v>994.39</v>
      </c>
      <c r="E3416" s="404" t="s">
        <v>65</v>
      </c>
      <c r="G3416"/>
    </row>
    <row r="3417" spans="1:7" ht="13.5" thickBot="1" x14ac:dyDescent="0.25">
      <c r="A3417" s="406">
        <v>39403</v>
      </c>
      <c r="B3417" s="406" t="s">
        <v>13854</v>
      </c>
      <c r="C3417" s="406" t="s">
        <v>2</v>
      </c>
      <c r="D3417" s="406">
        <v>972.76</v>
      </c>
      <c r="E3417" s="404" t="s">
        <v>65</v>
      </c>
      <c r="G3417"/>
    </row>
    <row r="3418" spans="1:7" ht="13.5" thickBot="1" x14ac:dyDescent="0.25">
      <c r="A3418" s="407">
        <v>4093</v>
      </c>
      <c r="B3418" s="407" t="s">
        <v>2731</v>
      </c>
      <c r="C3418" s="407" t="s">
        <v>280</v>
      </c>
      <c r="D3418" s="407">
        <v>24.06</v>
      </c>
      <c r="E3418" s="404" t="s">
        <v>65</v>
      </c>
      <c r="G3418"/>
    </row>
    <row r="3419" spans="1:7" ht="23.25" thickBot="1" x14ac:dyDescent="0.25">
      <c r="A3419" s="406">
        <v>10512</v>
      </c>
      <c r="B3419" s="406" t="s">
        <v>13855</v>
      </c>
      <c r="C3419" s="406" t="s">
        <v>195</v>
      </c>
      <c r="D3419" s="409">
        <v>2967.23</v>
      </c>
      <c r="E3419" s="404" t="s">
        <v>65</v>
      </c>
      <c r="G3419"/>
    </row>
    <row r="3420" spans="1:7" ht="13.5" thickBot="1" x14ac:dyDescent="0.25">
      <c r="A3420" s="407">
        <v>20020</v>
      </c>
      <c r="B3420" s="407" t="s">
        <v>13856</v>
      </c>
      <c r="C3420" s="407" t="s">
        <v>280</v>
      </c>
      <c r="D3420" s="407">
        <v>24.06</v>
      </c>
      <c r="E3420" s="404" t="s">
        <v>65</v>
      </c>
      <c r="G3420"/>
    </row>
    <row r="3421" spans="1:7" ht="13.5" thickBot="1" x14ac:dyDescent="0.25">
      <c r="A3421" s="406">
        <v>4094</v>
      </c>
      <c r="B3421" s="406" t="s">
        <v>2732</v>
      </c>
      <c r="C3421" s="406" t="s">
        <v>280</v>
      </c>
      <c r="D3421" s="406">
        <v>24.07</v>
      </c>
      <c r="E3421" s="404" t="s">
        <v>65</v>
      </c>
      <c r="G3421"/>
    </row>
    <row r="3422" spans="1:7" ht="13.5" thickBot="1" x14ac:dyDescent="0.25">
      <c r="A3422" s="407">
        <v>4095</v>
      </c>
      <c r="B3422" s="407" t="s">
        <v>2733</v>
      </c>
      <c r="C3422" s="407" t="s">
        <v>280</v>
      </c>
      <c r="D3422" s="407">
        <v>22.23</v>
      </c>
      <c r="E3422" s="404" t="s">
        <v>65</v>
      </c>
      <c r="G3422"/>
    </row>
    <row r="3423" spans="1:7" ht="13.5" thickBot="1" x14ac:dyDescent="0.25">
      <c r="A3423" s="406">
        <v>4097</v>
      </c>
      <c r="B3423" s="406" t="s">
        <v>2734</v>
      </c>
      <c r="C3423" s="406" t="s">
        <v>280</v>
      </c>
      <c r="D3423" s="406">
        <v>24.07</v>
      </c>
      <c r="E3423" s="404" t="s">
        <v>65</v>
      </c>
      <c r="G3423"/>
    </row>
    <row r="3424" spans="1:7" ht="13.5" thickBot="1" x14ac:dyDescent="0.25">
      <c r="A3424" s="407">
        <v>4096</v>
      </c>
      <c r="B3424" s="407" t="s">
        <v>2735</v>
      </c>
      <c r="C3424" s="407" t="s">
        <v>280</v>
      </c>
      <c r="D3424" s="407">
        <v>26.35</v>
      </c>
      <c r="E3424" s="404" t="s">
        <v>65</v>
      </c>
      <c r="G3424"/>
    </row>
    <row r="3425" spans="1:7" ht="13.5" thickBot="1" x14ac:dyDescent="0.25">
      <c r="A3425" s="406">
        <v>10763</v>
      </c>
      <c r="B3425" s="406" t="s">
        <v>2736</v>
      </c>
      <c r="C3425" s="406" t="s">
        <v>280</v>
      </c>
      <c r="D3425" s="406">
        <v>1.87</v>
      </c>
      <c r="E3425" s="404" t="s">
        <v>65</v>
      </c>
      <c r="G3425"/>
    </row>
    <row r="3426" spans="1:7" ht="13.5" thickBot="1" x14ac:dyDescent="0.25">
      <c r="A3426" s="407">
        <v>13955</v>
      </c>
      <c r="B3426" s="407" t="s">
        <v>10271</v>
      </c>
      <c r="C3426" s="407" t="s">
        <v>2</v>
      </c>
      <c r="D3426" s="408">
        <v>2037.12</v>
      </c>
      <c r="E3426" s="404" t="s">
        <v>65</v>
      </c>
      <c r="G3426"/>
    </row>
    <row r="3427" spans="1:7" ht="13.5" thickBot="1" x14ac:dyDescent="0.25">
      <c r="A3427" s="406">
        <v>4114</v>
      </c>
      <c r="B3427" s="406" t="s">
        <v>10272</v>
      </c>
      <c r="C3427" s="406" t="s">
        <v>2</v>
      </c>
      <c r="D3427" s="406">
        <v>39.700000000000003</v>
      </c>
      <c r="E3427" s="404" t="s">
        <v>65</v>
      </c>
      <c r="G3427"/>
    </row>
    <row r="3428" spans="1:7" ht="13.5" thickBot="1" x14ac:dyDescent="0.25">
      <c r="A3428" s="407">
        <v>4107</v>
      </c>
      <c r="B3428" s="407" t="s">
        <v>10273</v>
      </c>
      <c r="C3428" s="407" t="s">
        <v>2</v>
      </c>
      <c r="D3428" s="407">
        <v>33.42</v>
      </c>
      <c r="E3428" s="404" t="s">
        <v>65</v>
      </c>
      <c r="G3428"/>
    </row>
    <row r="3429" spans="1:7" ht="13.5" thickBot="1" x14ac:dyDescent="0.25">
      <c r="A3429" s="406">
        <v>36799</v>
      </c>
      <c r="B3429" s="406" t="s">
        <v>10274</v>
      </c>
      <c r="C3429" s="406" t="s">
        <v>2</v>
      </c>
      <c r="D3429" s="406">
        <v>31.91</v>
      </c>
      <c r="E3429" s="404" t="s">
        <v>65</v>
      </c>
      <c r="G3429"/>
    </row>
    <row r="3430" spans="1:7" ht="13.5" thickBot="1" x14ac:dyDescent="0.25">
      <c r="A3430" s="407">
        <v>4108</v>
      </c>
      <c r="B3430" s="407" t="s">
        <v>10275</v>
      </c>
      <c r="C3430" s="407" t="s">
        <v>2</v>
      </c>
      <c r="D3430" s="407">
        <v>26.87</v>
      </c>
      <c r="E3430" s="404" t="s">
        <v>65</v>
      </c>
      <c r="G3430"/>
    </row>
    <row r="3431" spans="1:7" ht="13.5" thickBot="1" x14ac:dyDescent="0.25">
      <c r="A3431" s="406">
        <v>4102</v>
      </c>
      <c r="B3431" s="406" t="s">
        <v>10276</v>
      </c>
      <c r="C3431" s="406" t="s">
        <v>2</v>
      </c>
      <c r="D3431" s="406">
        <v>39.979999999999997</v>
      </c>
      <c r="E3431" s="404" t="s">
        <v>65</v>
      </c>
      <c r="G3431"/>
    </row>
    <row r="3432" spans="1:7" ht="23.25" thickBot="1" x14ac:dyDescent="0.25">
      <c r="A3432" s="407">
        <v>10826</v>
      </c>
      <c r="B3432" s="407" t="s">
        <v>10277</v>
      </c>
      <c r="C3432" s="407" t="s">
        <v>2</v>
      </c>
      <c r="D3432" s="407">
        <v>28.73</v>
      </c>
      <c r="E3432" s="404" t="s">
        <v>65</v>
      </c>
      <c r="G3432"/>
    </row>
    <row r="3433" spans="1:7" ht="13.5" thickBot="1" x14ac:dyDescent="0.25">
      <c r="A3433" s="406">
        <v>365</v>
      </c>
      <c r="B3433" s="406" t="s">
        <v>10278</v>
      </c>
      <c r="C3433" s="406" t="s">
        <v>2</v>
      </c>
      <c r="D3433" s="406">
        <v>17.809999999999999</v>
      </c>
      <c r="E3433" s="404" t="s">
        <v>65</v>
      </c>
      <c r="G3433"/>
    </row>
    <row r="3434" spans="1:7" ht="13.5" thickBot="1" x14ac:dyDescent="0.25">
      <c r="A3434" s="407">
        <v>38639</v>
      </c>
      <c r="B3434" s="407" t="s">
        <v>10279</v>
      </c>
      <c r="C3434" s="407" t="s">
        <v>2</v>
      </c>
      <c r="D3434" s="407">
        <v>68.959999999999994</v>
      </c>
      <c r="E3434" s="404" t="s">
        <v>65</v>
      </c>
      <c r="G3434"/>
    </row>
    <row r="3435" spans="1:7" ht="13.5" thickBot="1" x14ac:dyDescent="0.25">
      <c r="A3435" s="406">
        <v>38640</v>
      </c>
      <c r="B3435" s="406" t="s">
        <v>10280</v>
      </c>
      <c r="C3435" s="406" t="s">
        <v>2</v>
      </c>
      <c r="D3435" s="406">
        <v>1.03</v>
      </c>
      <c r="E3435" s="404" t="s">
        <v>65</v>
      </c>
      <c r="G3435"/>
    </row>
    <row r="3436" spans="1:7" ht="23.25" thickBot="1" x14ac:dyDescent="0.25">
      <c r="A3436" s="407">
        <v>358</v>
      </c>
      <c r="B3436" s="407" t="s">
        <v>10281</v>
      </c>
      <c r="C3436" s="407" t="s">
        <v>2</v>
      </c>
      <c r="D3436" s="407">
        <v>21.26</v>
      </c>
      <c r="E3436" s="404" t="s">
        <v>65</v>
      </c>
      <c r="G3436"/>
    </row>
    <row r="3437" spans="1:7" ht="23.25" thickBot="1" x14ac:dyDescent="0.25">
      <c r="A3437" s="406">
        <v>359</v>
      </c>
      <c r="B3437" s="406" t="s">
        <v>10282</v>
      </c>
      <c r="C3437" s="406" t="s">
        <v>2</v>
      </c>
      <c r="D3437" s="406">
        <v>43.67</v>
      </c>
      <c r="E3437" s="404" t="s">
        <v>65</v>
      </c>
      <c r="G3437"/>
    </row>
    <row r="3438" spans="1:7" ht="13.5" thickBot="1" x14ac:dyDescent="0.25">
      <c r="A3438" s="407">
        <v>38641</v>
      </c>
      <c r="B3438" s="407" t="s">
        <v>10283</v>
      </c>
      <c r="C3438" s="407" t="s">
        <v>2</v>
      </c>
      <c r="D3438" s="407">
        <v>43.1</v>
      </c>
      <c r="E3438" s="404" t="s">
        <v>65</v>
      </c>
      <c r="G3438"/>
    </row>
    <row r="3439" spans="1:7" ht="23.25" thickBot="1" x14ac:dyDescent="0.25">
      <c r="A3439" s="406">
        <v>360</v>
      </c>
      <c r="B3439" s="406" t="s">
        <v>10284</v>
      </c>
      <c r="C3439" s="406" t="s">
        <v>2</v>
      </c>
      <c r="D3439" s="406">
        <v>1</v>
      </c>
      <c r="E3439" s="404" t="s">
        <v>65</v>
      </c>
      <c r="G3439"/>
    </row>
    <row r="3440" spans="1:7" ht="23.25" thickBot="1" x14ac:dyDescent="0.25">
      <c r="A3440" s="407">
        <v>4127</v>
      </c>
      <c r="B3440" s="407" t="s">
        <v>3076</v>
      </c>
      <c r="C3440" s="407" t="s">
        <v>2</v>
      </c>
      <c r="D3440" s="407">
        <v>281.13</v>
      </c>
      <c r="E3440" s="404" t="s">
        <v>65</v>
      </c>
      <c r="G3440"/>
    </row>
    <row r="3441" spans="1:7" ht="23.25" thickBot="1" x14ac:dyDescent="0.25">
      <c r="A3441" s="406">
        <v>4135</v>
      </c>
      <c r="B3441" s="406" t="s">
        <v>3077</v>
      </c>
      <c r="C3441" s="406" t="s">
        <v>2</v>
      </c>
      <c r="D3441" s="406">
        <v>423.96</v>
      </c>
      <c r="E3441" s="404" t="s">
        <v>65</v>
      </c>
      <c r="G3441"/>
    </row>
    <row r="3442" spans="1:7" ht="13.5" thickBot="1" x14ac:dyDescent="0.25">
      <c r="A3442" s="407">
        <v>4145</v>
      </c>
      <c r="B3442" s="407" t="s">
        <v>2737</v>
      </c>
      <c r="C3442" s="407" t="s">
        <v>2</v>
      </c>
      <c r="D3442" s="407">
        <v>335.54</v>
      </c>
      <c r="E3442" s="404" t="s">
        <v>65</v>
      </c>
      <c r="G3442"/>
    </row>
    <row r="3443" spans="1:7" ht="23.25" thickBot="1" x14ac:dyDescent="0.25">
      <c r="A3443" s="406">
        <v>4154</v>
      </c>
      <c r="B3443" s="406" t="s">
        <v>13857</v>
      </c>
      <c r="C3443" s="406" t="s">
        <v>2</v>
      </c>
      <c r="D3443" s="406">
        <v>343.48</v>
      </c>
      <c r="E3443" s="404" t="s">
        <v>65</v>
      </c>
      <c r="G3443"/>
    </row>
    <row r="3444" spans="1:7" ht="23.25" thickBot="1" x14ac:dyDescent="0.25">
      <c r="A3444" s="407">
        <v>4168</v>
      </c>
      <c r="B3444" s="407" t="s">
        <v>3078</v>
      </c>
      <c r="C3444" s="407" t="s">
        <v>2</v>
      </c>
      <c r="D3444" s="407">
        <v>362.75</v>
      </c>
      <c r="E3444" s="404" t="s">
        <v>65</v>
      </c>
      <c r="G3444"/>
    </row>
    <row r="3445" spans="1:7" ht="23.25" thickBot="1" x14ac:dyDescent="0.25">
      <c r="A3445" s="406">
        <v>4161</v>
      </c>
      <c r="B3445" s="406" t="s">
        <v>13033</v>
      </c>
      <c r="C3445" s="406" t="s">
        <v>2</v>
      </c>
      <c r="D3445" s="406">
        <v>349.14</v>
      </c>
      <c r="E3445" s="404" t="s">
        <v>65</v>
      </c>
      <c r="G3445"/>
    </row>
    <row r="3446" spans="1:7" ht="13.5" thickBot="1" x14ac:dyDescent="0.25">
      <c r="A3446" s="407">
        <v>4214</v>
      </c>
      <c r="B3446" s="407" t="s">
        <v>10285</v>
      </c>
      <c r="C3446" s="407" t="s">
        <v>2</v>
      </c>
      <c r="D3446" s="407">
        <v>3.14</v>
      </c>
      <c r="E3446" s="404" t="s">
        <v>65</v>
      </c>
      <c r="G3446"/>
    </row>
    <row r="3447" spans="1:7" ht="13.5" thickBot="1" x14ac:dyDescent="0.25">
      <c r="A3447" s="406">
        <v>4215</v>
      </c>
      <c r="B3447" s="406" t="s">
        <v>10286</v>
      </c>
      <c r="C3447" s="406" t="s">
        <v>2</v>
      </c>
      <c r="D3447" s="406">
        <v>2.6</v>
      </c>
      <c r="E3447" s="404" t="s">
        <v>65</v>
      </c>
      <c r="G3447"/>
    </row>
    <row r="3448" spans="1:7" ht="13.5" thickBot="1" x14ac:dyDescent="0.25">
      <c r="A3448" s="407">
        <v>4210</v>
      </c>
      <c r="B3448" s="407" t="s">
        <v>10287</v>
      </c>
      <c r="C3448" s="407" t="s">
        <v>2</v>
      </c>
      <c r="D3448" s="407">
        <v>0.4</v>
      </c>
      <c r="E3448" s="404" t="s">
        <v>65</v>
      </c>
      <c r="G3448"/>
    </row>
    <row r="3449" spans="1:7" ht="13.5" thickBot="1" x14ac:dyDescent="0.25">
      <c r="A3449" s="406">
        <v>4212</v>
      </c>
      <c r="B3449" s="406" t="s">
        <v>10288</v>
      </c>
      <c r="C3449" s="406" t="s">
        <v>2</v>
      </c>
      <c r="D3449" s="406">
        <v>1.04</v>
      </c>
      <c r="E3449" s="404" t="s">
        <v>65</v>
      </c>
      <c r="G3449"/>
    </row>
    <row r="3450" spans="1:7" ht="13.5" thickBot="1" x14ac:dyDescent="0.25">
      <c r="A3450" s="407">
        <v>4213</v>
      </c>
      <c r="B3450" s="407" t="s">
        <v>10289</v>
      </c>
      <c r="C3450" s="407" t="s">
        <v>2</v>
      </c>
      <c r="D3450" s="407">
        <v>5.67</v>
      </c>
      <c r="E3450" s="404" t="s">
        <v>65</v>
      </c>
      <c r="G3450"/>
    </row>
    <row r="3451" spans="1:7" ht="63.75" customHeight="1" thickBot="1" x14ac:dyDescent="0.25">
      <c r="A3451" s="406">
        <v>4211</v>
      </c>
      <c r="B3451" s="406" t="s">
        <v>10290</v>
      </c>
      <c r="C3451" s="406" t="s">
        <v>2</v>
      </c>
      <c r="D3451" s="406">
        <v>0.59</v>
      </c>
      <c r="E3451" s="404" t="s">
        <v>65</v>
      </c>
      <c r="G3451"/>
    </row>
    <row r="3452" spans="1:7" ht="13.5" thickBot="1" x14ac:dyDescent="0.25">
      <c r="A3452" s="407">
        <v>4209</v>
      </c>
      <c r="B3452" s="407" t="s">
        <v>13858</v>
      </c>
      <c r="C3452" s="407" t="s">
        <v>2</v>
      </c>
      <c r="D3452" s="407">
        <v>10.37</v>
      </c>
      <c r="E3452" s="404" t="s">
        <v>65</v>
      </c>
      <c r="G3452"/>
    </row>
    <row r="3453" spans="1:7" ht="13.5" thickBot="1" x14ac:dyDescent="0.25">
      <c r="A3453" s="406">
        <v>4180</v>
      </c>
      <c r="B3453" s="406" t="s">
        <v>13859</v>
      </c>
      <c r="C3453" s="406" t="s">
        <v>2</v>
      </c>
      <c r="D3453" s="406">
        <v>9.15</v>
      </c>
      <c r="E3453" s="404" t="s">
        <v>65</v>
      </c>
      <c r="G3453"/>
    </row>
    <row r="3454" spans="1:7" ht="13.5" thickBot="1" x14ac:dyDescent="0.25">
      <c r="A3454" s="407">
        <v>4177</v>
      </c>
      <c r="B3454" s="407" t="s">
        <v>13860</v>
      </c>
      <c r="C3454" s="407" t="s">
        <v>2</v>
      </c>
      <c r="D3454" s="407">
        <v>2.72</v>
      </c>
      <c r="E3454" s="404" t="s">
        <v>65</v>
      </c>
      <c r="G3454"/>
    </row>
    <row r="3455" spans="1:7" ht="13.5" thickBot="1" x14ac:dyDescent="0.25">
      <c r="A3455" s="406">
        <v>4179</v>
      </c>
      <c r="B3455" s="406" t="s">
        <v>13861</v>
      </c>
      <c r="C3455" s="406" t="s">
        <v>2</v>
      </c>
      <c r="D3455" s="406">
        <v>6.57</v>
      </c>
      <c r="E3455" s="404" t="s">
        <v>65</v>
      </c>
      <c r="G3455"/>
    </row>
    <row r="3456" spans="1:7" ht="13.5" thickBot="1" x14ac:dyDescent="0.25">
      <c r="A3456" s="407">
        <v>4208</v>
      </c>
      <c r="B3456" s="407" t="s">
        <v>13862</v>
      </c>
      <c r="C3456" s="407" t="s">
        <v>2</v>
      </c>
      <c r="D3456" s="407">
        <v>32.25</v>
      </c>
      <c r="E3456" s="404" t="s">
        <v>65</v>
      </c>
      <c r="G3456"/>
    </row>
    <row r="3457" spans="1:7" ht="13.5" thickBot="1" x14ac:dyDescent="0.25">
      <c r="A3457" s="406">
        <v>4181</v>
      </c>
      <c r="B3457" s="406" t="s">
        <v>13863</v>
      </c>
      <c r="C3457" s="406" t="s">
        <v>2</v>
      </c>
      <c r="D3457" s="406">
        <v>22.58</v>
      </c>
      <c r="E3457" s="404" t="s">
        <v>65</v>
      </c>
      <c r="G3457"/>
    </row>
    <row r="3458" spans="1:7" ht="13.5" thickBot="1" x14ac:dyDescent="0.25">
      <c r="A3458" s="407">
        <v>4178</v>
      </c>
      <c r="B3458" s="407" t="s">
        <v>13864</v>
      </c>
      <c r="C3458" s="407" t="s">
        <v>2</v>
      </c>
      <c r="D3458" s="407">
        <v>3.89</v>
      </c>
      <c r="E3458" s="404" t="s">
        <v>65</v>
      </c>
      <c r="G3458"/>
    </row>
    <row r="3459" spans="1:7" ht="13.5" thickBot="1" x14ac:dyDescent="0.25">
      <c r="A3459" s="406">
        <v>4182</v>
      </c>
      <c r="B3459" s="406" t="s">
        <v>13865</v>
      </c>
      <c r="C3459" s="406" t="s">
        <v>2</v>
      </c>
      <c r="D3459" s="406">
        <v>45.82</v>
      </c>
      <c r="E3459" s="404" t="s">
        <v>65</v>
      </c>
      <c r="G3459"/>
    </row>
    <row r="3460" spans="1:7" ht="13.5" thickBot="1" x14ac:dyDescent="0.25">
      <c r="A3460" s="407">
        <v>4183</v>
      </c>
      <c r="B3460" s="407" t="s">
        <v>13866</v>
      </c>
      <c r="C3460" s="407" t="s">
        <v>2</v>
      </c>
      <c r="D3460" s="407">
        <v>71.98</v>
      </c>
      <c r="E3460" s="404" t="s">
        <v>65</v>
      </c>
      <c r="G3460"/>
    </row>
    <row r="3461" spans="1:7" ht="13.5" thickBot="1" x14ac:dyDescent="0.25">
      <c r="A3461" s="406">
        <v>4184</v>
      </c>
      <c r="B3461" s="406" t="s">
        <v>13867</v>
      </c>
      <c r="C3461" s="406" t="s">
        <v>2</v>
      </c>
      <c r="D3461" s="406">
        <v>129.27000000000001</v>
      </c>
      <c r="E3461" s="404" t="s">
        <v>65</v>
      </c>
      <c r="G3461"/>
    </row>
    <row r="3462" spans="1:7" ht="13.5" thickBot="1" x14ac:dyDescent="0.25">
      <c r="A3462" s="407">
        <v>4185</v>
      </c>
      <c r="B3462" s="407" t="s">
        <v>13868</v>
      </c>
      <c r="C3462" s="407" t="s">
        <v>2</v>
      </c>
      <c r="D3462" s="407">
        <v>157.96</v>
      </c>
      <c r="E3462" s="404" t="s">
        <v>65</v>
      </c>
      <c r="G3462"/>
    </row>
    <row r="3463" spans="1:7" ht="13.5" thickBot="1" x14ac:dyDescent="0.25">
      <c r="A3463" s="406">
        <v>4205</v>
      </c>
      <c r="B3463" s="406" t="s">
        <v>13869</v>
      </c>
      <c r="C3463" s="406" t="s">
        <v>2</v>
      </c>
      <c r="D3463" s="406">
        <v>10.33</v>
      </c>
      <c r="E3463" s="404" t="s">
        <v>65</v>
      </c>
      <c r="G3463"/>
    </row>
    <row r="3464" spans="1:7" ht="13.5" thickBot="1" x14ac:dyDescent="0.25">
      <c r="A3464" s="407">
        <v>4192</v>
      </c>
      <c r="B3464" s="407" t="s">
        <v>13870</v>
      </c>
      <c r="C3464" s="407" t="s">
        <v>2</v>
      </c>
      <c r="D3464" s="407">
        <v>10.23</v>
      </c>
      <c r="E3464" s="404" t="s">
        <v>65</v>
      </c>
      <c r="G3464"/>
    </row>
    <row r="3465" spans="1:7" ht="13.5" thickBot="1" x14ac:dyDescent="0.25">
      <c r="A3465" s="406">
        <v>4191</v>
      </c>
      <c r="B3465" s="406" t="s">
        <v>13871</v>
      </c>
      <c r="C3465" s="406" t="s">
        <v>2</v>
      </c>
      <c r="D3465" s="406">
        <v>10.23</v>
      </c>
      <c r="E3465" s="404" t="s">
        <v>65</v>
      </c>
      <c r="G3465"/>
    </row>
    <row r="3466" spans="1:7" ht="13.5" thickBot="1" x14ac:dyDescent="0.25">
      <c r="A3466" s="407">
        <v>4207</v>
      </c>
      <c r="B3466" s="407" t="s">
        <v>13872</v>
      </c>
      <c r="C3466" s="407" t="s">
        <v>2</v>
      </c>
      <c r="D3466" s="407">
        <v>8.59</v>
      </c>
      <c r="E3466" s="404" t="s">
        <v>65</v>
      </c>
      <c r="G3466"/>
    </row>
    <row r="3467" spans="1:7" ht="13.5" thickBot="1" x14ac:dyDescent="0.25">
      <c r="A3467" s="406">
        <v>4206</v>
      </c>
      <c r="B3467" s="406" t="s">
        <v>13873</v>
      </c>
      <c r="C3467" s="406" t="s">
        <v>2</v>
      </c>
      <c r="D3467" s="406">
        <v>9.06</v>
      </c>
      <c r="E3467" s="404" t="s">
        <v>65</v>
      </c>
      <c r="G3467"/>
    </row>
    <row r="3468" spans="1:7" ht="13.5" thickBot="1" x14ac:dyDescent="0.25">
      <c r="A3468" s="407">
        <v>4190</v>
      </c>
      <c r="B3468" s="407" t="s">
        <v>13874</v>
      </c>
      <c r="C3468" s="407" t="s">
        <v>2</v>
      </c>
      <c r="D3468" s="407">
        <v>8.82</v>
      </c>
      <c r="E3468" s="404" t="s">
        <v>65</v>
      </c>
      <c r="G3468"/>
    </row>
    <row r="3469" spans="1:7" ht="13.5" thickBot="1" x14ac:dyDescent="0.25">
      <c r="A3469" s="406">
        <v>4186</v>
      </c>
      <c r="B3469" s="406" t="s">
        <v>13875</v>
      </c>
      <c r="C3469" s="406" t="s">
        <v>2</v>
      </c>
      <c r="D3469" s="406">
        <v>2.72</v>
      </c>
      <c r="E3469" s="404" t="s">
        <v>65</v>
      </c>
      <c r="G3469"/>
    </row>
    <row r="3470" spans="1:7" ht="13.5" thickBot="1" x14ac:dyDescent="0.25">
      <c r="A3470" s="407">
        <v>4188</v>
      </c>
      <c r="B3470" s="407" t="s">
        <v>13876</v>
      </c>
      <c r="C3470" s="407" t="s">
        <v>2</v>
      </c>
      <c r="D3470" s="407">
        <v>6.48</v>
      </c>
      <c r="E3470" s="404" t="s">
        <v>65</v>
      </c>
      <c r="G3470"/>
    </row>
    <row r="3471" spans="1:7" ht="13.5" thickBot="1" x14ac:dyDescent="0.25">
      <c r="A3471" s="406">
        <v>4189</v>
      </c>
      <c r="B3471" s="406" t="s">
        <v>13877</v>
      </c>
      <c r="C3471" s="406" t="s">
        <v>2</v>
      </c>
      <c r="D3471" s="406">
        <v>6.33</v>
      </c>
      <c r="E3471" s="404" t="s">
        <v>65</v>
      </c>
      <c r="G3471"/>
    </row>
    <row r="3472" spans="1:7" ht="13.5" thickBot="1" x14ac:dyDescent="0.25">
      <c r="A3472" s="407">
        <v>4196</v>
      </c>
      <c r="B3472" s="407" t="s">
        <v>13878</v>
      </c>
      <c r="C3472" s="407" t="s">
        <v>2</v>
      </c>
      <c r="D3472" s="407">
        <v>31.36</v>
      </c>
      <c r="E3472" s="404" t="s">
        <v>65</v>
      </c>
      <c r="G3472"/>
    </row>
    <row r="3473" spans="1:7" ht="13.5" thickBot="1" x14ac:dyDescent="0.25">
      <c r="A3473" s="406">
        <v>4195</v>
      </c>
      <c r="B3473" s="406" t="s">
        <v>13879</v>
      </c>
      <c r="C3473" s="406" t="s">
        <v>2</v>
      </c>
      <c r="D3473" s="406">
        <v>31.74</v>
      </c>
      <c r="E3473" s="404" t="s">
        <v>65</v>
      </c>
      <c r="G3473"/>
    </row>
    <row r="3474" spans="1:7" ht="13.5" thickBot="1" x14ac:dyDescent="0.25">
      <c r="A3474" s="407">
        <v>4197</v>
      </c>
      <c r="B3474" s="407" t="s">
        <v>13880</v>
      </c>
      <c r="C3474" s="407" t="s">
        <v>2</v>
      </c>
      <c r="D3474" s="407">
        <v>31.36</v>
      </c>
      <c r="E3474" s="404" t="s">
        <v>65</v>
      </c>
      <c r="G3474"/>
    </row>
    <row r="3475" spans="1:7" ht="13.5" thickBot="1" x14ac:dyDescent="0.25">
      <c r="A3475" s="406">
        <v>4194</v>
      </c>
      <c r="B3475" s="406" t="s">
        <v>13881</v>
      </c>
      <c r="C3475" s="406" t="s">
        <v>2</v>
      </c>
      <c r="D3475" s="406">
        <v>22.06</v>
      </c>
      <c r="E3475" s="404" t="s">
        <v>65</v>
      </c>
      <c r="G3475"/>
    </row>
    <row r="3476" spans="1:7" ht="13.5" thickBot="1" x14ac:dyDescent="0.25">
      <c r="A3476" s="407">
        <v>4193</v>
      </c>
      <c r="B3476" s="407" t="s">
        <v>13882</v>
      </c>
      <c r="C3476" s="407" t="s">
        <v>2</v>
      </c>
      <c r="D3476" s="407">
        <v>22.06</v>
      </c>
      <c r="E3476" s="404" t="s">
        <v>65</v>
      </c>
      <c r="G3476"/>
    </row>
    <row r="3477" spans="1:7" ht="13.5" thickBot="1" x14ac:dyDescent="0.25">
      <c r="A3477" s="406">
        <v>4204</v>
      </c>
      <c r="B3477" s="406" t="s">
        <v>13883</v>
      </c>
      <c r="C3477" s="406" t="s">
        <v>2</v>
      </c>
      <c r="D3477" s="406">
        <v>22.06</v>
      </c>
      <c r="E3477" s="404" t="s">
        <v>65</v>
      </c>
      <c r="G3477"/>
    </row>
    <row r="3478" spans="1:7" ht="13.5" thickBot="1" x14ac:dyDescent="0.25">
      <c r="A3478" s="407">
        <v>4187</v>
      </c>
      <c r="B3478" s="407" t="s">
        <v>13884</v>
      </c>
      <c r="C3478" s="407" t="s">
        <v>2</v>
      </c>
      <c r="D3478" s="407">
        <v>3.89</v>
      </c>
      <c r="E3478" s="404" t="s">
        <v>65</v>
      </c>
      <c r="G3478"/>
    </row>
    <row r="3479" spans="1:7" ht="13.5" thickBot="1" x14ac:dyDescent="0.25">
      <c r="A3479" s="406">
        <v>4198</v>
      </c>
      <c r="B3479" s="406" t="s">
        <v>13885</v>
      </c>
      <c r="C3479" s="406" t="s">
        <v>2</v>
      </c>
      <c r="D3479" s="406">
        <v>45.26</v>
      </c>
      <c r="E3479" s="404" t="s">
        <v>65</v>
      </c>
      <c r="G3479"/>
    </row>
    <row r="3480" spans="1:7" ht="13.5" thickBot="1" x14ac:dyDescent="0.25">
      <c r="A3480" s="407">
        <v>4202</v>
      </c>
      <c r="B3480" s="407" t="s">
        <v>13886</v>
      </c>
      <c r="C3480" s="407" t="s">
        <v>2</v>
      </c>
      <c r="D3480" s="407">
        <v>45.26</v>
      </c>
      <c r="E3480" s="404" t="s">
        <v>65</v>
      </c>
      <c r="G3480"/>
    </row>
    <row r="3481" spans="1:7" ht="13.5" thickBot="1" x14ac:dyDescent="0.25">
      <c r="A3481" s="406">
        <v>4203</v>
      </c>
      <c r="B3481" s="406" t="s">
        <v>13887</v>
      </c>
      <c r="C3481" s="406" t="s">
        <v>2</v>
      </c>
      <c r="D3481" s="406">
        <v>45.26</v>
      </c>
      <c r="E3481" s="404" t="s">
        <v>65</v>
      </c>
      <c r="G3481"/>
    </row>
    <row r="3482" spans="1:7" ht="13.5" thickBot="1" x14ac:dyDescent="0.25">
      <c r="A3482" s="407">
        <v>2645</v>
      </c>
      <c r="B3482" s="407" t="s">
        <v>2738</v>
      </c>
      <c r="C3482" s="407" t="s">
        <v>2</v>
      </c>
      <c r="D3482" s="407">
        <v>3.13</v>
      </c>
      <c r="E3482" s="404" t="s">
        <v>65</v>
      </c>
      <c r="G3482"/>
    </row>
    <row r="3483" spans="1:7" ht="13.5" thickBot="1" x14ac:dyDescent="0.25">
      <c r="A3483" s="406">
        <v>2646</v>
      </c>
      <c r="B3483" s="406" t="s">
        <v>2739</v>
      </c>
      <c r="C3483" s="406" t="s">
        <v>2</v>
      </c>
      <c r="D3483" s="406">
        <v>4.9800000000000004</v>
      </c>
      <c r="E3483" s="404" t="s">
        <v>65</v>
      </c>
      <c r="G3483"/>
    </row>
    <row r="3484" spans="1:7" ht="13.5" thickBot="1" x14ac:dyDescent="0.25">
      <c r="A3484" s="407">
        <v>7252</v>
      </c>
      <c r="B3484" s="407" t="s">
        <v>2740</v>
      </c>
      <c r="C3484" s="407" t="s">
        <v>280</v>
      </c>
      <c r="D3484" s="407">
        <v>1.33</v>
      </c>
      <c r="E3484" s="404" t="s">
        <v>65</v>
      </c>
      <c r="G3484"/>
    </row>
    <row r="3485" spans="1:7" ht="13.5" thickBot="1" x14ac:dyDescent="0.25">
      <c r="A3485" s="406">
        <v>7595</v>
      </c>
      <c r="B3485" s="406" t="s">
        <v>2741</v>
      </c>
      <c r="C3485" s="406" t="s">
        <v>280</v>
      </c>
      <c r="D3485" s="406">
        <v>13.24</v>
      </c>
      <c r="E3485" s="404" t="s">
        <v>65</v>
      </c>
      <c r="G3485"/>
    </row>
    <row r="3486" spans="1:7" ht="23.25" thickBot="1" x14ac:dyDescent="0.25">
      <c r="A3486" s="407">
        <v>36152</v>
      </c>
      <c r="B3486" s="407" t="s">
        <v>10291</v>
      </c>
      <c r="C3486" s="407" t="s">
        <v>2</v>
      </c>
      <c r="D3486" s="407">
        <v>5.22</v>
      </c>
      <c r="E3486" s="404" t="s">
        <v>65</v>
      </c>
      <c r="G3486"/>
    </row>
    <row r="3487" spans="1:7" ht="13.5" thickBot="1" x14ac:dyDescent="0.25">
      <c r="A3487" s="406">
        <v>11138</v>
      </c>
      <c r="B3487" s="406" t="s">
        <v>2742</v>
      </c>
      <c r="C3487" s="406" t="s">
        <v>2072</v>
      </c>
      <c r="D3487" s="406">
        <v>1.89</v>
      </c>
      <c r="E3487" s="404" t="s">
        <v>65</v>
      </c>
      <c r="G3487"/>
    </row>
    <row r="3488" spans="1:7" ht="13.5" thickBot="1" x14ac:dyDescent="0.25">
      <c r="A3488" s="407">
        <v>5333</v>
      </c>
      <c r="B3488" s="407" t="s">
        <v>2743</v>
      </c>
      <c r="C3488" s="407" t="s">
        <v>2072</v>
      </c>
      <c r="D3488" s="407">
        <v>15.16</v>
      </c>
      <c r="E3488" s="404" t="s">
        <v>65</v>
      </c>
      <c r="G3488"/>
    </row>
    <row r="3489" spans="1:7" ht="13.5" thickBot="1" x14ac:dyDescent="0.25">
      <c r="A3489" s="406">
        <v>4221</v>
      </c>
      <c r="B3489" s="406" t="s">
        <v>2744</v>
      </c>
      <c r="C3489" s="406" t="s">
        <v>2072</v>
      </c>
      <c r="D3489" s="406">
        <v>2.94</v>
      </c>
      <c r="E3489" s="404" t="s">
        <v>65</v>
      </c>
      <c r="G3489"/>
    </row>
    <row r="3490" spans="1:7" ht="13.5" thickBot="1" x14ac:dyDescent="0.25">
      <c r="A3490" s="407">
        <v>4227</v>
      </c>
      <c r="B3490" s="407" t="s">
        <v>13034</v>
      </c>
      <c r="C3490" s="407" t="s">
        <v>2072</v>
      </c>
      <c r="D3490" s="407">
        <v>15.9</v>
      </c>
      <c r="E3490" s="404" t="s">
        <v>65</v>
      </c>
      <c r="G3490"/>
    </row>
    <row r="3491" spans="1:7" ht="13.5" thickBot="1" x14ac:dyDescent="0.25">
      <c r="A3491" s="406">
        <v>4242</v>
      </c>
      <c r="B3491" s="406" t="s">
        <v>13888</v>
      </c>
      <c r="C3491" s="406" t="s">
        <v>280</v>
      </c>
      <c r="D3491" s="406">
        <v>24.06</v>
      </c>
      <c r="E3491" s="404" t="s">
        <v>65</v>
      </c>
      <c r="G3491"/>
    </row>
    <row r="3492" spans="1:7" ht="13.5" thickBot="1" x14ac:dyDescent="0.25">
      <c r="A3492" s="407">
        <v>4243</v>
      </c>
      <c r="B3492" s="407" t="s">
        <v>4965</v>
      </c>
      <c r="C3492" s="407" t="s">
        <v>280</v>
      </c>
      <c r="D3492" s="407">
        <v>25.44</v>
      </c>
      <c r="E3492" s="404" t="s">
        <v>65</v>
      </c>
      <c r="G3492"/>
    </row>
    <row r="3493" spans="1:7" ht="13.5" thickBot="1" x14ac:dyDescent="0.25">
      <c r="A3493" s="406">
        <v>37623</v>
      </c>
      <c r="B3493" s="406" t="s">
        <v>8361</v>
      </c>
      <c r="C3493" s="406" t="s">
        <v>280</v>
      </c>
      <c r="D3493" s="406">
        <v>12.89</v>
      </c>
      <c r="E3493" s="404" t="s">
        <v>65</v>
      </c>
      <c r="G3493"/>
    </row>
    <row r="3494" spans="1:7" ht="13.5" thickBot="1" x14ac:dyDescent="0.25">
      <c r="A3494" s="407">
        <v>4250</v>
      </c>
      <c r="B3494" s="407" t="s">
        <v>8144</v>
      </c>
      <c r="C3494" s="407" t="s">
        <v>280</v>
      </c>
      <c r="D3494" s="407">
        <v>14.81</v>
      </c>
      <c r="E3494" s="404" t="s">
        <v>65</v>
      </c>
      <c r="G3494"/>
    </row>
    <row r="3495" spans="1:7" ht="13.5" thickBot="1" x14ac:dyDescent="0.25">
      <c r="A3495" s="406">
        <v>25960</v>
      </c>
      <c r="B3495" s="406" t="s">
        <v>4761</v>
      </c>
      <c r="C3495" s="406" t="s">
        <v>280</v>
      </c>
      <c r="D3495" s="406">
        <v>26.38</v>
      </c>
      <c r="E3495" s="404" t="s">
        <v>65</v>
      </c>
      <c r="G3495"/>
    </row>
    <row r="3496" spans="1:7" ht="13.5" thickBot="1" x14ac:dyDescent="0.25">
      <c r="A3496" s="407">
        <v>4234</v>
      </c>
      <c r="B3496" s="407" t="s">
        <v>2745</v>
      </c>
      <c r="C3496" s="407" t="s">
        <v>280</v>
      </c>
      <c r="D3496" s="407">
        <v>28.41</v>
      </c>
      <c r="E3496" s="404" t="s">
        <v>65</v>
      </c>
      <c r="G3496"/>
    </row>
    <row r="3497" spans="1:7" ht="13.5" thickBot="1" x14ac:dyDescent="0.25">
      <c r="A3497" s="406">
        <v>4253</v>
      </c>
      <c r="B3497" s="406" t="s">
        <v>2746</v>
      </c>
      <c r="C3497" s="406" t="s">
        <v>280</v>
      </c>
      <c r="D3497" s="406">
        <v>13.68</v>
      </c>
      <c r="E3497" s="404" t="s">
        <v>65</v>
      </c>
      <c r="G3497"/>
    </row>
    <row r="3498" spans="1:7" ht="13.5" thickBot="1" x14ac:dyDescent="0.25">
      <c r="A3498" s="407">
        <v>4254</v>
      </c>
      <c r="B3498" s="407" t="s">
        <v>2747</v>
      </c>
      <c r="C3498" s="407" t="s">
        <v>280</v>
      </c>
      <c r="D3498" s="407">
        <v>32.92</v>
      </c>
      <c r="E3498" s="404" t="s">
        <v>65</v>
      </c>
      <c r="G3498"/>
    </row>
    <row r="3499" spans="1:7" ht="13.5" thickBot="1" x14ac:dyDescent="0.25">
      <c r="A3499" s="406">
        <v>4230</v>
      </c>
      <c r="B3499" s="406" t="s">
        <v>2748</v>
      </c>
      <c r="C3499" s="406" t="s">
        <v>280</v>
      </c>
      <c r="D3499" s="406">
        <v>23.82</v>
      </c>
      <c r="E3499" s="404" t="s">
        <v>65</v>
      </c>
      <c r="G3499"/>
    </row>
    <row r="3500" spans="1:7" ht="13.5" thickBot="1" x14ac:dyDescent="0.25">
      <c r="A3500" s="407">
        <v>4257</v>
      </c>
      <c r="B3500" s="407" t="s">
        <v>4476</v>
      </c>
      <c r="C3500" s="407" t="s">
        <v>280</v>
      </c>
      <c r="D3500" s="407">
        <v>13.76</v>
      </c>
      <c r="E3500" s="404" t="s">
        <v>65</v>
      </c>
      <c r="G3500"/>
    </row>
    <row r="3501" spans="1:7" ht="13.5" thickBot="1" x14ac:dyDescent="0.25">
      <c r="A3501" s="406">
        <v>4240</v>
      </c>
      <c r="B3501" s="406" t="s">
        <v>3854</v>
      </c>
      <c r="C3501" s="406" t="s">
        <v>280</v>
      </c>
      <c r="D3501" s="406">
        <v>37.299999999999997</v>
      </c>
      <c r="E3501" s="404" t="s">
        <v>65</v>
      </c>
      <c r="G3501"/>
    </row>
    <row r="3502" spans="1:7" ht="13.5" thickBot="1" x14ac:dyDescent="0.25">
      <c r="A3502" s="407">
        <v>4239</v>
      </c>
      <c r="B3502" s="407" t="s">
        <v>4477</v>
      </c>
      <c r="C3502" s="407" t="s">
        <v>280</v>
      </c>
      <c r="D3502" s="407">
        <v>37.299999999999997</v>
      </c>
      <c r="E3502" s="404" t="s">
        <v>65</v>
      </c>
      <c r="G3502"/>
    </row>
    <row r="3503" spans="1:7" ht="13.5" thickBot="1" x14ac:dyDescent="0.25">
      <c r="A3503" s="406">
        <v>4248</v>
      </c>
      <c r="B3503" s="406" t="s">
        <v>2749</v>
      </c>
      <c r="C3503" s="406" t="s">
        <v>280</v>
      </c>
      <c r="D3503" s="406">
        <v>26.69</v>
      </c>
      <c r="E3503" s="404" t="s">
        <v>65</v>
      </c>
      <c r="G3503"/>
    </row>
    <row r="3504" spans="1:7" ht="13.5" thickBot="1" x14ac:dyDescent="0.25">
      <c r="A3504" s="407">
        <v>25959</v>
      </c>
      <c r="B3504" s="407" t="s">
        <v>2750</v>
      </c>
      <c r="C3504" s="407" t="s">
        <v>280</v>
      </c>
      <c r="D3504" s="407">
        <v>26.38</v>
      </c>
      <c r="E3504" s="404" t="s">
        <v>65</v>
      </c>
      <c r="G3504"/>
    </row>
    <row r="3505" spans="1:7" ht="13.5" thickBot="1" x14ac:dyDescent="0.25">
      <c r="A3505" s="406">
        <v>4238</v>
      </c>
      <c r="B3505" s="406" t="s">
        <v>2751</v>
      </c>
      <c r="C3505" s="406" t="s">
        <v>280</v>
      </c>
      <c r="D3505" s="406">
        <v>23</v>
      </c>
      <c r="E3505" s="404" t="s">
        <v>65</v>
      </c>
      <c r="G3505"/>
    </row>
    <row r="3506" spans="1:7" ht="13.5" thickBot="1" x14ac:dyDescent="0.25">
      <c r="A3506" s="407">
        <v>4237</v>
      </c>
      <c r="B3506" s="407" t="s">
        <v>13889</v>
      </c>
      <c r="C3506" s="407" t="s">
        <v>280</v>
      </c>
      <c r="D3506" s="407">
        <v>25.14</v>
      </c>
      <c r="E3506" s="404" t="s">
        <v>65</v>
      </c>
      <c r="G3506"/>
    </row>
    <row r="3507" spans="1:7" ht="13.5" thickBot="1" x14ac:dyDescent="0.25">
      <c r="A3507" s="406">
        <v>4233</v>
      </c>
      <c r="B3507" s="406" t="s">
        <v>2752</v>
      </c>
      <c r="C3507" s="406" t="s">
        <v>280</v>
      </c>
      <c r="D3507" s="406">
        <v>24.06</v>
      </c>
      <c r="E3507" s="404" t="s">
        <v>65</v>
      </c>
      <c r="G3507"/>
    </row>
    <row r="3508" spans="1:7" ht="13.5" thickBot="1" x14ac:dyDescent="0.25">
      <c r="A3508" s="407">
        <v>4251</v>
      </c>
      <c r="B3508" s="407" t="s">
        <v>2753</v>
      </c>
      <c r="C3508" s="407" t="s">
        <v>280</v>
      </c>
      <c r="D3508" s="407">
        <v>14.68</v>
      </c>
      <c r="E3508" s="404" t="s">
        <v>65</v>
      </c>
      <c r="G3508"/>
    </row>
    <row r="3509" spans="1:7" ht="13.5" thickBot="1" x14ac:dyDescent="0.25">
      <c r="A3509" s="406">
        <v>4252</v>
      </c>
      <c r="B3509" s="406" t="s">
        <v>2754</v>
      </c>
      <c r="C3509" s="406" t="s">
        <v>280</v>
      </c>
      <c r="D3509" s="406">
        <v>17.350000000000001</v>
      </c>
      <c r="E3509" s="404" t="s">
        <v>65</v>
      </c>
      <c r="G3509"/>
    </row>
    <row r="3510" spans="1:7" ht="13.5" thickBot="1" x14ac:dyDescent="0.25">
      <c r="A3510" s="407">
        <v>2</v>
      </c>
      <c r="B3510" s="407" t="s">
        <v>10292</v>
      </c>
      <c r="C3510" s="407" t="s">
        <v>298</v>
      </c>
      <c r="D3510" s="407">
        <v>9.42</v>
      </c>
      <c r="E3510" s="404" t="s">
        <v>65</v>
      </c>
      <c r="G3510"/>
    </row>
    <row r="3511" spans="1:7" ht="23.25" thickBot="1" x14ac:dyDescent="0.25">
      <c r="A3511" s="406">
        <v>4261</v>
      </c>
      <c r="B3511" s="406" t="s">
        <v>13890</v>
      </c>
      <c r="C3511" s="406" t="s">
        <v>280</v>
      </c>
      <c r="D3511" s="406">
        <v>67.400000000000006</v>
      </c>
      <c r="E3511" s="404" t="s">
        <v>65</v>
      </c>
      <c r="G3511"/>
    </row>
    <row r="3512" spans="1:7" ht="23.25" thickBot="1" x14ac:dyDescent="0.25">
      <c r="A3512" s="407">
        <v>4259</v>
      </c>
      <c r="B3512" s="407" t="s">
        <v>3079</v>
      </c>
      <c r="C3512" s="407" t="s">
        <v>280</v>
      </c>
      <c r="D3512" s="407">
        <v>84.26</v>
      </c>
      <c r="E3512" s="404" t="s">
        <v>65</v>
      </c>
      <c r="G3512"/>
    </row>
    <row r="3513" spans="1:7" ht="23.25" thickBot="1" x14ac:dyDescent="0.25">
      <c r="A3513" s="406">
        <v>4260</v>
      </c>
      <c r="B3513" s="406" t="s">
        <v>4762</v>
      </c>
      <c r="C3513" s="406" t="s">
        <v>280</v>
      </c>
      <c r="D3513" s="406">
        <v>59.85</v>
      </c>
      <c r="E3513" s="404" t="s">
        <v>65</v>
      </c>
      <c r="G3513"/>
    </row>
    <row r="3514" spans="1:7" ht="23.25" thickBot="1" x14ac:dyDescent="0.25">
      <c r="A3514" s="407">
        <v>36517</v>
      </c>
      <c r="B3514" s="407" t="s">
        <v>10293</v>
      </c>
      <c r="C3514" s="407" t="s">
        <v>2</v>
      </c>
      <c r="D3514" s="408">
        <v>337440</v>
      </c>
      <c r="E3514" s="404" t="s">
        <v>65</v>
      </c>
      <c r="G3514"/>
    </row>
    <row r="3515" spans="1:7" ht="23.25" thickBot="1" x14ac:dyDescent="0.25">
      <c r="A3515" s="406">
        <v>4262</v>
      </c>
      <c r="B3515" s="406" t="s">
        <v>10294</v>
      </c>
      <c r="C3515" s="406" t="s">
        <v>2</v>
      </c>
      <c r="D3515" s="409">
        <v>380000</v>
      </c>
      <c r="E3515" s="404" t="s">
        <v>65</v>
      </c>
      <c r="G3515"/>
    </row>
    <row r="3516" spans="1:7" ht="23.25" thickBot="1" x14ac:dyDescent="0.25">
      <c r="A3516" s="407">
        <v>4263</v>
      </c>
      <c r="B3516" s="407" t="s">
        <v>10295</v>
      </c>
      <c r="C3516" s="407" t="s">
        <v>2</v>
      </c>
      <c r="D3516" s="408">
        <v>526933.30000000005</v>
      </c>
      <c r="E3516" s="404" t="s">
        <v>65</v>
      </c>
      <c r="G3516"/>
    </row>
    <row r="3517" spans="1:7" ht="23.25" thickBot="1" x14ac:dyDescent="0.25">
      <c r="A3517" s="406">
        <v>36518</v>
      </c>
      <c r="B3517" s="406" t="s">
        <v>10296</v>
      </c>
      <c r="C3517" s="406" t="s">
        <v>2</v>
      </c>
      <c r="D3517" s="409">
        <v>599893.30000000005</v>
      </c>
      <c r="E3517" s="404" t="s">
        <v>65</v>
      </c>
      <c r="G3517"/>
    </row>
    <row r="3518" spans="1:7" ht="23.25" thickBot="1" x14ac:dyDescent="0.25">
      <c r="A3518" s="407">
        <v>14221</v>
      </c>
      <c r="B3518" s="407" t="s">
        <v>10297</v>
      </c>
      <c r="C3518" s="407" t="s">
        <v>2</v>
      </c>
      <c r="D3518" s="408">
        <v>350106.65</v>
      </c>
      <c r="E3518" s="404" t="s">
        <v>65</v>
      </c>
      <c r="G3518"/>
    </row>
    <row r="3519" spans="1:7" ht="13.5" thickBot="1" x14ac:dyDescent="0.25">
      <c r="A3519" s="406">
        <v>38402</v>
      </c>
      <c r="B3519" s="406" t="s">
        <v>10298</v>
      </c>
      <c r="C3519" s="406" t="s">
        <v>2</v>
      </c>
      <c r="D3519" s="406">
        <v>6.21</v>
      </c>
      <c r="E3519" s="404" t="s">
        <v>65</v>
      </c>
      <c r="G3519"/>
    </row>
    <row r="3520" spans="1:7" ht="13.5" thickBot="1" x14ac:dyDescent="0.25">
      <c r="A3520" s="407">
        <v>13597</v>
      </c>
      <c r="B3520" s="407" t="s">
        <v>2755</v>
      </c>
      <c r="C3520" s="407" t="s">
        <v>2</v>
      </c>
      <c r="D3520" s="407">
        <v>732.74</v>
      </c>
      <c r="E3520" s="404" t="s">
        <v>65</v>
      </c>
      <c r="G3520"/>
    </row>
    <row r="3521" spans="1:7" ht="13.5" thickBot="1" x14ac:dyDescent="0.25">
      <c r="A3521" s="406">
        <v>3413</v>
      </c>
      <c r="B3521" s="406" t="s">
        <v>13035</v>
      </c>
      <c r="C3521" s="406" t="s">
        <v>184</v>
      </c>
      <c r="D3521" s="406">
        <v>68.44</v>
      </c>
      <c r="E3521" s="404" t="s">
        <v>65</v>
      </c>
      <c r="G3521"/>
    </row>
    <row r="3522" spans="1:7" ht="13.5" thickBot="1" x14ac:dyDescent="0.25">
      <c r="A3522" s="407">
        <v>21144</v>
      </c>
      <c r="B3522" s="407" t="s">
        <v>2756</v>
      </c>
      <c r="C3522" s="407" t="s">
        <v>2</v>
      </c>
      <c r="D3522" s="407">
        <v>1.27</v>
      </c>
      <c r="E3522" s="404" t="s">
        <v>65</v>
      </c>
      <c r="G3522"/>
    </row>
    <row r="3523" spans="1:7" ht="13.5" thickBot="1" x14ac:dyDescent="0.25">
      <c r="A3523" s="406">
        <v>21140</v>
      </c>
      <c r="B3523" s="406" t="s">
        <v>2757</v>
      </c>
      <c r="C3523" s="406" t="s">
        <v>2758</v>
      </c>
      <c r="D3523" s="406">
        <v>6.66</v>
      </c>
      <c r="E3523" s="404" t="s">
        <v>65</v>
      </c>
      <c r="G3523"/>
    </row>
    <row r="3524" spans="1:7" ht="13.5" thickBot="1" x14ac:dyDescent="0.25">
      <c r="A3524" s="407">
        <v>11851</v>
      </c>
      <c r="B3524" s="407" t="s">
        <v>4763</v>
      </c>
      <c r="C3524" s="407" t="s">
        <v>2759</v>
      </c>
      <c r="D3524" s="407">
        <v>0.04</v>
      </c>
      <c r="E3524" s="404" t="s">
        <v>65</v>
      </c>
      <c r="G3524"/>
    </row>
    <row r="3525" spans="1:7" ht="13.5" thickBot="1" x14ac:dyDescent="0.25">
      <c r="A3525" s="406">
        <v>11852</v>
      </c>
      <c r="B3525" s="406" t="s">
        <v>2760</v>
      </c>
      <c r="C3525" s="406" t="s">
        <v>70</v>
      </c>
      <c r="D3525" s="406">
        <v>7.24</v>
      </c>
      <c r="E3525" s="404" t="s">
        <v>65</v>
      </c>
      <c r="G3525"/>
    </row>
    <row r="3526" spans="1:7" ht="13.5" thickBot="1" x14ac:dyDescent="0.25">
      <c r="A3526" s="407">
        <v>11853</v>
      </c>
      <c r="B3526" s="407" t="s">
        <v>2761</v>
      </c>
      <c r="C3526" s="407" t="s">
        <v>70</v>
      </c>
      <c r="D3526" s="407">
        <v>5.76</v>
      </c>
      <c r="E3526" s="404" t="s">
        <v>65</v>
      </c>
      <c r="G3526"/>
    </row>
    <row r="3527" spans="1:7" ht="13.5" thickBot="1" x14ac:dyDescent="0.25">
      <c r="A3527" s="406">
        <v>21139</v>
      </c>
      <c r="B3527" s="406" t="s">
        <v>2762</v>
      </c>
      <c r="C3527" s="406" t="s">
        <v>70</v>
      </c>
      <c r="D3527" s="406">
        <v>5.5</v>
      </c>
      <c r="E3527" s="404" t="s">
        <v>65</v>
      </c>
      <c r="G3527"/>
    </row>
    <row r="3528" spans="1:7" ht="13.5" thickBot="1" x14ac:dyDescent="0.25">
      <c r="A3528" s="407">
        <v>11703</v>
      </c>
      <c r="B3528" s="407" t="s">
        <v>10299</v>
      </c>
      <c r="C3528" s="407" t="s">
        <v>2</v>
      </c>
      <c r="D3528" s="407">
        <v>18.46</v>
      </c>
      <c r="E3528" s="404" t="s">
        <v>65</v>
      </c>
      <c r="G3528"/>
    </row>
    <row r="3529" spans="1:7" ht="13.5" thickBot="1" x14ac:dyDescent="0.25">
      <c r="A3529" s="406">
        <v>37400</v>
      </c>
      <c r="B3529" s="406" t="s">
        <v>10300</v>
      </c>
      <c r="C3529" s="406" t="s">
        <v>2</v>
      </c>
      <c r="D3529" s="406">
        <v>42.52</v>
      </c>
      <c r="E3529" s="404" t="s">
        <v>65</v>
      </c>
      <c r="G3529"/>
    </row>
    <row r="3530" spans="1:7" ht="23.25" thickBot="1" x14ac:dyDescent="0.25">
      <c r="A3530" s="407">
        <v>25400</v>
      </c>
      <c r="B3530" s="407" t="s">
        <v>8145</v>
      </c>
      <c r="C3530" s="407" t="s">
        <v>2</v>
      </c>
      <c r="D3530" s="407">
        <v>916.24</v>
      </c>
      <c r="E3530" s="404" t="s">
        <v>65</v>
      </c>
      <c r="G3530"/>
    </row>
    <row r="3531" spans="1:7" ht="13.5" thickBot="1" x14ac:dyDescent="0.25">
      <c r="A3531" s="406">
        <v>4272</v>
      </c>
      <c r="B3531" s="406" t="s">
        <v>13891</v>
      </c>
      <c r="C3531" s="406" t="s">
        <v>2</v>
      </c>
      <c r="D3531" s="406">
        <v>47.94</v>
      </c>
      <c r="E3531" s="404" t="s">
        <v>65</v>
      </c>
      <c r="G3531"/>
    </row>
    <row r="3532" spans="1:7" ht="13.5" thickBot="1" x14ac:dyDescent="0.25">
      <c r="A3532" s="407">
        <v>4276</v>
      </c>
      <c r="B3532" s="407" t="s">
        <v>13892</v>
      </c>
      <c r="C3532" s="407" t="s">
        <v>2</v>
      </c>
      <c r="D3532" s="407">
        <v>141.51</v>
      </c>
      <c r="E3532" s="404" t="s">
        <v>65</v>
      </c>
      <c r="G3532"/>
    </row>
    <row r="3533" spans="1:7" ht="13.5" thickBot="1" x14ac:dyDescent="0.25">
      <c r="A3533" s="406">
        <v>4273</v>
      </c>
      <c r="B3533" s="406" t="s">
        <v>13893</v>
      </c>
      <c r="C3533" s="406" t="s">
        <v>2</v>
      </c>
      <c r="D3533" s="406">
        <v>235.07</v>
      </c>
      <c r="E3533" s="404" t="s">
        <v>65</v>
      </c>
      <c r="G3533"/>
    </row>
    <row r="3534" spans="1:7" ht="23.25" thickBot="1" x14ac:dyDescent="0.25">
      <c r="A3534" s="407">
        <v>4274</v>
      </c>
      <c r="B3534" s="407" t="s">
        <v>13894</v>
      </c>
      <c r="C3534" s="407" t="s">
        <v>2</v>
      </c>
      <c r="D3534" s="407">
        <v>54.51</v>
      </c>
      <c r="E3534" s="404" t="s">
        <v>65</v>
      </c>
      <c r="G3534"/>
    </row>
    <row r="3535" spans="1:7" ht="13.5" thickBot="1" x14ac:dyDescent="0.25">
      <c r="A3535" s="406">
        <v>11963</v>
      </c>
      <c r="B3535" s="406" t="s">
        <v>10301</v>
      </c>
      <c r="C3535" s="406" t="s">
        <v>2</v>
      </c>
      <c r="D3535" s="406">
        <v>6.56</v>
      </c>
      <c r="E3535" s="404" t="s">
        <v>65</v>
      </c>
      <c r="G3535"/>
    </row>
    <row r="3536" spans="1:7" ht="13.5" thickBot="1" x14ac:dyDescent="0.25">
      <c r="A3536" s="407">
        <v>11964</v>
      </c>
      <c r="B3536" s="407" t="s">
        <v>10302</v>
      </c>
      <c r="C3536" s="407" t="s">
        <v>2</v>
      </c>
      <c r="D3536" s="407">
        <v>1.65</v>
      </c>
      <c r="E3536" s="404" t="s">
        <v>65</v>
      </c>
      <c r="G3536"/>
    </row>
    <row r="3537" spans="1:7" ht="23.25" thickBot="1" x14ac:dyDescent="0.25">
      <c r="A3537" s="406">
        <v>4379</v>
      </c>
      <c r="B3537" s="406" t="s">
        <v>10303</v>
      </c>
      <c r="C3537" s="406" t="s">
        <v>2</v>
      </c>
      <c r="D3537" s="406">
        <v>0.03</v>
      </c>
      <c r="E3537" s="404" t="s">
        <v>65</v>
      </c>
      <c r="G3537"/>
    </row>
    <row r="3538" spans="1:7" ht="23.25" thickBot="1" x14ac:dyDescent="0.25">
      <c r="A3538" s="407">
        <v>4377</v>
      </c>
      <c r="B3538" s="407" t="s">
        <v>10304</v>
      </c>
      <c r="C3538" s="407" t="s">
        <v>2</v>
      </c>
      <c r="D3538" s="407">
        <v>0.13</v>
      </c>
      <c r="E3538" s="404" t="s">
        <v>65</v>
      </c>
      <c r="G3538"/>
    </row>
    <row r="3539" spans="1:7" ht="23.25" thickBot="1" x14ac:dyDescent="0.25">
      <c r="A3539" s="406">
        <v>4356</v>
      </c>
      <c r="B3539" s="406" t="s">
        <v>10305</v>
      </c>
      <c r="C3539" s="406" t="s">
        <v>2</v>
      </c>
      <c r="D3539" s="406">
        <v>0.18</v>
      </c>
      <c r="E3539" s="404" t="s">
        <v>65</v>
      </c>
      <c r="G3539"/>
    </row>
    <row r="3540" spans="1:7" ht="23.25" customHeight="1" thickBot="1" x14ac:dyDescent="0.25">
      <c r="A3540" s="407">
        <v>13246</v>
      </c>
      <c r="B3540" s="407" t="s">
        <v>10306</v>
      </c>
      <c r="C3540" s="407" t="s">
        <v>2</v>
      </c>
      <c r="D3540" s="407">
        <v>0.31</v>
      </c>
      <c r="E3540" s="404" t="s">
        <v>65</v>
      </c>
      <c r="G3540"/>
    </row>
    <row r="3541" spans="1:7" ht="23.25" thickBot="1" x14ac:dyDescent="0.25">
      <c r="A3541" s="406">
        <v>4346</v>
      </c>
      <c r="B3541" s="406" t="s">
        <v>10307</v>
      </c>
      <c r="C3541" s="406" t="s">
        <v>2</v>
      </c>
      <c r="D3541" s="406">
        <v>7.03</v>
      </c>
      <c r="E3541" s="404" t="s">
        <v>65</v>
      </c>
      <c r="G3541"/>
    </row>
    <row r="3542" spans="1:7" ht="23.25" thickBot="1" x14ac:dyDescent="0.25">
      <c r="A3542" s="407">
        <v>11955</v>
      </c>
      <c r="B3542" s="407" t="s">
        <v>10308</v>
      </c>
      <c r="C3542" s="407" t="s">
        <v>2</v>
      </c>
      <c r="D3542" s="407">
        <v>3.07</v>
      </c>
      <c r="E3542" s="404" t="s">
        <v>65</v>
      </c>
      <c r="G3542"/>
    </row>
    <row r="3543" spans="1:7" ht="23.25" thickBot="1" x14ac:dyDescent="0.25">
      <c r="A3543" s="406">
        <v>11960</v>
      </c>
      <c r="B3543" s="406" t="s">
        <v>10309</v>
      </c>
      <c r="C3543" s="406" t="s">
        <v>2</v>
      </c>
      <c r="D3543" s="406">
        <v>0.1</v>
      </c>
      <c r="E3543" s="404" t="s">
        <v>65</v>
      </c>
      <c r="G3543"/>
    </row>
    <row r="3544" spans="1:7" ht="23.25" thickBot="1" x14ac:dyDescent="0.25">
      <c r="A3544" s="407">
        <v>4333</v>
      </c>
      <c r="B3544" s="407" t="s">
        <v>10310</v>
      </c>
      <c r="C3544" s="407" t="s">
        <v>2</v>
      </c>
      <c r="D3544" s="407">
        <v>0.18</v>
      </c>
      <c r="E3544" s="404" t="s">
        <v>65</v>
      </c>
      <c r="G3544"/>
    </row>
    <row r="3545" spans="1:7" ht="23.25" thickBot="1" x14ac:dyDescent="0.25">
      <c r="A3545" s="406">
        <v>4358</v>
      </c>
      <c r="B3545" s="406" t="s">
        <v>10311</v>
      </c>
      <c r="C3545" s="406" t="s">
        <v>2</v>
      </c>
      <c r="D3545" s="406">
        <v>1.4</v>
      </c>
      <c r="E3545" s="404" t="s">
        <v>65</v>
      </c>
      <c r="G3545"/>
    </row>
    <row r="3546" spans="1:7" ht="23.25" customHeight="1" thickBot="1" x14ac:dyDescent="0.25">
      <c r="A3546" s="407">
        <v>4329</v>
      </c>
      <c r="B3546" s="407" t="s">
        <v>10312</v>
      </c>
      <c r="C3546" s="407" t="s">
        <v>2</v>
      </c>
      <c r="D3546" s="407">
        <v>1.5</v>
      </c>
      <c r="E3546" s="404" t="s">
        <v>65</v>
      </c>
      <c r="G3546"/>
    </row>
    <row r="3547" spans="1:7" ht="23.25" thickBot="1" x14ac:dyDescent="0.25">
      <c r="A3547" s="406">
        <v>4383</v>
      </c>
      <c r="B3547" s="406" t="s">
        <v>13895</v>
      </c>
      <c r="C3547" s="406" t="s">
        <v>2</v>
      </c>
      <c r="D3547" s="406">
        <v>3.23</v>
      </c>
      <c r="E3547" s="404" t="s">
        <v>65</v>
      </c>
      <c r="G3547"/>
    </row>
    <row r="3548" spans="1:7" ht="23.25" thickBot="1" x14ac:dyDescent="0.25">
      <c r="A3548" s="407">
        <v>4344</v>
      </c>
      <c r="B3548" s="407" t="s">
        <v>10313</v>
      </c>
      <c r="C3548" s="407" t="s">
        <v>2</v>
      </c>
      <c r="D3548" s="407">
        <v>3.01</v>
      </c>
      <c r="E3548" s="404" t="s">
        <v>65</v>
      </c>
      <c r="G3548"/>
    </row>
    <row r="3549" spans="1:7" ht="23.25" thickBot="1" x14ac:dyDescent="0.25">
      <c r="A3549" s="406">
        <v>436</v>
      </c>
      <c r="B3549" s="406" t="s">
        <v>10314</v>
      </c>
      <c r="C3549" s="406" t="s">
        <v>2</v>
      </c>
      <c r="D3549" s="406">
        <v>3.55</v>
      </c>
      <c r="E3549" s="404" t="s">
        <v>65</v>
      </c>
      <c r="G3549"/>
    </row>
    <row r="3550" spans="1:7" ht="23.25" thickBot="1" x14ac:dyDescent="0.25">
      <c r="A3550" s="407">
        <v>442</v>
      </c>
      <c r="B3550" s="407" t="s">
        <v>10315</v>
      </c>
      <c r="C3550" s="407" t="s">
        <v>2</v>
      </c>
      <c r="D3550" s="407">
        <v>2.1</v>
      </c>
      <c r="E3550" s="404" t="s">
        <v>65</v>
      </c>
      <c r="G3550"/>
    </row>
    <row r="3551" spans="1:7" ht="13.5" thickBot="1" x14ac:dyDescent="0.25">
      <c r="A3551" s="406">
        <v>4335</v>
      </c>
      <c r="B3551" s="406" t="s">
        <v>10316</v>
      </c>
      <c r="C3551" s="406" t="s">
        <v>2</v>
      </c>
      <c r="D3551" s="406">
        <v>9.5399999999999991</v>
      </c>
      <c r="E3551" s="404" t="s">
        <v>65</v>
      </c>
      <c r="G3551"/>
    </row>
    <row r="3552" spans="1:7" ht="13.5" thickBot="1" x14ac:dyDescent="0.25">
      <c r="A3552" s="407">
        <v>4334</v>
      </c>
      <c r="B3552" s="407" t="s">
        <v>10317</v>
      </c>
      <c r="C3552" s="407" t="s">
        <v>2</v>
      </c>
      <c r="D3552" s="407">
        <v>13.09</v>
      </c>
      <c r="E3552" s="404" t="s">
        <v>65</v>
      </c>
      <c r="G3552"/>
    </row>
    <row r="3553" spans="1:7" ht="13.5" thickBot="1" x14ac:dyDescent="0.25">
      <c r="A3553" s="406">
        <v>4343</v>
      </c>
      <c r="B3553" s="406" t="s">
        <v>10318</v>
      </c>
      <c r="C3553" s="406" t="s">
        <v>2</v>
      </c>
      <c r="D3553" s="406">
        <v>3.22</v>
      </c>
      <c r="E3553" s="404" t="s">
        <v>65</v>
      </c>
      <c r="G3553"/>
    </row>
    <row r="3554" spans="1:7" ht="13.5" thickBot="1" x14ac:dyDescent="0.25">
      <c r="A3554" s="407">
        <v>11953</v>
      </c>
      <c r="B3554" s="407" t="s">
        <v>10319</v>
      </c>
      <c r="C3554" s="407" t="s">
        <v>2</v>
      </c>
      <c r="D3554" s="407">
        <v>2.25</v>
      </c>
      <c r="E3554" s="404" t="s">
        <v>65</v>
      </c>
      <c r="G3554"/>
    </row>
    <row r="3555" spans="1:7" ht="23.25" thickBot="1" x14ac:dyDescent="0.25">
      <c r="A3555" s="406">
        <v>430</v>
      </c>
      <c r="B3555" s="406" t="s">
        <v>10320</v>
      </c>
      <c r="C3555" s="406" t="s">
        <v>2</v>
      </c>
      <c r="D3555" s="406">
        <v>3.18</v>
      </c>
      <c r="E3555" s="404" t="s">
        <v>65</v>
      </c>
      <c r="G3555"/>
    </row>
    <row r="3556" spans="1:7" ht="23.25" thickBot="1" x14ac:dyDescent="0.25">
      <c r="A3556" s="407">
        <v>441</v>
      </c>
      <c r="B3556" s="407" t="s">
        <v>10321</v>
      </c>
      <c r="C3556" s="407" t="s">
        <v>2</v>
      </c>
      <c r="D3556" s="407">
        <v>3.5</v>
      </c>
      <c r="E3556" s="404" t="s">
        <v>65</v>
      </c>
      <c r="G3556"/>
    </row>
    <row r="3557" spans="1:7" ht="23.25" thickBot="1" x14ac:dyDescent="0.25">
      <c r="A3557" s="406">
        <v>431</v>
      </c>
      <c r="B3557" s="406" t="s">
        <v>10322</v>
      </c>
      <c r="C3557" s="406" t="s">
        <v>2</v>
      </c>
      <c r="D3557" s="406">
        <v>4.22</v>
      </c>
      <c r="E3557" s="404" t="s">
        <v>65</v>
      </c>
      <c r="G3557"/>
    </row>
    <row r="3558" spans="1:7" ht="23.25" thickBot="1" x14ac:dyDescent="0.25">
      <c r="A3558" s="407">
        <v>432</v>
      </c>
      <c r="B3558" s="407" t="s">
        <v>10323</v>
      </c>
      <c r="C3558" s="407" t="s">
        <v>2</v>
      </c>
      <c r="D3558" s="407">
        <v>4.66</v>
      </c>
      <c r="E3558" s="404" t="s">
        <v>65</v>
      </c>
      <c r="G3558"/>
    </row>
    <row r="3559" spans="1:7" ht="13.5" thickBot="1" x14ac:dyDescent="0.25">
      <c r="A3559" s="406">
        <v>429</v>
      </c>
      <c r="B3559" s="406" t="s">
        <v>10324</v>
      </c>
      <c r="C3559" s="406" t="s">
        <v>2</v>
      </c>
      <c r="D3559" s="406">
        <v>6.28</v>
      </c>
      <c r="E3559" s="404" t="s">
        <v>65</v>
      </c>
      <c r="G3559"/>
    </row>
    <row r="3560" spans="1:7" ht="23.25" thickBot="1" x14ac:dyDescent="0.25">
      <c r="A3560" s="407">
        <v>439</v>
      </c>
      <c r="B3560" s="407" t="s">
        <v>10325</v>
      </c>
      <c r="C3560" s="407" t="s">
        <v>2</v>
      </c>
      <c r="D3560" s="407">
        <v>5.35</v>
      </c>
      <c r="E3560" s="404" t="s">
        <v>65</v>
      </c>
      <c r="G3560"/>
    </row>
    <row r="3561" spans="1:7" ht="23.25" thickBot="1" x14ac:dyDescent="0.25">
      <c r="A3561" s="406">
        <v>433</v>
      </c>
      <c r="B3561" s="406" t="s">
        <v>10326</v>
      </c>
      <c r="C3561" s="406" t="s">
        <v>2</v>
      </c>
      <c r="D3561" s="406">
        <v>6.25</v>
      </c>
      <c r="E3561" s="404" t="s">
        <v>65</v>
      </c>
      <c r="G3561"/>
    </row>
    <row r="3562" spans="1:7" ht="13.5" customHeight="1" thickBot="1" x14ac:dyDescent="0.25">
      <c r="A3562" s="407">
        <v>437</v>
      </c>
      <c r="B3562" s="407" t="s">
        <v>10327</v>
      </c>
      <c r="C3562" s="407" t="s">
        <v>2</v>
      </c>
      <c r="D3562" s="407">
        <v>8.31</v>
      </c>
      <c r="E3562" s="404" t="s">
        <v>65</v>
      </c>
      <c r="G3562"/>
    </row>
    <row r="3563" spans="1:7" ht="23.25" customHeight="1" thickBot="1" x14ac:dyDescent="0.25">
      <c r="A3563" s="406">
        <v>11790</v>
      </c>
      <c r="B3563" s="406" t="s">
        <v>13036</v>
      </c>
      <c r="C3563" s="406" t="s">
        <v>2</v>
      </c>
      <c r="D3563" s="406">
        <v>9.42</v>
      </c>
      <c r="E3563" s="404" t="s">
        <v>65</v>
      </c>
      <c r="G3563"/>
    </row>
    <row r="3564" spans="1:7" ht="23.25" thickBot="1" x14ac:dyDescent="0.25">
      <c r="A3564" s="407">
        <v>428</v>
      </c>
      <c r="B3564" s="407" t="s">
        <v>10328</v>
      </c>
      <c r="C3564" s="407" t="s">
        <v>2</v>
      </c>
      <c r="D3564" s="407">
        <v>10.25</v>
      </c>
      <c r="E3564" s="404" t="s">
        <v>65</v>
      </c>
      <c r="G3564"/>
    </row>
    <row r="3565" spans="1:7" ht="23.25" thickBot="1" x14ac:dyDescent="0.25">
      <c r="A3565" s="406">
        <v>4384</v>
      </c>
      <c r="B3565" s="406" t="s">
        <v>10329</v>
      </c>
      <c r="C3565" s="406" t="s">
        <v>2</v>
      </c>
      <c r="D3565" s="406">
        <v>15.58</v>
      </c>
      <c r="E3565" s="404" t="s">
        <v>65</v>
      </c>
      <c r="G3565"/>
    </row>
    <row r="3566" spans="1:7" ht="13.5" thickBot="1" x14ac:dyDescent="0.25">
      <c r="A3566" s="407">
        <v>4351</v>
      </c>
      <c r="B3566" s="407" t="s">
        <v>2763</v>
      </c>
      <c r="C3566" s="407" t="s">
        <v>2</v>
      </c>
      <c r="D3566" s="407">
        <v>2.88</v>
      </c>
      <c r="E3566" s="404" t="s">
        <v>65</v>
      </c>
      <c r="G3566"/>
    </row>
    <row r="3567" spans="1:7" ht="13.5" thickBot="1" x14ac:dyDescent="0.25">
      <c r="A3567" s="406">
        <v>11054</v>
      </c>
      <c r="B3567" s="406" t="s">
        <v>10330</v>
      </c>
      <c r="C3567" s="406" t="s">
        <v>2</v>
      </c>
      <c r="D3567" s="406">
        <v>0.02</v>
      </c>
      <c r="E3567" s="404" t="s">
        <v>65</v>
      </c>
      <c r="G3567"/>
    </row>
    <row r="3568" spans="1:7" ht="13.5" thickBot="1" x14ac:dyDescent="0.25">
      <c r="A3568" s="407">
        <v>11055</v>
      </c>
      <c r="B3568" s="407" t="s">
        <v>13896</v>
      </c>
      <c r="C3568" s="407" t="s">
        <v>2</v>
      </c>
      <c r="D3568" s="407">
        <v>0.03</v>
      </c>
      <c r="E3568" s="404" t="s">
        <v>65</v>
      </c>
      <c r="G3568"/>
    </row>
    <row r="3569" spans="1:7" ht="13.5" thickBot="1" x14ac:dyDescent="0.25">
      <c r="A3569" s="406">
        <v>11056</v>
      </c>
      <c r="B3569" s="406" t="s">
        <v>10331</v>
      </c>
      <c r="C3569" s="406" t="s">
        <v>2</v>
      </c>
      <c r="D3569" s="406">
        <v>0.04</v>
      </c>
      <c r="E3569" s="404" t="s">
        <v>65</v>
      </c>
      <c r="G3569"/>
    </row>
    <row r="3570" spans="1:7" ht="13.5" thickBot="1" x14ac:dyDescent="0.25">
      <c r="A3570" s="407">
        <v>11057</v>
      </c>
      <c r="B3570" s="407" t="s">
        <v>10332</v>
      </c>
      <c r="C3570" s="407" t="s">
        <v>2</v>
      </c>
      <c r="D3570" s="407">
        <v>0.08</v>
      </c>
      <c r="E3570" s="404" t="s">
        <v>65</v>
      </c>
      <c r="G3570"/>
    </row>
    <row r="3571" spans="1:7" ht="13.5" thickBot="1" x14ac:dyDescent="0.25">
      <c r="A3571" s="406">
        <v>11059</v>
      </c>
      <c r="B3571" s="406" t="s">
        <v>10333</v>
      </c>
      <c r="C3571" s="406" t="s">
        <v>2</v>
      </c>
      <c r="D3571" s="406">
        <v>0.16</v>
      </c>
      <c r="E3571" s="404" t="s">
        <v>65</v>
      </c>
      <c r="G3571"/>
    </row>
    <row r="3572" spans="1:7" ht="13.5" thickBot="1" x14ac:dyDescent="0.25">
      <c r="A3572" s="407">
        <v>11058</v>
      </c>
      <c r="B3572" s="407" t="s">
        <v>10334</v>
      </c>
      <c r="C3572" s="407" t="s">
        <v>2</v>
      </c>
      <c r="D3572" s="407">
        <v>0.21</v>
      </c>
      <c r="E3572" s="404" t="s">
        <v>65</v>
      </c>
      <c r="G3572"/>
    </row>
    <row r="3573" spans="1:7" ht="13.5" thickBot="1" x14ac:dyDescent="0.25">
      <c r="A3573" s="406">
        <v>4354</v>
      </c>
      <c r="B3573" s="406" t="s">
        <v>2764</v>
      </c>
      <c r="C3573" s="406" t="s">
        <v>2</v>
      </c>
      <c r="D3573" s="406">
        <v>1.55</v>
      </c>
      <c r="E3573" s="404" t="s">
        <v>65</v>
      </c>
      <c r="G3573"/>
    </row>
    <row r="3574" spans="1:7" ht="13.5" thickBot="1" x14ac:dyDescent="0.25">
      <c r="A3574" s="407">
        <v>4380</v>
      </c>
      <c r="B3574" s="407" t="s">
        <v>10335</v>
      </c>
      <c r="C3574" s="407" t="s">
        <v>2</v>
      </c>
      <c r="D3574" s="407">
        <v>0.72</v>
      </c>
      <c r="E3574" s="404" t="s">
        <v>65</v>
      </c>
      <c r="G3574"/>
    </row>
    <row r="3575" spans="1:7" ht="23.25" thickBot="1" x14ac:dyDescent="0.25">
      <c r="A3575" s="406">
        <v>4299</v>
      </c>
      <c r="B3575" s="406" t="s">
        <v>10336</v>
      </c>
      <c r="C3575" s="406" t="s">
        <v>2</v>
      </c>
      <c r="D3575" s="406">
        <v>0.68</v>
      </c>
      <c r="E3575" s="404" t="s">
        <v>65</v>
      </c>
      <c r="G3575"/>
    </row>
    <row r="3576" spans="1:7" ht="23.25" thickBot="1" x14ac:dyDescent="0.25">
      <c r="A3576" s="407">
        <v>4304</v>
      </c>
      <c r="B3576" s="407" t="s">
        <v>10337</v>
      </c>
      <c r="C3576" s="407" t="s">
        <v>2</v>
      </c>
      <c r="D3576" s="407">
        <v>0.92</v>
      </c>
      <c r="E3576" s="404" t="s">
        <v>65</v>
      </c>
      <c r="G3576"/>
    </row>
    <row r="3577" spans="1:7" ht="23.25" thickBot="1" x14ac:dyDescent="0.25">
      <c r="A3577" s="406">
        <v>4305</v>
      </c>
      <c r="B3577" s="406" t="s">
        <v>10338</v>
      </c>
      <c r="C3577" s="406" t="s">
        <v>2</v>
      </c>
      <c r="D3577" s="406">
        <v>1.07</v>
      </c>
      <c r="E3577" s="404" t="s">
        <v>65</v>
      </c>
      <c r="G3577"/>
    </row>
    <row r="3578" spans="1:7" ht="23.25" thickBot="1" x14ac:dyDescent="0.25">
      <c r="A3578" s="407">
        <v>4306</v>
      </c>
      <c r="B3578" s="407" t="s">
        <v>10339</v>
      </c>
      <c r="C3578" s="407" t="s">
        <v>2</v>
      </c>
      <c r="D3578" s="407">
        <v>1.25</v>
      </c>
      <c r="E3578" s="404" t="s">
        <v>65</v>
      </c>
      <c r="G3578"/>
    </row>
    <row r="3579" spans="1:7" ht="23.25" thickBot="1" x14ac:dyDescent="0.25">
      <c r="A3579" s="406">
        <v>4308</v>
      </c>
      <c r="B3579" s="406" t="s">
        <v>10340</v>
      </c>
      <c r="C3579" s="406" t="s">
        <v>2</v>
      </c>
      <c r="D3579" s="406">
        <v>2.59</v>
      </c>
      <c r="E3579" s="404" t="s">
        <v>65</v>
      </c>
      <c r="G3579"/>
    </row>
    <row r="3580" spans="1:7" ht="23.25" thickBot="1" x14ac:dyDescent="0.25">
      <c r="A3580" s="407">
        <v>4302</v>
      </c>
      <c r="B3580" s="407" t="s">
        <v>10341</v>
      </c>
      <c r="C3580" s="407" t="s">
        <v>2</v>
      </c>
      <c r="D3580" s="407">
        <v>1.94</v>
      </c>
      <c r="E3580" s="404" t="s">
        <v>65</v>
      </c>
      <c r="G3580"/>
    </row>
    <row r="3581" spans="1:7" ht="23.25" thickBot="1" x14ac:dyDescent="0.25">
      <c r="A3581" s="406">
        <v>4300</v>
      </c>
      <c r="B3581" s="406" t="s">
        <v>10342</v>
      </c>
      <c r="C3581" s="406" t="s">
        <v>2</v>
      </c>
      <c r="D3581" s="406">
        <v>0.46</v>
      </c>
      <c r="E3581" s="404" t="s">
        <v>65</v>
      </c>
      <c r="G3581"/>
    </row>
    <row r="3582" spans="1:7" ht="23.25" thickBot="1" x14ac:dyDescent="0.25">
      <c r="A3582" s="407">
        <v>4301</v>
      </c>
      <c r="B3582" s="407" t="s">
        <v>13897</v>
      </c>
      <c r="C3582" s="407" t="s">
        <v>2</v>
      </c>
      <c r="D3582" s="407">
        <v>0.56000000000000005</v>
      </c>
      <c r="E3582" s="404" t="s">
        <v>65</v>
      </c>
      <c r="G3582"/>
    </row>
    <row r="3583" spans="1:7" ht="23.25" thickBot="1" x14ac:dyDescent="0.25">
      <c r="A3583" s="406">
        <v>4320</v>
      </c>
      <c r="B3583" s="406" t="s">
        <v>10343</v>
      </c>
      <c r="C3583" s="406" t="s">
        <v>2</v>
      </c>
      <c r="D3583" s="406">
        <v>1.71</v>
      </c>
      <c r="E3583" s="404" t="s">
        <v>65</v>
      </c>
      <c r="G3583"/>
    </row>
    <row r="3584" spans="1:7" ht="23.25" thickBot="1" x14ac:dyDescent="0.25">
      <c r="A3584" s="407">
        <v>4318</v>
      </c>
      <c r="B3584" s="407" t="s">
        <v>10344</v>
      </c>
      <c r="C3584" s="407" t="s">
        <v>2</v>
      </c>
      <c r="D3584" s="407">
        <v>0.83</v>
      </c>
      <c r="E3584" s="404" t="s">
        <v>65</v>
      </c>
      <c r="G3584"/>
    </row>
    <row r="3585" spans="1:7" ht="13.5" thickBot="1" x14ac:dyDescent="0.25">
      <c r="A3585" s="406">
        <v>40577</v>
      </c>
      <c r="B3585" s="406" t="s">
        <v>13898</v>
      </c>
      <c r="C3585" s="406" t="s">
        <v>2462</v>
      </c>
      <c r="D3585" s="406">
        <v>14.25</v>
      </c>
      <c r="E3585" s="404" t="s">
        <v>65</v>
      </c>
      <c r="G3585"/>
    </row>
    <row r="3586" spans="1:7" ht="13.5" thickBot="1" x14ac:dyDescent="0.25">
      <c r="A3586" s="407">
        <v>11962</v>
      </c>
      <c r="B3586" s="407" t="s">
        <v>10345</v>
      </c>
      <c r="C3586" s="407" t="s">
        <v>2</v>
      </c>
      <c r="D3586" s="407">
        <v>0.15</v>
      </c>
      <c r="E3586" s="404" t="s">
        <v>65</v>
      </c>
      <c r="G3586"/>
    </row>
    <row r="3587" spans="1:7" ht="13.5" thickBot="1" x14ac:dyDescent="0.25">
      <c r="A3587" s="406">
        <v>4332</v>
      </c>
      <c r="B3587" s="406" t="s">
        <v>10346</v>
      </c>
      <c r="C3587" s="406" t="s">
        <v>2</v>
      </c>
      <c r="D3587" s="406">
        <v>0.75</v>
      </c>
      <c r="E3587" s="404" t="s">
        <v>65</v>
      </c>
      <c r="G3587"/>
    </row>
    <row r="3588" spans="1:7" ht="13.5" thickBot="1" x14ac:dyDescent="0.25">
      <c r="A3588" s="407">
        <v>4331</v>
      </c>
      <c r="B3588" s="407" t="s">
        <v>10347</v>
      </c>
      <c r="C3588" s="407" t="s">
        <v>2</v>
      </c>
      <c r="D3588" s="407">
        <v>2.84</v>
      </c>
      <c r="E3588" s="404" t="s">
        <v>65</v>
      </c>
      <c r="G3588"/>
    </row>
    <row r="3589" spans="1:7" ht="23.25" thickBot="1" x14ac:dyDescent="0.25">
      <c r="A3589" s="406">
        <v>4336</v>
      </c>
      <c r="B3589" s="406" t="s">
        <v>10348</v>
      </c>
      <c r="C3589" s="406" t="s">
        <v>2</v>
      </c>
      <c r="D3589" s="406">
        <v>3.63</v>
      </c>
      <c r="E3589" s="404" t="s">
        <v>65</v>
      </c>
      <c r="G3589"/>
    </row>
    <row r="3590" spans="1:7" ht="13.5" thickBot="1" x14ac:dyDescent="0.25">
      <c r="A3590" s="407">
        <v>13294</v>
      </c>
      <c r="B3590" s="407" t="s">
        <v>10349</v>
      </c>
      <c r="C3590" s="407" t="s">
        <v>2</v>
      </c>
      <c r="D3590" s="407">
        <v>1.04</v>
      </c>
      <c r="E3590" s="404" t="s">
        <v>65</v>
      </c>
      <c r="G3590"/>
    </row>
    <row r="3591" spans="1:7" ht="13.5" thickBot="1" x14ac:dyDescent="0.25">
      <c r="A3591" s="406">
        <v>11948</v>
      </c>
      <c r="B3591" s="406" t="s">
        <v>10350</v>
      </c>
      <c r="C3591" s="406" t="s">
        <v>2</v>
      </c>
      <c r="D3591" s="406">
        <v>0.46</v>
      </c>
      <c r="E3591" s="404" t="s">
        <v>65</v>
      </c>
      <c r="G3591"/>
    </row>
    <row r="3592" spans="1:7" ht="13.5" thickBot="1" x14ac:dyDescent="0.25">
      <c r="A3592" s="407">
        <v>4382</v>
      </c>
      <c r="B3592" s="407" t="s">
        <v>10351</v>
      </c>
      <c r="C3592" s="407" t="s">
        <v>2</v>
      </c>
      <c r="D3592" s="407">
        <v>0.78</v>
      </c>
      <c r="E3592" s="404" t="s">
        <v>65</v>
      </c>
      <c r="G3592"/>
    </row>
    <row r="3593" spans="1:7" ht="23.25" thickBot="1" x14ac:dyDescent="0.25">
      <c r="A3593" s="406">
        <v>40580</v>
      </c>
      <c r="B3593" s="406" t="s">
        <v>13899</v>
      </c>
      <c r="C3593" s="406" t="s">
        <v>2462</v>
      </c>
      <c r="D3593" s="406">
        <v>26.68</v>
      </c>
      <c r="E3593" s="404" t="s">
        <v>65</v>
      </c>
      <c r="G3593"/>
    </row>
    <row r="3594" spans="1:7" ht="13.5" thickBot="1" x14ac:dyDescent="0.25">
      <c r="A3594" s="407">
        <v>40578</v>
      </c>
      <c r="B3594" s="407" t="s">
        <v>13900</v>
      </c>
      <c r="C3594" s="407" t="s">
        <v>2462</v>
      </c>
      <c r="D3594" s="407">
        <v>98.1</v>
      </c>
      <c r="E3594" s="404" t="s">
        <v>65</v>
      </c>
      <c r="G3594"/>
    </row>
    <row r="3595" spans="1:7" ht="13.5" customHeight="1" thickBot="1" x14ac:dyDescent="0.25">
      <c r="A3595" s="406">
        <v>40579</v>
      </c>
      <c r="B3595" s="406" t="s">
        <v>13901</v>
      </c>
      <c r="C3595" s="406" t="s">
        <v>2462</v>
      </c>
      <c r="D3595" s="406">
        <v>41.25</v>
      </c>
      <c r="E3595" s="404" t="s">
        <v>65</v>
      </c>
      <c r="G3595"/>
    </row>
    <row r="3596" spans="1:7" ht="13.5" thickBot="1" x14ac:dyDescent="0.25">
      <c r="A3596" s="407">
        <v>4386</v>
      </c>
      <c r="B3596" s="407" t="s">
        <v>10352</v>
      </c>
      <c r="C3596" s="407" t="s">
        <v>184</v>
      </c>
      <c r="D3596" s="407">
        <v>61.94</v>
      </c>
      <c r="E3596" s="404" t="s">
        <v>65</v>
      </c>
      <c r="G3596"/>
    </row>
    <row r="3597" spans="1:7" ht="13.5" thickBot="1" x14ac:dyDescent="0.25">
      <c r="A3597" s="406">
        <v>4385</v>
      </c>
      <c r="B3597" s="406" t="s">
        <v>10352</v>
      </c>
      <c r="C3597" s="406" t="s">
        <v>2113</v>
      </c>
      <c r="D3597" s="409">
        <v>1465.14</v>
      </c>
      <c r="E3597" s="404" t="s">
        <v>65</v>
      </c>
      <c r="G3597"/>
    </row>
    <row r="3598" spans="1:7" ht="13.5" customHeight="1" thickBot="1" x14ac:dyDescent="0.25">
      <c r="A3598" s="407">
        <v>20079</v>
      </c>
      <c r="B3598" s="407" t="s">
        <v>10353</v>
      </c>
      <c r="C3598" s="407" t="s">
        <v>2</v>
      </c>
      <c r="D3598" s="407">
        <v>95.1</v>
      </c>
      <c r="E3598" s="404" t="s">
        <v>65</v>
      </c>
      <c r="G3598"/>
    </row>
    <row r="3599" spans="1:7" ht="13.5" thickBot="1" x14ac:dyDescent="0.25">
      <c r="A3599" s="406">
        <v>20078</v>
      </c>
      <c r="B3599" s="406" t="s">
        <v>10354</v>
      </c>
      <c r="C3599" s="406" t="s">
        <v>2</v>
      </c>
      <c r="D3599" s="406">
        <v>15.24</v>
      </c>
      <c r="E3599" s="404" t="s">
        <v>65</v>
      </c>
      <c r="G3599"/>
    </row>
    <row r="3600" spans="1:7" ht="13.5" thickBot="1" x14ac:dyDescent="0.25">
      <c r="A3600" s="407">
        <v>39897</v>
      </c>
      <c r="B3600" s="407" t="s">
        <v>13902</v>
      </c>
      <c r="C3600" s="407" t="s">
        <v>13903</v>
      </c>
      <c r="D3600" s="407">
        <v>21.68</v>
      </c>
      <c r="E3600" s="404" t="s">
        <v>65</v>
      </c>
      <c r="G3600"/>
    </row>
    <row r="3601" spans="1:7" ht="13.5" thickBot="1" x14ac:dyDescent="0.25">
      <c r="A3601" s="406">
        <v>118</v>
      </c>
      <c r="B3601" s="406" t="s">
        <v>10355</v>
      </c>
      <c r="C3601" s="406" t="s">
        <v>2</v>
      </c>
      <c r="D3601" s="406">
        <v>57.64</v>
      </c>
      <c r="E3601" s="404" t="s">
        <v>65</v>
      </c>
      <c r="G3601"/>
    </row>
    <row r="3602" spans="1:7" ht="13.5" thickBot="1" x14ac:dyDescent="0.25">
      <c r="A3602" s="407">
        <v>4396</v>
      </c>
      <c r="B3602" s="407" t="s">
        <v>13037</v>
      </c>
      <c r="C3602" s="407" t="s">
        <v>184</v>
      </c>
      <c r="D3602" s="407">
        <v>79.11</v>
      </c>
      <c r="E3602" s="404" t="s">
        <v>65</v>
      </c>
      <c r="G3602"/>
    </row>
    <row r="3603" spans="1:7" ht="13.5" thickBot="1" x14ac:dyDescent="0.25">
      <c r="A3603" s="406">
        <v>39955</v>
      </c>
      <c r="B3603" s="406" t="s">
        <v>10356</v>
      </c>
      <c r="C3603" s="406" t="s">
        <v>184</v>
      </c>
      <c r="D3603" s="406">
        <v>83.47</v>
      </c>
      <c r="E3603" s="404" t="s">
        <v>65</v>
      </c>
      <c r="G3603"/>
    </row>
    <row r="3604" spans="1:7" ht="13.5" thickBot="1" x14ac:dyDescent="0.25">
      <c r="A3604" s="407">
        <v>4397</v>
      </c>
      <c r="B3604" s="407" t="s">
        <v>10357</v>
      </c>
      <c r="C3604" s="407" t="s">
        <v>184</v>
      </c>
      <c r="D3604" s="407">
        <v>128.28</v>
      </c>
      <c r="E3604" s="404" t="s">
        <v>65</v>
      </c>
      <c r="G3604"/>
    </row>
    <row r="3605" spans="1:7" ht="23.25" thickBot="1" x14ac:dyDescent="0.25">
      <c r="A3605" s="406">
        <v>34754</v>
      </c>
      <c r="B3605" s="406" t="s">
        <v>10358</v>
      </c>
      <c r="C3605" s="406" t="s">
        <v>184</v>
      </c>
      <c r="D3605" s="406">
        <v>237.54</v>
      </c>
      <c r="E3605" s="404" t="s">
        <v>65</v>
      </c>
      <c r="G3605"/>
    </row>
    <row r="3606" spans="1:7" ht="23.25" thickBot="1" x14ac:dyDescent="0.25">
      <c r="A3606" s="407">
        <v>25962</v>
      </c>
      <c r="B3606" s="407" t="s">
        <v>10359</v>
      </c>
      <c r="C3606" s="407" t="s">
        <v>184</v>
      </c>
      <c r="D3606" s="407">
        <v>150.44999999999999</v>
      </c>
      <c r="E3606" s="404" t="s">
        <v>65</v>
      </c>
      <c r="G3606"/>
    </row>
    <row r="3607" spans="1:7" ht="23.25" thickBot="1" x14ac:dyDescent="0.25">
      <c r="A3607" s="406">
        <v>34752</v>
      </c>
      <c r="B3607" s="406" t="s">
        <v>10360</v>
      </c>
      <c r="C3607" s="406" t="s">
        <v>184</v>
      </c>
      <c r="D3607" s="406">
        <v>264.94</v>
      </c>
      <c r="E3607" s="404" t="s">
        <v>65</v>
      </c>
      <c r="G3607"/>
    </row>
    <row r="3608" spans="1:7" ht="89.25" customHeight="1" thickBot="1" x14ac:dyDescent="0.25">
      <c r="A3608" s="407">
        <v>4751</v>
      </c>
      <c r="B3608" s="407" t="s">
        <v>13904</v>
      </c>
      <c r="C3608" s="407" t="s">
        <v>280</v>
      </c>
      <c r="D3608" s="407">
        <v>19.68</v>
      </c>
      <c r="E3608" s="404" t="s">
        <v>65</v>
      </c>
      <c r="G3608"/>
    </row>
    <row r="3609" spans="1:7" ht="13.5" thickBot="1" x14ac:dyDescent="0.25">
      <c r="A3609" s="406">
        <v>13186</v>
      </c>
      <c r="B3609" s="406" t="s">
        <v>10361</v>
      </c>
      <c r="C3609" s="406" t="s">
        <v>298</v>
      </c>
      <c r="D3609" s="406">
        <v>87.14</v>
      </c>
      <c r="E3609" s="404" t="s">
        <v>65</v>
      </c>
      <c r="G3609"/>
    </row>
    <row r="3610" spans="1:7" ht="13.5" thickBot="1" x14ac:dyDescent="0.25">
      <c r="A3610" s="407">
        <v>4425</v>
      </c>
      <c r="B3610" s="407" t="s">
        <v>4764</v>
      </c>
      <c r="C3610" s="407" t="s">
        <v>70</v>
      </c>
      <c r="D3610" s="407">
        <v>16.829999999999998</v>
      </c>
      <c r="E3610" s="404" t="s">
        <v>65</v>
      </c>
      <c r="G3610"/>
    </row>
    <row r="3611" spans="1:7" ht="13.5" thickBot="1" x14ac:dyDescent="0.25">
      <c r="A3611" s="406">
        <v>4460</v>
      </c>
      <c r="B3611" s="406" t="s">
        <v>4765</v>
      </c>
      <c r="C3611" s="406" t="s">
        <v>70</v>
      </c>
      <c r="D3611" s="406">
        <v>4.32</v>
      </c>
      <c r="E3611" s="404" t="s">
        <v>65</v>
      </c>
      <c r="G3611"/>
    </row>
    <row r="3612" spans="1:7" ht="13.5" thickBot="1" x14ac:dyDescent="0.25">
      <c r="A3612" s="407">
        <v>4415</v>
      </c>
      <c r="B3612" s="407" t="s">
        <v>4766</v>
      </c>
      <c r="C3612" s="407" t="s">
        <v>70</v>
      </c>
      <c r="D3612" s="407">
        <v>2.17</v>
      </c>
      <c r="E3612" s="404" t="s">
        <v>65</v>
      </c>
      <c r="G3612"/>
    </row>
    <row r="3613" spans="1:7" ht="13.5" thickBot="1" x14ac:dyDescent="0.25">
      <c r="A3613" s="406">
        <v>4417</v>
      </c>
      <c r="B3613" s="406" t="s">
        <v>4767</v>
      </c>
      <c r="C3613" s="406" t="s">
        <v>70</v>
      </c>
      <c r="D3613" s="406">
        <v>3.26</v>
      </c>
      <c r="E3613" s="404" t="s">
        <v>65</v>
      </c>
      <c r="G3613"/>
    </row>
    <row r="3614" spans="1:7" ht="13.5" thickBot="1" x14ac:dyDescent="0.25">
      <c r="A3614" s="407">
        <v>4430</v>
      </c>
      <c r="B3614" s="407" t="s">
        <v>4768</v>
      </c>
      <c r="C3614" s="407" t="s">
        <v>70</v>
      </c>
      <c r="D3614" s="407">
        <v>7</v>
      </c>
      <c r="E3614" s="404" t="s">
        <v>65</v>
      </c>
      <c r="G3614"/>
    </row>
    <row r="3615" spans="1:7" ht="13.5" thickBot="1" x14ac:dyDescent="0.25">
      <c r="A3615" s="406">
        <v>4400</v>
      </c>
      <c r="B3615" s="406" t="s">
        <v>4769</v>
      </c>
      <c r="C3615" s="406" t="s">
        <v>70</v>
      </c>
      <c r="D3615" s="406">
        <v>7.48</v>
      </c>
      <c r="E3615" s="404" t="s">
        <v>65</v>
      </c>
      <c r="G3615"/>
    </row>
    <row r="3616" spans="1:7" ht="13.5" thickBot="1" x14ac:dyDescent="0.25">
      <c r="A3616" s="407">
        <v>4472</v>
      </c>
      <c r="B3616" s="407" t="s">
        <v>4770</v>
      </c>
      <c r="C3616" s="407" t="s">
        <v>70</v>
      </c>
      <c r="D3616" s="407">
        <v>18.84</v>
      </c>
      <c r="E3616" s="404" t="s">
        <v>65</v>
      </c>
      <c r="G3616"/>
    </row>
    <row r="3617" spans="1:7" ht="13.5" thickBot="1" x14ac:dyDescent="0.25">
      <c r="A3617" s="406">
        <v>4481</v>
      </c>
      <c r="B3617" s="406" t="s">
        <v>4771</v>
      </c>
      <c r="C3617" s="406" t="s">
        <v>70</v>
      </c>
      <c r="D3617" s="406">
        <v>22.48</v>
      </c>
      <c r="E3617" s="404" t="s">
        <v>65</v>
      </c>
      <c r="G3617"/>
    </row>
    <row r="3618" spans="1:7" ht="23.25" thickBot="1" x14ac:dyDescent="0.25">
      <c r="A3618" s="407">
        <v>4433</v>
      </c>
      <c r="B3618" s="407" t="s">
        <v>13905</v>
      </c>
      <c r="C3618" s="407" t="s">
        <v>70</v>
      </c>
      <c r="D3618" s="407">
        <v>13.13</v>
      </c>
      <c r="E3618" s="404" t="s">
        <v>65</v>
      </c>
      <c r="G3618"/>
    </row>
    <row r="3619" spans="1:7" ht="13.5" thickBot="1" x14ac:dyDescent="0.25">
      <c r="A3619" s="406">
        <v>4408</v>
      </c>
      <c r="B3619" s="406" t="s">
        <v>4966</v>
      </c>
      <c r="C3619" s="406" t="s">
        <v>70</v>
      </c>
      <c r="D3619" s="406">
        <v>1.3</v>
      </c>
      <c r="E3619" s="404" t="s">
        <v>65</v>
      </c>
      <c r="G3619"/>
    </row>
    <row r="3620" spans="1:7" ht="13.5" thickBot="1" x14ac:dyDescent="0.25">
      <c r="A3620" s="407">
        <v>4487</v>
      </c>
      <c r="B3620" s="407" t="s">
        <v>4967</v>
      </c>
      <c r="C3620" s="407" t="s">
        <v>70</v>
      </c>
      <c r="D3620" s="407">
        <v>8.15</v>
      </c>
      <c r="E3620" s="404" t="s">
        <v>65</v>
      </c>
      <c r="G3620"/>
    </row>
    <row r="3621" spans="1:7" ht="13.5" thickBot="1" x14ac:dyDescent="0.25">
      <c r="A3621" s="406">
        <v>4465</v>
      </c>
      <c r="B3621" s="406" t="s">
        <v>4968</v>
      </c>
      <c r="C3621" s="406" t="s">
        <v>70</v>
      </c>
      <c r="D3621" s="406">
        <v>26.32</v>
      </c>
      <c r="E3621" s="404" t="s">
        <v>65</v>
      </c>
      <c r="G3621"/>
    </row>
    <row r="3622" spans="1:7" ht="13.5" thickBot="1" x14ac:dyDescent="0.25">
      <c r="A3622" s="407">
        <v>4470</v>
      </c>
      <c r="B3622" s="407" t="s">
        <v>4969</v>
      </c>
      <c r="C3622" s="407" t="s">
        <v>70</v>
      </c>
      <c r="D3622" s="407">
        <v>70.12</v>
      </c>
      <c r="E3622" s="404" t="s">
        <v>65</v>
      </c>
      <c r="G3622"/>
    </row>
    <row r="3623" spans="1:7" ht="13.5" thickBot="1" x14ac:dyDescent="0.25">
      <c r="A3623" s="406">
        <v>4412</v>
      </c>
      <c r="B3623" s="406" t="s">
        <v>4478</v>
      </c>
      <c r="C3623" s="406" t="s">
        <v>70</v>
      </c>
      <c r="D3623" s="406">
        <v>0.52</v>
      </c>
      <c r="E3623" s="404" t="s">
        <v>65</v>
      </c>
      <c r="G3623"/>
    </row>
    <row r="3624" spans="1:7" ht="13.5" thickBot="1" x14ac:dyDescent="0.25">
      <c r="A3624" s="407">
        <v>20205</v>
      </c>
      <c r="B3624" s="407" t="s">
        <v>4479</v>
      </c>
      <c r="C3624" s="407" t="s">
        <v>70</v>
      </c>
      <c r="D3624" s="407">
        <v>1.77</v>
      </c>
      <c r="E3624" s="404" t="s">
        <v>65</v>
      </c>
      <c r="G3624"/>
    </row>
    <row r="3625" spans="1:7" ht="13.5" thickBot="1" x14ac:dyDescent="0.25">
      <c r="A3625" s="406">
        <v>20206</v>
      </c>
      <c r="B3625" s="406" t="s">
        <v>4480</v>
      </c>
      <c r="C3625" s="406" t="s">
        <v>70</v>
      </c>
      <c r="D3625" s="406">
        <v>5.95</v>
      </c>
      <c r="E3625" s="404" t="s">
        <v>65</v>
      </c>
      <c r="G3625"/>
    </row>
    <row r="3626" spans="1:7" ht="13.5" thickBot="1" x14ac:dyDescent="0.25">
      <c r="A3626" s="407">
        <v>20212</v>
      </c>
      <c r="B3626" s="407" t="s">
        <v>4481</v>
      </c>
      <c r="C3626" s="407" t="s">
        <v>70</v>
      </c>
      <c r="D3626" s="407">
        <v>11.17</v>
      </c>
      <c r="E3626" s="404" t="s">
        <v>65</v>
      </c>
      <c r="G3626"/>
    </row>
    <row r="3627" spans="1:7" ht="13.5" thickBot="1" x14ac:dyDescent="0.25">
      <c r="A3627" s="406">
        <v>20208</v>
      </c>
      <c r="B3627" s="406" t="s">
        <v>4482</v>
      </c>
      <c r="C3627" s="406" t="s">
        <v>70</v>
      </c>
      <c r="D3627" s="406">
        <v>67.02</v>
      </c>
      <c r="E3627" s="404" t="s">
        <v>65</v>
      </c>
      <c r="G3627"/>
    </row>
    <row r="3628" spans="1:7" ht="13.5" thickBot="1" x14ac:dyDescent="0.25">
      <c r="A3628" s="407">
        <v>20209</v>
      </c>
      <c r="B3628" s="407" t="s">
        <v>4483</v>
      </c>
      <c r="C3628" s="407" t="s">
        <v>70</v>
      </c>
      <c r="D3628" s="407">
        <v>16.75</v>
      </c>
      <c r="E3628" s="404" t="s">
        <v>65</v>
      </c>
      <c r="G3628"/>
    </row>
    <row r="3629" spans="1:7" ht="13.5" thickBot="1" x14ac:dyDescent="0.25">
      <c r="A3629" s="406">
        <v>20211</v>
      </c>
      <c r="B3629" s="406" t="s">
        <v>4484</v>
      </c>
      <c r="C3629" s="406" t="s">
        <v>70</v>
      </c>
      <c r="D3629" s="406">
        <v>33.520000000000003</v>
      </c>
      <c r="E3629" s="404" t="s">
        <v>65</v>
      </c>
      <c r="G3629"/>
    </row>
    <row r="3630" spans="1:7" ht="13.5" thickBot="1" x14ac:dyDescent="0.25">
      <c r="A3630" s="407">
        <v>20204</v>
      </c>
      <c r="B3630" s="407" t="s">
        <v>4485</v>
      </c>
      <c r="C3630" s="407" t="s">
        <v>70</v>
      </c>
      <c r="D3630" s="407">
        <v>51.37</v>
      </c>
      <c r="E3630" s="404" t="s">
        <v>65</v>
      </c>
      <c r="G3630"/>
    </row>
    <row r="3631" spans="1:7" ht="13.5" thickBot="1" x14ac:dyDescent="0.25">
      <c r="A3631" s="406">
        <v>20213</v>
      </c>
      <c r="B3631" s="406" t="s">
        <v>4486</v>
      </c>
      <c r="C3631" s="406" t="s">
        <v>70</v>
      </c>
      <c r="D3631" s="406">
        <v>19.5</v>
      </c>
      <c r="E3631" s="404" t="s">
        <v>65</v>
      </c>
      <c r="G3631"/>
    </row>
    <row r="3632" spans="1:7" ht="13.5" thickBot="1" x14ac:dyDescent="0.25">
      <c r="A3632" s="407">
        <v>14580</v>
      </c>
      <c r="B3632" s="407" t="s">
        <v>4970</v>
      </c>
      <c r="C3632" s="407" t="s">
        <v>70</v>
      </c>
      <c r="D3632" s="407">
        <v>52.59</v>
      </c>
      <c r="E3632" s="404" t="s">
        <v>65</v>
      </c>
      <c r="G3632"/>
    </row>
    <row r="3633" spans="1:7" ht="13.5" thickBot="1" x14ac:dyDescent="0.25">
      <c r="A3633" s="406">
        <v>11844</v>
      </c>
      <c r="B3633" s="406" t="s">
        <v>4487</v>
      </c>
      <c r="C3633" s="406" t="s">
        <v>70</v>
      </c>
      <c r="D3633" s="406">
        <v>35.72</v>
      </c>
      <c r="E3633" s="404" t="s">
        <v>65</v>
      </c>
      <c r="G3633"/>
    </row>
    <row r="3634" spans="1:7" ht="13.5" thickBot="1" x14ac:dyDescent="0.25">
      <c r="A3634" s="407">
        <v>4491</v>
      </c>
      <c r="B3634" s="407" t="s">
        <v>4772</v>
      </c>
      <c r="C3634" s="407" t="s">
        <v>70</v>
      </c>
      <c r="D3634" s="407">
        <v>2.21</v>
      </c>
      <c r="E3634" s="404" t="s">
        <v>65</v>
      </c>
      <c r="G3634"/>
    </row>
    <row r="3635" spans="1:7" ht="13.5" thickBot="1" x14ac:dyDescent="0.25">
      <c r="A3635" s="406">
        <v>4505</v>
      </c>
      <c r="B3635" s="406" t="s">
        <v>4773</v>
      </c>
      <c r="C3635" s="406" t="s">
        <v>70</v>
      </c>
      <c r="D3635" s="406">
        <v>0.87</v>
      </c>
      <c r="E3635" s="404" t="s">
        <v>65</v>
      </c>
      <c r="G3635"/>
    </row>
    <row r="3636" spans="1:7" ht="13.5" thickBot="1" x14ac:dyDescent="0.25">
      <c r="A3636" s="407">
        <v>4517</v>
      </c>
      <c r="B3636" s="407" t="s">
        <v>4488</v>
      </c>
      <c r="C3636" s="407" t="s">
        <v>70</v>
      </c>
      <c r="D3636" s="407">
        <v>0.41</v>
      </c>
      <c r="E3636" s="404" t="s">
        <v>65</v>
      </c>
      <c r="G3636"/>
    </row>
    <row r="3637" spans="1:7" ht="13.5" thickBot="1" x14ac:dyDescent="0.25">
      <c r="A3637" s="406">
        <v>4448</v>
      </c>
      <c r="B3637" s="406" t="s">
        <v>4774</v>
      </c>
      <c r="C3637" s="406" t="s">
        <v>70</v>
      </c>
      <c r="D3637" s="406">
        <v>4.04</v>
      </c>
      <c r="E3637" s="404" t="s">
        <v>65</v>
      </c>
      <c r="G3637"/>
    </row>
    <row r="3638" spans="1:7" ht="13.5" thickBot="1" x14ac:dyDescent="0.25">
      <c r="A3638" s="407">
        <v>2745</v>
      </c>
      <c r="B3638" s="407" t="s">
        <v>4971</v>
      </c>
      <c r="C3638" s="407" t="s">
        <v>70</v>
      </c>
      <c r="D3638" s="407">
        <v>1.45</v>
      </c>
      <c r="E3638" s="404" t="s">
        <v>65</v>
      </c>
      <c r="G3638"/>
    </row>
    <row r="3639" spans="1:7" ht="13.5" thickBot="1" x14ac:dyDescent="0.25">
      <c r="A3639" s="406">
        <v>2748</v>
      </c>
      <c r="B3639" s="406" t="s">
        <v>4972</v>
      </c>
      <c r="C3639" s="406" t="s">
        <v>70</v>
      </c>
      <c r="D3639" s="406">
        <v>5.3</v>
      </c>
      <c r="E3639" s="404" t="s">
        <v>65</v>
      </c>
      <c r="G3639"/>
    </row>
    <row r="3640" spans="1:7" ht="13.5" thickBot="1" x14ac:dyDescent="0.25">
      <c r="A3640" s="407">
        <v>2742</v>
      </c>
      <c r="B3640" s="407" t="s">
        <v>4973</v>
      </c>
      <c r="C3640" s="407" t="s">
        <v>70</v>
      </c>
      <c r="D3640" s="407">
        <v>5.8</v>
      </c>
      <c r="E3640" s="404" t="s">
        <v>65</v>
      </c>
      <c r="G3640"/>
    </row>
    <row r="3641" spans="1:7" ht="13.5" thickBot="1" x14ac:dyDescent="0.25">
      <c r="A3641" s="406">
        <v>4119</v>
      </c>
      <c r="B3641" s="406" t="s">
        <v>4974</v>
      </c>
      <c r="C3641" s="406" t="s">
        <v>70</v>
      </c>
      <c r="D3641" s="406">
        <v>2.57</v>
      </c>
      <c r="E3641" s="404" t="s">
        <v>65</v>
      </c>
      <c r="G3641"/>
    </row>
    <row r="3642" spans="1:7" ht="13.5" thickBot="1" x14ac:dyDescent="0.25">
      <c r="A3642" s="407">
        <v>2736</v>
      </c>
      <c r="B3642" s="407" t="s">
        <v>4975</v>
      </c>
      <c r="C3642" s="407" t="s">
        <v>70</v>
      </c>
      <c r="D3642" s="407">
        <v>7.25</v>
      </c>
      <c r="E3642" s="404" t="s">
        <v>65</v>
      </c>
      <c r="G3642"/>
    </row>
    <row r="3643" spans="1:7" ht="23.25" thickBot="1" x14ac:dyDescent="0.25">
      <c r="A3643" s="406">
        <v>2751</v>
      </c>
      <c r="B3643" s="406" t="s">
        <v>13038</v>
      </c>
      <c r="C3643" s="406" t="s">
        <v>70</v>
      </c>
      <c r="D3643" s="406">
        <v>4.72</v>
      </c>
      <c r="E3643" s="404" t="s">
        <v>65</v>
      </c>
      <c r="G3643"/>
    </row>
    <row r="3644" spans="1:7" ht="34.5" customHeight="1" thickBot="1" x14ac:dyDescent="0.25">
      <c r="A3644" s="407">
        <v>2729</v>
      </c>
      <c r="B3644" s="407" t="s">
        <v>4775</v>
      </c>
      <c r="C3644" s="407" t="s">
        <v>2</v>
      </c>
      <c r="D3644" s="407">
        <v>3.19</v>
      </c>
      <c r="E3644" s="404" t="s">
        <v>65</v>
      </c>
      <c r="G3644"/>
    </row>
    <row r="3645" spans="1:7" ht="23.25" thickBot="1" x14ac:dyDescent="0.25">
      <c r="A3645" s="406">
        <v>4115</v>
      </c>
      <c r="B3645" s="406" t="s">
        <v>4776</v>
      </c>
      <c r="C3645" s="406" t="s">
        <v>70</v>
      </c>
      <c r="D3645" s="406">
        <v>1.7</v>
      </c>
      <c r="E3645" s="404" t="s">
        <v>65</v>
      </c>
      <c r="G3645"/>
    </row>
    <row r="3646" spans="1:7" ht="23.25" thickBot="1" x14ac:dyDescent="0.25">
      <c r="A3646" s="407">
        <v>2747</v>
      </c>
      <c r="B3646" s="407" t="s">
        <v>8362</v>
      </c>
      <c r="C3646" s="407" t="s">
        <v>70</v>
      </c>
      <c r="D3646" s="407">
        <v>5.3</v>
      </c>
      <c r="E3646" s="404" t="s">
        <v>65</v>
      </c>
      <c r="G3646"/>
    </row>
    <row r="3647" spans="1:7" ht="23.25" thickBot="1" x14ac:dyDescent="0.25">
      <c r="A3647" s="406">
        <v>2731</v>
      </c>
      <c r="B3647" s="406" t="s">
        <v>4489</v>
      </c>
      <c r="C3647" s="406" t="s">
        <v>70</v>
      </c>
      <c r="D3647" s="406">
        <v>7.22</v>
      </c>
      <c r="E3647" s="404" t="s">
        <v>65</v>
      </c>
      <c r="G3647"/>
    </row>
    <row r="3648" spans="1:7" ht="23.25" thickBot="1" x14ac:dyDescent="0.25">
      <c r="A3648" s="407">
        <v>2794</v>
      </c>
      <c r="B3648" s="407" t="s">
        <v>4490</v>
      </c>
      <c r="C3648" s="407" t="s">
        <v>70</v>
      </c>
      <c r="D3648" s="407">
        <v>12.58</v>
      </c>
      <c r="E3648" s="404" t="s">
        <v>65</v>
      </c>
      <c r="G3648"/>
    </row>
    <row r="3649" spans="1:7" ht="23.25" thickBot="1" x14ac:dyDescent="0.25">
      <c r="A3649" s="406">
        <v>2788</v>
      </c>
      <c r="B3649" s="406" t="s">
        <v>4491</v>
      </c>
      <c r="C3649" s="406" t="s">
        <v>70</v>
      </c>
      <c r="D3649" s="406">
        <v>14.5</v>
      </c>
      <c r="E3649" s="404" t="s">
        <v>65</v>
      </c>
      <c r="G3649"/>
    </row>
    <row r="3650" spans="1:7" ht="13.5" thickBot="1" x14ac:dyDescent="0.25">
      <c r="A3650" s="407">
        <v>21138</v>
      </c>
      <c r="B3650" s="407" t="s">
        <v>4777</v>
      </c>
      <c r="C3650" s="407" t="s">
        <v>70</v>
      </c>
      <c r="D3650" s="407">
        <v>1.28</v>
      </c>
      <c r="E3650" s="404" t="s">
        <v>65</v>
      </c>
      <c r="G3650"/>
    </row>
    <row r="3651" spans="1:7" ht="23.25" thickBot="1" x14ac:dyDescent="0.25">
      <c r="A3651" s="406">
        <v>14439</v>
      </c>
      <c r="B3651" s="406" t="s">
        <v>4778</v>
      </c>
      <c r="C3651" s="406" t="s">
        <v>70</v>
      </c>
      <c r="D3651" s="406">
        <v>1.45</v>
      </c>
      <c r="E3651" s="404" t="s">
        <v>65</v>
      </c>
      <c r="G3651"/>
    </row>
    <row r="3652" spans="1:7" ht="13.5" thickBot="1" x14ac:dyDescent="0.25">
      <c r="A3652" s="407">
        <v>6194</v>
      </c>
      <c r="B3652" s="407" t="s">
        <v>13906</v>
      </c>
      <c r="C3652" s="407" t="s">
        <v>70</v>
      </c>
      <c r="D3652" s="407">
        <v>4.6399999999999997</v>
      </c>
      <c r="E3652" s="404" t="s">
        <v>65</v>
      </c>
      <c r="G3652"/>
    </row>
    <row r="3653" spans="1:7" ht="13.5" thickBot="1" x14ac:dyDescent="0.25">
      <c r="A3653" s="406">
        <v>4509</v>
      </c>
      <c r="B3653" s="406" t="s">
        <v>4976</v>
      </c>
      <c r="C3653" s="406" t="s">
        <v>70</v>
      </c>
      <c r="D3653" s="406">
        <v>1.1299999999999999</v>
      </c>
      <c r="E3653" s="404" t="s">
        <v>65</v>
      </c>
      <c r="G3653"/>
    </row>
    <row r="3654" spans="1:7" ht="13.5" thickBot="1" x14ac:dyDescent="0.25">
      <c r="A3654" s="407">
        <v>4513</v>
      </c>
      <c r="B3654" s="407" t="s">
        <v>4492</v>
      </c>
      <c r="C3654" s="407" t="s">
        <v>70</v>
      </c>
      <c r="D3654" s="407">
        <v>0.6</v>
      </c>
      <c r="E3654" s="404" t="s">
        <v>65</v>
      </c>
      <c r="G3654"/>
    </row>
    <row r="3655" spans="1:7" ht="13.5" thickBot="1" x14ac:dyDescent="0.25">
      <c r="A3655" s="406">
        <v>4512</v>
      </c>
      <c r="B3655" s="406" t="s">
        <v>4977</v>
      </c>
      <c r="C3655" s="406" t="s">
        <v>70</v>
      </c>
      <c r="D3655" s="406">
        <v>0.7</v>
      </c>
      <c r="E3655" s="404" t="s">
        <v>65</v>
      </c>
      <c r="G3655"/>
    </row>
    <row r="3656" spans="1:7" ht="13.5" thickBot="1" x14ac:dyDescent="0.25">
      <c r="A3656" s="407">
        <v>4500</v>
      </c>
      <c r="B3656" s="407" t="s">
        <v>4978</v>
      </c>
      <c r="C3656" s="407" t="s">
        <v>70</v>
      </c>
      <c r="D3656" s="407">
        <v>3.43</v>
      </c>
      <c r="E3656" s="404" t="s">
        <v>65</v>
      </c>
      <c r="G3656"/>
    </row>
    <row r="3657" spans="1:7" ht="13.5" thickBot="1" x14ac:dyDescent="0.25">
      <c r="A3657" s="406">
        <v>10731</v>
      </c>
      <c r="B3657" s="406" t="s">
        <v>10362</v>
      </c>
      <c r="C3657" s="406" t="s">
        <v>184</v>
      </c>
      <c r="D3657" s="406">
        <v>16.95</v>
      </c>
      <c r="E3657" s="404" t="s">
        <v>65</v>
      </c>
      <c r="G3657"/>
    </row>
    <row r="3658" spans="1:7" ht="13.5" thickBot="1" x14ac:dyDescent="0.25">
      <c r="A3658" s="407">
        <v>4704</v>
      </c>
      <c r="B3658" s="407" t="s">
        <v>10363</v>
      </c>
      <c r="C3658" s="407" t="s">
        <v>184</v>
      </c>
      <c r="D3658" s="407">
        <v>15.29</v>
      </c>
      <c r="E3658" s="404" t="s">
        <v>65</v>
      </c>
      <c r="G3658"/>
    </row>
    <row r="3659" spans="1:7" ht="13.5" thickBot="1" x14ac:dyDescent="0.25">
      <c r="A3659" s="406">
        <v>10730</v>
      </c>
      <c r="B3659" s="406" t="s">
        <v>10364</v>
      </c>
      <c r="C3659" s="406" t="s">
        <v>184</v>
      </c>
      <c r="D3659" s="406">
        <v>16.39</v>
      </c>
      <c r="E3659" s="404" t="s">
        <v>65</v>
      </c>
      <c r="G3659"/>
    </row>
    <row r="3660" spans="1:7" ht="13.5" thickBot="1" x14ac:dyDescent="0.25">
      <c r="A3660" s="407">
        <v>4729</v>
      </c>
      <c r="B3660" s="407" t="s">
        <v>10365</v>
      </c>
      <c r="C3660" s="407" t="s">
        <v>298</v>
      </c>
      <c r="D3660" s="407">
        <v>64.22</v>
      </c>
      <c r="E3660" s="404" t="s">
        <v>65</v>
      </c>
      <c r="G3660"/>
    </row>
    <row r="3661" spans="1:7" ht="13.5" thickBot="1" x14ac:dyDescent="0.25">
      <c r="A3661" s="406">
        <v>4720</v>
      </c>
      <c r="B3661" s="406" t="s">
        <v>10366</v>
      </c>
      <c r="C3661" s="406" t="s">
        <v>298</v>
      </c>
      <c r="D3661" s="406">
        <v>70.22</v>
      </c>
      <c r="E3661" s="404" t="s">
        <v>65</v>
      </c>
      <c r="G3661"/>
    </row>
    <row r="3662" spans="1:7" ht="23.25" thickBot="1" x14ac:dyDescent="0.25">
      <c r="A3662" s="407">
        <v>4721</v>
      </c>
      <c r="B3662" s="407" t="s">
        <v>13907</v>
      </c>
      <c r="C3662" s="407" t="s">
        <v>298</v>
      </c>
      <c r="D3662" s="407">
        <v>55</v>
      </c>
      <c r="E3662" s="404" t="s">
        <v>65</v>
      </c>
      <c r="G3662"/>
    </row>
    <row r="3663" spans="1:7" ht="13.5" thickBot="1" x14ac:dyDescent="0.25">
      <c r="A3663" s="406">
        <v>4718</v>
      </c>
      <c r="B3663" s="406" t="s">
        <v>10367</v>
      </c>
      <c r="C3663" s="406" t="s">
        <v>298</v>
      </c>
      <c r="D3663" s="406">
        <v>55</v>
      </c>
      <c r="E3663" s="404" t="s">
        <v>65</v>
      </c>
      <c r="G3663"/>
    </row>
    <row r="3664" spans="1:7" ht="13.5" thickBot="1" x14ac:dyDescent="0.25">
      <c r="A3664" s="407">
        <v>4722</v>
      </c>
      <c r="B3664" s="407" t="s">
        <v>10368</v>
      </c>
      <c r="C3664" s="407" t="s">
        <v>298</v>
      </c>
      <c r="D3664" s="407">
        <v>55</v>
      </c>
      <c r="E3664" s="404" t="s">
        <v>65</v>
      </c>
      <c r="G3664"/>
    </row>
    <row r="3665" spans="1:7" ht="13.5" thickBot="1" x14ac:dyDescent="0.25">
      <c r="A3665" s="406">
        <v>4723</v>
      </c>
      <c r="B3665" s="406" t="s">
        <v>10369</v>
      </c>
      <c r="C3665" s="406" t="s">
        <v>298</v>
      </c>
      <c r="D3665" s="406">
        <v>60</v>
      </c>
      <c r="E3665" s="404" t="s">
        <v>65</v>
      </c>
      <c r="G3665"/>
    </row>
    <row r="3666" spans="1:7" ht="13.5" thickBot="1" x14ac:dyDescent="0.25">
      <c r="A3666" s="407">
        <v>4727</v>
      </c>
      <c r="B3666" s="407" t="s">
        <v>10370</v>
      </c>
      <c r="C3666" s="407" t="s">
        <v>298</v>
      </c>
      <c r="D3666" s="407">
        <v>61.67</v>
      </c>
      <c r="E3666" s="404" t="s">
        <v>65</v>
      </c>
      <c r="G3666"/>
    </row>
    <row r="3667" spans="1:7" ht="13.5" thickBot="1" x14ac:dyDescent="0.25">
      <c r="A3667" s="406">
        <v>4748</v>
      </c>
      <c r="B3667" s="406" t="s">
        <v>10371</v>
      </c>
      <c r="C3667" s="406" t="s">
        <v>298</v>
      </c>
      <c r="D3667" s="406">
        <v>59.5</v>
      </c>
      <c r="E3667" s="404" t="s">
        <v>65</v>
      </c>
      <c r="G3667"/>
    </row>
    <row r="3668" spans="1:7" ht="13.5" thickBot="1" x14ac:dyDescent="0.25">
      <c r="A3668" s="407">
        <v>4730</v>
      </c>
      <c r="B3668" s="407" t="s">
        <v>10372</v>
      </c>
      <c r="C3668" s="407" t="s">
        <v>298</v>
      </c>
      <c r="D3668" s="407">
        <v>57.5</v>
      </c>
      <c r="E3668" s="404" t="s">
        <v>65</v>
      </c>
      <c r="G3668"/>
    </row>
    <row r="3669" spans="1:7" ht="23.25" thickBot="1" x14ac:dyDescent="0.25">
      <c r="A3669" s="406">
        <v>10737</v>
      </c>
      <c r="B3669" s="406" t="s">
        <v>10373</v>
      </c>
      <c r="C3669" s="406" t="s">
        <v>184</v>
      </c>
      <c r="D3669" s="406">
        <v>53.26</v>
      </c>
      <c r="E3669" s="404" t="s">
        <v>65</v>
      </c>
      <c r="G3669"/>
    </row>
    <row r="3670" spans="1:7" ht="23.25" thickBot="1" x14ac:dyDescent="0.25">
      <c r="A3670" s="407">
        <v>10734</v>
      </c>
      <c r="B3670" s="407" t="s">
        <v>10374</v>
      </c>
      <c r="C3670" s="407" t="s">
        <v>184</v>
      </c>
      <c r="D3670" s="407">
        <v>31.68</v>
      </c>
      <c r="E3670" s="404" t="s">
        <v>65</v>
      </c>
      <c r="G3670"/>
    </row>
    <row r="3671" spans="1:7" ht="13.5" thickBot="1" x14ac:dyDescent="0.25">
      <c r="A3671" s="406">
        <v>4717</v>
      </c>
      <c r="B3671" s="406" t="s">
        <v>10375</v>
      </c>
      <c r="C3671" s="406" t="s">
        <v>184</v>
      </c>
      <c r="D3671" s="406">
        <v>61.46</v>
      </c>
      <c r="E3671" s="404" t="s">
        <v>65</v>
      </c>
      <c r="G3671"/>
    </row>
    <row r="3672" spans="1:7" ht="13.5" thickBot="1" x14ac:dyDescent="0.25">
      <c r="A3672" s="407">
        <v>4708</v>
      </c>
      <c r="B3672" s="407" t="s">
        <v>10376</v>
      </c>
      <c r="C3672" s="407" t="s">
        <v>184</v>
      </c>
      <c r="D3672" s="407">
        <v>61.46</v>
      </c>
      <c r="E3672" s="404" t="s">
        <v>65</v>
      </c>
      <c r="G3672"/>
    </row>
    <row r="3673" spans="1:7" ht="23.25" thickBot="1" x14ac:dyDescent="0.25">
      <c r="A3673" s="406">
        <v>4712</v>
      </c>
      <c r="B3673" s="406" t="s">
        <v>10377</v>
      </c>
      <c r="C3673" s="406" t="s">
        <v>184</v>
      </c>
      <c r="D3673" s="406">
        <v>30.04</v>
      </c>
      <c r="E3673" s="404" t="s">
        <v>65</v>
      </c>
      <c r="G3673"/>
    </row>
    <row r="3674" spans="1:7" ht="23.25" thickBot="1" x14ac:dyDescent="0.25">
      <c r="A3674" s="407">
        <v>4710</v>
      </c>
      <c r="B3674" s="407" t="s">
        <v>10378</v>
      </c>
      <c r="C3674" s="407" t="s">
        <v>184</v>
      </c>
      <c r="D3674" s="407">
        <v>96.35</v>
      </c>
      <c r="E3674" s="404" t="s">
        <v>65</v>
      </c>
      <c r="G3674"/>
    </row>
    <row r="3675" spans="1:7" ht="13.5" thickBot="1" x14ac:dyDescent="0.25">
      <c r="A3675" s="406">
        <v>4746</v>
      </c>
      <c r="B3675" s="406" t="s">
        <v>10379</v>
      </c>
      <c r="C3675" s="406" t="s">
        <v>298</v>
      </c>
      <c r="D3675" s="406">
        <v>53.33</v>
      </c>
      <c r="E3675" s="404" t="s">
        <v>65</v>
      </c>
      <c r="G3675"/>
    </row>
    <row r="3676" spans="1:7" ht="13.5" thickBot="1" x14ac:dyDescent="0.25">
      <c r="A3676" s="407">
        <v>4750</v>
      </c>
      <c r="B3676" s="407" t="s">
        <v>2765</v>
      </c>
      <c r="C3676" s="407" t="s">
        <v>280</v>
      </c>
      <c r="D3676" s="407">
        <v>16.3</v>
      </c>
      <c r="E3676" s="404" t="s">
        <v>65</v>
      </c>
      <c r="G3676"/>
    </row>
    <row r="3677" spans="1:7" ht="13.5" thickBot="1" x14ac:dyDescent="0.25">
      <c r="A3677" s="406">
        <v>34747</v>
      </c>
      <c r="B3677" s="406" t="s">
        <v>10380</v>
      </c>
      <c r="C3677" s="406" t="s">
        <v>70</v>
      </c>
      <c r="D3677" s="406">
        <v>70.84</v>
      </c>
      <c r="E3677" s="404" t="s">
        <v>65</v>
      </c>
      <c r="G3677"/>
    </row>
    <row r="3678" spans="1:7" ht="13.5" thickBot="1" x14ac:dyDescent="0.25">
      <c r="A3678" s="407">
        <v>4826</v>
      </c>
      <c r="B3678" s="407" t="s">
        <v>10381</v>
      </c>
      <c r="C3678" s="407" t="s">
        <v>70</v>
      </c>
      <c r="D3678" s="407">
        <v>76.17</v>
      </c>
      <c r="E3678" s="404" t="s">
        <v>65</v>
      </c>
      <c r="G3678"/>
    </row>
    <row r="3679" spans="1:7" ht="13.5" thickBot="1" x14ac:dyDescent="0.25">
      <c r="A3679" s="406">
        <v>10855</v>
      </c>
      <c r="B3679" s="406" t="s">
        <v>13908</v>
      </c>
      <c r="C3679" s="406" t="s">
        <v>70</v>
      </c>
      <c r="D3679" s="406">
        <v>37.39</v>
      </c>
      <c r="E3679" s="404" t="s">
        <v>65</v>
      </c>
      <c r="G3679"/>
    </row>
    <row r="3680" spans="1:7" ht="13.5" thickBot="1" x14ac:dyDescent="0.25">
      <c r="A3680" s="407">
        <v>4825</v>
      </c>
      <c r="B3680" s="407" t="s">
        <v>10382</v>
      </c>
      <c r="C3680" s="407" t="s">
        <v>70</v>
      </c>
      <c r="D3680" s="407">
        <v>105.44</v>
      </c>
      <c r="E3680" s="404" t="s">
        <v>65</v>
      </c>
      <c r="G3680"/>
    </row>
    <row r="3681" spans="1:7" ht="13.5" thickBot="1" x14ac:dyDescent="0.25">
      <c r="A3681" s="406">
        <v>34744</v>
      </c>
      <c r="B3681" s="406" t="s">
        <v>10383</v>
      </c>
      <c r="C3681" s="406" t="s">
        <v>184</v>
      </c>
      <c r="D3681" s="406">
        <v>26.73</v>
      </c>
      <c r="E3681" s="404" t="s">
        <v>65</v>
      </c>
      <c r="G3681"/>
    </row>
    <row r="3682" spans="1:7" ht="23.25" thickBot="1" x14ac:dyDescent="0.25">
      <c r="A3682" s="407">
        <v>38410</v>
      </c>
      <c r="B3682" s="407" t="s">
        <v>10384</v>
      </c>
      <c r="C3682" s="407" t="s">
        <v>2</v>
      </c>
      <c r="D3682" s="408">
        <v>7920.09</v>
      </c>
      <c r="E3682" s="404" t="s">
        <v>65</v>
      </c>
      <c r="G3682"/>
    </row>
    <row r="3683" spans="1:7" ht="13.5" thickBot="1" x14ac:dyDescent="0.25">
      <c r="A3683" s="406">
        <v>40570</v>
      </c>
      <c r="B3683" s="406" t="s">
        <v>13909</v>
      </c>
      <c r="C3683" s="406" t="s">
        <v>616</v>
      </c>
      <c r="D3683" s="406">
        <v>4.67</v>
      </c>
      <c r="E3683" s="404" t="s">
        <v>65</v>
      </c>
      <c r="G3683"/>
    </row>
    <row r="3684" spans="1:7" ht="13.5" thickBot="1" x14ac:dyDescent="0.25">
      <c r="A3684" s="407">
        <v>40573</v>
      </c>
      <c r="B3684" s="407" t="s">
        <v>13910</v>
      </c>
      <c r="C3684" s="407" t="s">
        <v>616</v>
      </c>
      <c r="D3684" s="407">
        <v>4.8499999999999996</v>
      </c>
      <c r="E3684" s="404" t="s">
        <v>65</v>
      </c>
      <c r="G3684"/>
    </row>
    <row r="3685" spans="1:7" ht="13.5" thickBot="1" x14ac:dyDescent="0.25">
      <c r="A3685" s="406">
        <v>4765</v>
      </c>
      <c r="B3685" s="406" t="s">
        <v>13911</v>
      </c>
      <c r="C3685" s="406" t="s">
        <v>70</v>
      </c>
      <c r="D3685" s="406">
        <v>47.33</v>
      </c>
      <c r="E3685" s="404" t="s">
        <v>65</v>
      </c>
      <c r="G3685"/>
    </row>
    <row r="3686" spans="1:7" ht="13.5" thickBot="1" x14ac:dyDescent="0.25">
      <c r="A3686" s="407">
        <v>4766</v>
      </c>
      <c r="B3686" s="407" t="s">
        <v>13912</v>
      </c>
      <c r="C3686" s="407" t="s">
        <v>616</v>
      </c>
      <c r="D3686" s="407">
        <v>3.76</v>
      </c>
      <c r="E3686" s="404" t="s">
        <v>65</v>
      </c>
      <c r="G3686"/>
    </row>
    <row r="3687" spans="1:7" ht="13.5" thickBot="1" x14ac:dyDescent="0.25">
      <c r="A3687" s="406">
        <v>4767</v>
      </c>
      <c r="B3687" s="406" t="s">
        <v>13912</v>
      </c>
      <c r="C3687" s="406" t="s">
        <v>70</v>
      </c>
      <c r="D3687" s="406">
        <v>81.55</v>
      </c>
      <c r="E3687" s="404" t="s">
        <v>65</v>
      </c>
      <c r="G3687"/>
    </row>
    <row r="3688" spans="1:7" ht="13.5" thickBot="1" x14ac:dyDescent="0.25">
      <c r="A3688" s="407">
        <v>10962</v>
      </c>
      <c r="B3688" s="407" t="s">
        <v>13913</v>
      </c>
      <c r="C3688" s="407" t="s">
        <v>616</v>
      </c>
      <c r="D3688" s="407">
        <v>4</v>
      </c>
      <c r="E3688" s="404" t="s">
        <v>65</v>
      </c>
      <c r="G3688"/>
    </row>
    <row r="3689" spans="1:7" ht="13.5" thickBot="1" x14ac:dyDescent="0.25">
      <c r="A3689" s="406">
        <v>4773</v>
      </c>
      <c r="B3689" s="406" t="s">
        <v>13914</v>
      </c>
      <c r="C3689" s="406" t="s">
        <v>70</v>
      </c>
      <c r="D3689" s="406">
        <v>163.16</v>
      </c>
      <c r="E3689" s="404" t="s">
        <v>65</v>
      </c>
      <c r="G3689"/>
    </row>
    <row r="3690" spans="1:7" ht="13.5" thickBot="1" x14ac:dyDescent="0.25">
      <c r="A3690" s="407">
        <v>4776</v>
      </c>
      <c r="B3690" s="407" t="s">
        <v>13915</v>
      </c>
      <c r="C3690" s="407" t="s">
        <v>70</v>
      </c>
      <c r="D3690" s="407">
        <v>252.97</v>
      </c>
      <c r="E3690" s="404" t="s">
        <v>65</v>
      </c>
      <c r="G3690"/>
    </row>
    <row r="3691" spans="1:7" ht="13.5" thickBot="1" x14ac:dyDescent="0.25">
      <c r="A3691" s="406">
        <v>4774</v>
      </c>
      <c r="B3691" s="406" t="s">
        <v>13915</v>
      </c>
      <c r="C3691" s="406" t="s">
        <v>616</v>
      </c>
      <c r="D3691" s="406">
        <v>3.76</v>
      </c>
      <c r="E3691" s="404" t="s">
        <v>65</v>
      </c>
      <c r="G3691"/>
    </row>
    <row r="3692" spans="1:7" ht="13.5" thickBot="1" x14ac:dyDescent="0.25">
      <c r="A3692" s="407">
        <v>40313</v>
      </c>
      <c r="B3692" s="407" t="s">
        <v>13916</v>
      </c>
      <c r="C3692" s="407" t="s">
        <v>616</v>
      </c>
      <c r="D3692" s="407">
        <v>3.76</v>
      </c>
      <c r="E3692" s="404" t="s">
        <v>65</v>
      </c>
      <c r="G3692"/>
    </row>
    <row r="3693" spans="1:7" ht="13.5" thickBot="1" x14ac:dyDescent="0.25">
      <c r="A3693" s="406">
        <v>10965</v>
      </c>
      <c r="B3693" s="406" t="s">
        <v>13917</v>
      </c>
      <c r="C3693" s="406" t="s">
        <v>70</v>
      </c>
      <c r="D3693" s="406">
        <v>34.01</v>
      </c>
      <c r="E3693" s="404" t="s">
        <v>65</v>
      </c>
      <c r="G3693"/>
    </row>
    <row r="3694" spans="1:7" ht="13.5" thickBot="1" x14ac:dyDescent="0.25">
      <c r="A3694" s="407">
        <v>10966</v>
      </c>
      <c r="B3694" s="407" t="s">
        <v>13918</v>
      </c>
      <c r="C3694" s="407" t="s">
        <v>616</v>
      </c>
      <c r="D3694" s="407">
        <v>3.79</v>
      </c>
      <c r="E3694" s="404" t="s">
        <v>65</v>
      </c>
      <c r="G3694"/>
    </row>
    <row r="3695" spans="1:7" ht="23.25" thickBot="1" x14ac:dyDescent="0.25">
      <c r="A3695" s="406">
        <v>40619</v>
      </c>
      <c r="B3695" s="406" t="s">
        <v>13919</v>
      </c>
      <c r="C3695" s="406" t="s">
        <v>616</v>
      </c>
      <c r="D3695" s="406">
        <v>4.49</v>
      </c>
      <c r="E3695" s="404" t="s">
        <v>65</v>
      </c>
      <c r="G3695"/>
    </row>
    <row r="3696" spans="1:7" ht="13.5" thickBot="1" x14ac:dyDescent="0.25">
      <c r="A3696" s="407">
        <v>40656</v>
      </c>
      <c r="B3696" s="407" t="s">
        <v>13920</v>
      </c>
      <c r="C3696" s="407" t="s">
        <v>616</v>
      </c>
      <c r="D3696" s="407">
        <v>4.8600000000000003</v>
      </c>
      <c r="E3696" s="404" t="s">
        <v>65</v>
      </c>
      <c r="G3696"/>
    </row>
    <row r="3697" spans="1:7" ht="13.5" thickBot="1" x14ac:dyDescent="0.25">
      <c r="A3697" s="406">
        <v>34360</v>
      </c>
      <c r="B3697" s="406" t="s">
        <v>4979</v>
      </c>
      <c r="C3697" s="406" t="s">
        <v>616</v>
      </c>
      <c r="D3697" s="406">
        <v>24.74</v>
      </c>
      <c r="E3697" s="404" t="s">
        <v>65</v>
      </c>
      <c r="G3697"/>
    </row>
    <row r="3698" spans="1:7" ht="13.5" thickBot="1" x14ac:dyDescent="0.25">
      <c r="A3698" s="407">
        <v>20259</v>
      </c>
      <c r="B3698" s="407" t="s">
        <v>13921</v>
      </c>
      <c r="C3698" s="407" t="s">
        <v>70</v>
      </c>
      <c r="D3698" s="407">
        <v>6.4</v>
      </c>
      <c r="E3698" s="404" t="s">
        <v>65</v>
      </c>
      <c r="G3698"/>
    </row>
    <row r="3699" spans="1:7" ht="23.25" thickBot="1" x14ac:dyDescent="0.25">
      <c r="A3699" s="406">
        <v>14077</v>
      </c>
      <c r="B3699" s="406" t="s">
        <v>10385</v>
      </c>
      <c r="C3699" s="406" t="s">
        <v>70</v>
      </c>
      <c r="D3699" s="406">
        <v>97.95</v>
      </c>
      <c r="E3699" s="404" t="s">
        <v>65</v>
      </c>
      <c r="G3699"/>
    </row>
    <row r="3700" spans="1:7" ht="23.25" thickBot="1" x14ac:dyDescent="0.25">
      <c r="A3700" s="407">
        <v>3678</v>
      </c>
      <c r="B3700" s="407" t="s">
        <v>10386</v>
      </c>
      <c r="C3700" s="407" t="s">
        <v>70</v>
      </c>
      <c r="D3700" s="407">
        <v>44.27</v>
      </c>
      <c r="E3700" s="404" t="s">
        <v>65</v>
      </c>
      <c r="G3700"/>
    </row>
    <row r="3701" spans="1:7" ht="13.5" thickBot="1" x14ac:dyDescent="0.25">
      <c r="A3701" s="406">
        <v>40574</v>
      </c>
      <c r="B3701" s="406" t="s">
        <v>13922</v>
      </c>
      <c r="C3701" s="406" t="s">
        <v>616</v>
      </c>
      <c r="D3701" s="406">
        <v>4.8499999999999996</v>
      </c>
      <c r="E3701" s="404" t="s">
        <v>65</v>
      </c>
      <c r="G3701"/>
    </row>
    <row r="3702" spans="1:7" ht="13.5" thickBot="1" x14ac:dyDescent="0.25">
      <c r="A3702" s="407">
        <v>39958</v>
      </c>
      <c r="B3702" s="407" t="s">
        <v>13923</v>
      </c>
      <c r="C3702" s="407" t="s">
        <v>70</v>
      </c>
      <c r="D3702" s="407">
        <v>10.56</v>
      </c>
      <c r="E3702" s="404" t="s">
        <v>65</v>
      </c>
      <c r="G3702"/>
    </row>
    <row r="3703" spans="1:7" ht="13.5" thickBot="1" x14ac:dyDescent="0.25">
      <c r="A3703" s="406">
        <v>39957</v>
      </c>
      <c r="B3703" s="406" t="s">
        <v>10387</v>
      </c>
      <c r="C3703" s="406" t="s">
        <v>70</v>
      </c>
      <c r="D3703" s="406">
        <v>5.84</v>
      </c>
      <c r="E3703" s="404" t="s">
        <v>65</v>
      </c>
      <c r="G3703"/>
    </row>
    <row r="3704" spans="1:7" ht="34.5" thickBot="1" x14ac:dyDescent="0.25">
      <c r="A3704" s="407">
        <v>38541</v>
      </c>
      <c r="B3704" s="407" t="s">
        <v>10388</v>
      </c>
      <c r="C3704" s="407" t="s">
        <v>2</v>
      </c>
      <c r="D3704" s="408">
        <v>2061315.77</v>
      </c>
      <c r="E3704" s="404" t="s">
        <v>65</v>
      </c>
      <c r="G3704"/>
    </row>
    <row r="3705" spans="1:7" ht="34.5" thickBot="1" x14ac:dyDescent="0.25">
      <c r="A3705" s="406">
        <v>38542</v>
      </c>
      <c r="B3705" s="406" t="s">
        <v>10389</v>
      </c>
      <c r="C3705" s="406" t="s">
        <v>2</v>
      </c>
      <c r="D3705" s="409">
        <v>3205263.13</v>
      </c>
      <c r="E3705" s="404" t="s">
        <v>65</v>
      </c>
      <c r="G3705"/>
    </row>
    <row r="3706" spans="1:7" ht="34.5" thickBot="1" x14ac:dyDescent="0.25">
      <c r="A3706" s="407">
        <v>38543</v>
      </c>
      <c r="B3706" s="407" t="s">
        <v>13924</v>
      </c>
      <c r="C3706" s="407" t="s">
        <v>2</v>
      </c>
      <c r="D3706" s="408">
        <v>784736.86</v>
      </c>
      <c r="E3706" s="404" t="s">
        <v>65</v>
      </c>
      <c r="G3706"/>
    </row>
    <row r="3707" spans="1:7" ht="23.25" thickBot="1" x14ac:dyDescent="0.25">
      <c r="A3707" s="406">
        <v>39947</v>
      </c>
      <c r="B3707" s="406" t="s">
        <v>10390</v>
      </c>
      <c r="C3707" s="406" t="s">
        <v>2</v>
      </c>
      <c r="D3707" s="409">
        <v>11180</v>
      </c>
      <c r="E3707" s="404" t="s">
        <v>65</v>
      </c>
      <c r="G3707"/>
    </row>
    <row r="3708" spans="1:7" ht="23.25" thickBot="1" x14ac:dyDescent="0.25">
      <c r="A3708" s="407">
        <v>11651</v>
      </c>
      <c r="B3708" s="407" t="s">
        <v>10391</v>
      </c>
      <c r="C3708" s="407" t="s">
        <v>2</v>
      </c>
      <c r="D3708" s="408">
        <v>2344.44</v>
      </c>
      <c r="E3708" s="404" t="s">
        <v>65</v>
      </c>
      <c r="G3708"/>
    </row>
    <row r="3709" spans="1:7" ht="13.5" thickBot="1" x14ac:dyDescent="0.25">
      <c r="A3709" s="406">
        <v>4780</v>
      </c>
      <c r="B3709" s="406" t="s">
        <v>2766</v>
      </c>
      <c r="C3709" s="406" t="s">
        <v>280</v>
      </c>
      <c r="D3709" s="406">
        <v>2.94</v>
      </c>
      <c r="E3709" s="404" t="s">
        <v>65</v>
      </c>
      <c r="G3709"/>
    </row>
    <row r="3710" spans="1:7" ht="13.5" thickBot="1" x14ac:dyDescent="0.25">
      <c r="A3710" s="407">
        <v>4778</v>
      </c>
      <c r="B3710" s="407" t="s">
        <v>4779</v>
      </c>
      <c r="C3710" s="407" t="s">
        <v>280</v>
      </c>
      <c r="D3710" s="407">
        <v>2.7</v>
      </c>
      <c r="E3710" s="404" t="s">
        <v>65</v>
      </c>
      <c r="G3710"/>
    </row>
    <row r="3711" spans="1:7" ht="23.25" thickBot="1" x14ac:dyDescent="0.25">
      <c r="A3711" s="406">
        <v>39012</v>
      </c>
      <c r="B3711" s="406" t="s">
        <v>13925</v>
      </c>
      <c r="C3711" s="406" t="s">
        <v>2</v>
      </c>
      <c r="D3711" s="409">
        <v>449167.23</v>
      </c>
      <c r="E3711" s="404" t="s">
        <v>65</v>
      </c>
      <c r="G3711"/>
    </row>
    <row r="3712" spans="1:7" ht="23.25" thickBot="1" x14ac:dyDescent="0.25">
      <c r="A3712" s="407">
        <v>39948</v>
      </c>
      <c r="B3712" s="407" t="s">
        <v>10392</v>
      </c>
      <c r="C3712" s="407" t="s">
        <v>2</v>
      </c>
      <c r="D3712" s="408">
        <v>331851.82</v>
      </c>
      <c r="E3712" s="404" t="s">
        <v>65</v>
      </c>
      <c r="G3712"/>
    </row>
    <row r="3713" spans="1:7" ht="13.5" thickBot="1" x14ac:dyDescent="0.25">
      <c r="A3713" s="406">
        <v>5327</v>
      </c>
      <c r="B3713" s="406" t="s">
        <v>8146</v>
      </c>
      <c r="C3713" s="406" t="s">
        <v>616</v>
      </c>
      <c r="D3713" s="406">
        <v>24.06</v>
      </c>
      <c r="E3713" s="404" t="s">
        <v>65</v>
      </c>
      <c r="G3713"/>
    </row>
    <row r="3714" spans="1:7" ht="13.5" thickBot="1" x14ac:dyDescent="0.25">
      <c r="A3714" s="407">
        <v>11091</v>
      </c>
      <c r="B3714" s="407" t="s">
        <v>10393</v>
      </c>
      <c r="C3714" s="407" t="s">
        <v>2</v>
      </c>
      <c r="D3714" s="407">
        <v>0.83</v>
      </c>
      <c r="E3714" s="404" t="s">
        <v>65</v>
      </c>
      <c r="G3714"/>
    </row>
    <row r="3715" spans="1:7" ht="13.5" thickBot="1" x14ac:dyDescent="0.25">
      <c r="A3715" s="406">
        <v>11092</v>
      </c>
      <c r="B3715" s="406" t="s">
        <v>10394</v>
      </c>
      <c r="C3715" s="406" t="s">
        <v>2</v>
      </c>
      <c r="D3715" s="406">
        <v>0.83</v>
      </c>
      <c r="E3715" s="404" t="s">
        <v>65</v>
      </c>
      <c r="G3715"/>
    </row>
    <row r="3716" spans="1:7" ht="13.5" thickBot="1" x14ac:dyDescent="0.25">
      <c r="A3716" s="407">
        <v>37586</v>
      </c>
      <c r="B3716" s="407" t="s">
        <v>10395</v>
      </c>
      <c r="C3716" s="407" t="s">
        <v>2462</v>
      </c>
      <c r="D3716" s="407">
        <v>55.63</v>
      </c>
      <c r="E3716" s="404" t="s">
        <v>65</v>
      </c>
      <c r="G3716"/>
    </row>
    <row r="3717" spans="1:7" ht="13.5" thickBot="1" x14ac:dyDescent="0.25">
      <c r="A3717" s="406">
        <v>37395</v>
      </c>
      <c r="B3717" s="406" t="s">
        <v>13039</v>
      </c>
      <c r="C3717" s="406" t="s">
        <v>2462</v>
      </c>
      <c r="D3717" s="406">
        <v>47.84</v>
      </c>
      <c r="E3717" s="404" t="s">
        <v>65</v>
      </c>
      <c r="G3717"/>
    </row>
    <row r="3718" spans="1:7" ht="13.5" thickBot="1" x14ac:dyDescent="0.25">
      <c r="A3718" s="407">
        <v>14147</v>
      </c>
      <c r="B3718" s="407" t="s">
        <v>10396</v>
      </c>
      <c r="C3718" s="407" t="s">
        <v>2462</v>
      </c>
      <c r="D3718" s="407">
        <v>63.45</v>
      </c>
      <c r="E3718" s="404" t="s">
        <v>65</v>
      </c>
      <c r="G3718"/>
    </row>
    <row r="3719" spans="1:7" ht="13.5" thickBot="1" x14ac:dyDescent="0.25">
      <c r="A3719" s="406">
        <v>37396</v>
      </c>
      <c r="B3719" s="406" t="s">
        <v>10397</v>
      </c>
      <c r="C3719" s="406" t="s">
        <v>2462</v>
      </c>
      <c r="D3719" s="406">
        <v>39.14</v>
      </c>
      <c r="E3719" s="404" t="s">
        <v>65</v>
      </c>
      <c r="G3719"/>
    </row>
    <row r="3720" spans="1:7" ht="13.5" thickBot="1" x14ac:dyDescent="0.25">
      <c r="A3720" s="407">
        <v>37397</v>
      </c>
      <c r="B3720" s="407" t="s">
        <v>10398</v>
      </c>
      <c r="C3720" s="407" t="s">
        <v>2462</v>
      </c>
      <c r="D3720" s="407">
        <v>41</v>
      </c>
      <c r="E3720" s="404" t="s">
        <v>65</v>
      </c>
      <c r="G3720"/>
    </row>
    <row r="3721" spans="1:7" ht="23.25" thickBot="1" x14ac:dyDescent="0.25">
      <c r="A3721" s="406">
        <v>444</v>
      </c>
      <c r="B3721" s="406" t="s">
        <v>10399</v>
      </c>
      <c r="C3721" s="406" t="s">
        <v>2</v>
      </c>
      <c r="D3721" s="406">
        <v>16.54</v>
      </c>
      <c r="E3721" s="404" t="s">
        <v>65</v>
      </c>
      <c r="G3721"/>
    </row>
    <row r="3722" spans="1:7" ht="23.25" thickBot="1" x14ac:dyDescent="0.25">
      <c r="A3722" s="407">
        <v>445</v>
      </c>
      <c r="B3722" s="407" t="s">
        <v>10400</v>
      </c>
      <c r="C3722" s="407" t="s">
        <v>2</v>
      </c>
      <c r="D3722" s="407">
        <v>22.64</v>
      </c>
      <c r="E3722" s="404" t="s">
        <v>65</v>
      </c>
      <c r="G3722"/>
    </row>
    <row r="3723" spans="1:7" ht="13.5" thickBot="1" x14ac:dyDescent="0.25">
      <c r="A3723" s="406">
        <v>4783</v>
      </c>
      <c r="B3723" s="406" t="s">
        <v>2767</v>
      </c>
      <c r="C3723" s="406" t="s">
        <v>280</v>
      </c>
      <c r="D3723" s="406">
        <v>16.3</v>
      </c>
      <c r="E3723" s="404" t="s">
        <v>65</v>
      </c>
      <c r="G3723"/>
    </row>
    <row r="3724" spans="1:7" ht="13.5" thickBot="1" x14ac:dyDescent="0.25">
      <c r="A3724" s="407">
        <v>12874</v>
      </c>
      <c r="B3724" s="407" t="s">
        <v>4493</v>
      </c>
      <c r="C3724" s="407" t="s">
        <v>280</v>
      </c>
      <c r="D3724" s="407">
        <v>17.23</v>
      </c>
      <c r="E3724" s="404" t="s">
        <v>65</v>
      </c>
      <c r="G3724"/>
    </row>
    <row r="3725" spans="1:7" ht="13.5" customHeight="1" thickBot="1" x14ac:dyDescent="0.25">
      <c r="A3725" s="406">
        <v>4785</v>
      </c>
      <c r="B3725" s="406" t="s">
        <v>2768</v>
      </c>
      <c r="C3725" s="406" t="s">
        <v>280</v>
      </c>
      <c r="D3725" s="406">
        <v>19.41</v>
      </c>
      <c r="E3725" s="404" t="s">
        <v>65</v>
      </c>
      <c r="G3725"/>
    </row>
    <row r="3726" spans="1:7" ht="13.5" thickBot="1" x14ac:dyDescent="0.25">
      <c r="A3726" s="407">
        <v>4801</v>
      </c>
      <c r="B3726" s="407" t="s">
        <v>2769</v>
      </c>
      <c r="C3726" s="407" t="s">
        <v>184</v>
      </c>
      <c r="D3726" s="407">
        <v>98.37</v>
      </c>
      <c r="E3726" s="404" t="s">
        <v>65</v>
      </c>
      <c r="G3726"/>
    </row>
    <row r="3727" spans="1:7" ht="13.5" thickBot="1" x14ac:dyDescent="0.25">
      <c r="A3727" s="406">
        <v>4800</v>
      </c>
      <c r="B3727" s="406" t="s">
        <v>2770</v>
      </c>
      <c r="C3727" s="406" t="s">
        <v>184</v>
      </c>
      <c r="D3727" s="406">
        <v>50.77</v>
      </c>
      <c r="E3727" s="404" t="s">
        <v>65</v>
      </c>
      <c r="G3727"/>
    </row>
    <row r="3728" spans="1:7" ht="13.5" thickBot="1" x14ac:dyDescent="0.25">
      <c r="A3728" s="407">
        <v>4796</v>
      </c>
      <c r="B3728" s="407" t="s">
        <v>2771</v>
      </c>
      <c r="C3728" s="407" t="s">
        <v>184</v>
      </c>
      <c r="D3728" s="407">
        <v>220.93</v>
      </c>
      <c r="E3728" s="404" t="s">
        <v>65</v>
      </c>
      <c r="G3728"/>
    </row>
    <row r="3729" spans="1:7" ht="13.5" thickBot="1" x14ac:dyDescent="0.25">
      <c r="A3729" s="406">
        <v>4797</v>
      </c>
      <c r="B3729" s="406" t="s">
        <v>2772</v>
      </c>
      <c r="C3729" s="406" t="s">
        <v>184</v>
      </c>
      <c r="D3729" s="406">
        <v>220.03</v>
      </c>
      <c r="E3729" s="404" t="s">
        <v>65</v>
      </c>
      <c r="G3729"/>
    </row>
    <row r="3730" spans="1:7" ht="13.5" thickBot="1" x14ac:dyDescent="0.25">
      <c r="A3730" s="407">
        <v>4794</v>
      </c>
      <c r="B3730" s="407" t="s">
        <v>2773</v>
      </c>
      <c r="C3730" s="407" t="s">
        <v>184</v>
      </c>
      <c r="D3730" s="407">
        <v>276.44</v>
      </c>
      <c r="E3730" s="404" t="s">
        <v>65</v>
      </c>
      <c r="G3730"/>
    </row>
    <row r="3731" spans="1:7" ht="13.5" thickBot="1" x14ac:dyDescent="0.25">
      <c r="A3731" s="406">
        <v>4795</v>
      </c>
      <c r="B3731" s="406" t="s">
        <v>2774</v>
      </c>
      <c r="C3731" s="406" t="s">
        <v>184</v>
      </c>
      <c r="D3731" s="406">
        <v>385.05</v>
      </c>
      <c r="E3731" s="404" t="s">
        <v>65</v>
      </c>
      <c r="G3731"/>
    </row>
    <row r="3732" spans="1:7" ht="23.25" thickBot="1" x14ac:dyDescent="0.25">
      <c r="A3732" s="407">
        <v>40581</v>
      </c>
      <c r="B3732" s="407" t="s">
        <v>13926</v>
      </c>
      <c r="C3732" s="407" t="s">
        <v>184</v>
      </c>
      <c r="D3732" s="407">
        <v>41.34</v>
      </c>
      <c r="E3732" s="404" t="s">
        <v>65</v>
      </c>
      <c r="G3732"/>
    </row>
    <row r="3733" spans="1:7" ht="13.5" thickBot="1" x14ac:dyDescent="0.25">
      <c r="A3733" s="406">
        <v>1292</v>
      </c>
      <c r="B3733" s="406" t="s">
        <v>10401</v>
      </c>
      <c r="C3733" s="406" t="s">
        <v>184</v>
      </c>
      <c r="D3733" s="406">
        <v>27.64</v>
      </c>
      <c r="E3733" s="404" t="s">
        <v>65</v>
      </c>
      <c r="G3733"/>
    </row>
    <row r="3734" spans="1:7" ht="13.5" thickBot="1" x14ac:dyDescent="0.25">
      <c r="A3734" s="407">
        <v>1287</v>
      </c>
      <c r="B3734" s="407" t="s">
        <v>13927</v>
      </c>
      <c r="C3734" s="407" t="s">
        <v>184</v>
      </c>
      <c r="D3734" s="407">
        <v>13.56</v>
      </c>
      <c r="E3734" s="404" t="s">
        <v>65</v>
      </c>
      <c r="G3734"/>
    </row>
    <row r="3735" spans="1:7" ht="23.25" thickBot="1" x14ac:dyDescent="0.25">
      <c r="A3735" s="406">
        <v>1297</v>
      </c>
      <c r="B3735" s="406" t="s">
        <v>10402</v>
      </c>
      <c r="C3735" s="406" t="s">
        <v>184</v>
      </c>
      <c r="D3735" s="406">
        <v>11.24</v>
      </c>
      <c r="E3735" s="404" t="s">
        <v>65</v>
      </c>
      <c r="G3735"/>
    </row>
    <row r="3736" spans="1:7" ht="13.5" thickBot="1" x14ac:dyDescent="0.25">
      <c r="A3736" s="407">
        <v>4786</v>
      </c>
      <c r="B3736" s="407" t="s">
        <v>10403</v>
      </c>
      <c r="C3736" s="407" t="s">
        <v>184</v>
      </c>
      <c r="D3736" s="407">
        <v>44.5</v>
      </c>
      <c r="E3736" s="404" t="s">
        <v>65</v>
      </c>
      <c r="G3736"/>
    </row>
    <row r="3737" spans="1:7" ht="13.5" thickBot="1" x14ac:dyDescent="0.25">
      <c r="A3737" s="406">
        <v>25980</v>
      </c>
      <c r="B3737" s="406" t="s">
        <v>2775</v>
      </c>
      <c r="C3737" s="406" t="s">
        <v>184</v>
      </c>
      <c r="D3737" s="406">
        <v>213.52</v>
      </c>
      <c r="E3737" s="404" t="s">
        <v>65</v>
      </c>
      <c r="G3737"/>
    </row>
    <row r="3738" spans="1:7" ht="13.5" thickBot="1" x14ac:dyDescent="0.25">
      <c r="A3738" s="407">
        <v>25981</v>
      </c>
      <c r="B3738" s="407" t="s">
        <v>2776</v>
      </c>
      <c r="C3738" s="407" t="s">
        <v>184</v>
      </c>
      <c r="D3738" s="407">
        <v>257.52</v>
      </c>
      <c r="E3738" s="404" t="s">
        <v>65</v>
      </c>
      <c r="G3738"/>
    </row>
    <row r="3739" spans="1:7" ht="13.5" thickBot="1" x14ac:dyDescent="0.25">
      <c r="A3739" s="406">
        <v>21108</v>
      </c>
      <c r="B3739" s="406" t="s">
        <v>10404</v>
      </c>
      <c r="C3739" s="406" t="s">
        <v>184</v>
      </c>
      <c r="D3739" s="406">
        <v>36.840000000000003</v>
      </c>
      <c r="E3739" s="404" t="s">
        <v>65</v>
      </c>
      <c r="G3739"/>
    </row>
    <row r="3740" spans="1:7" ht="23.25" thickBot="1" x14ac:dyDescent="0.25">
      <c r="A3740" s="407">
        <v>40582</v>
      </c>
      <c r="B3740" s="407" t="s">
        <v>13928</v>
      </c>
      <c r="C3740" s="407" t="s">
        <v>184</v>
      </c>
      <c r="D3740" s="407">
        <v>46.5</v>
      </c>
      <c r="E3740" s="404" t="s">
        <v>65</v>
      </c>
      <c r="G3740"/>
    </row>
    <row r="3741" spans="1:7" ht="23.25" thickBot="1" x14ac:dyDescent="0.25">
      <c r="A3741" s="406">
        <v>40588</v>
      </c>
      <c r="B3741" s="406" t="s">
        <v>13929</v>
      </c>
      <c r="C3741" s="406" t="s">
        <v>184</v>
      </c>
      <c r="D3741" s="406">
        <v>59.1</v>
      </c>
      <c r="E3741" s="404" t="s">
        <v>65</v>
      </c>
      <c r="G3741"/>
    </row>
    <row r="3742" spans="1:7" ht="23.25" thickBot="1" x14ac:dyDescent="0.25">
      <c r="A3742" s="407">
        <v>40585</v>
      </c>
      <c r="B3742" s="407" t="s">
        <v>13930</v>
      </c>
      <c r="C3742" s="407" t="s">
        <v>184</v>
      </c>
      <c r="D3742" s="407">
        <v>56.84</v>
      </c>
      <c r="E3742" s="404" t="s">
        <v>65</v>
      </c>
      <c r="G3742"/>
    </row>
    <row r="3743" spans="1:7" ht="13.5" thickBot="1" x14ac:dyDescent="0.25">
      <c r="A3743" s="406">
        <v>712</v>
      </c>
      <c r="B3743" s="406" t="s">
        <v>10405</v>
      </c>
      <c r="C3743" s="406" t="s">
        <v>184</v>
      </c>
      <c r="D3743" s="406">
        <v>55.09</v>
      </c>
      <c r="E3743" s="404" t="s">
        <v>65</v>
      </c>
      <c r="G3743"/>
    </row>
    <row r="3744" spans="1:7" ht="13.5" thickBot="1" x14ac:dyDescent="0.25">
      <c r="A3744" s="407">
        <v>36178</v>
      </c>
      <c r="B3744" s="407" t="s">
        <v>10406</v>
      </c>
      <c r="C3744" s="407" t="s">
        <v>2</v>
      </c>
      <c r="D3744" s="407">
        <v>5.55</v>
      </c>
      <c r="E3744" s="404" t="s">
        <v>65</v>
      </c>
      <c r="G3744"/>
    </row>
    <row r="3745" spans="1:7" ht="13.5" thickBot="1" x14ac:dyDescent="0.25">
      <c r="A3745" s="406">
        <v>38195</v>
      </c>
      <c r="B3745" s="406" t="s">
        <v>10407</v>
      </c>
      <c r="C3745" s="406" t="s">
        <v>184</v>
      </c>
      <c r="D3745" s="406">
        <v>43.51</v>
      </c>
      <c r="E3745" s="404" t="s">
        <v>65</v>
      </c>
      <c r="G3745"/>
    </row>
    <row r="3746" spans="1:7" ht="13.5" thickBot="1" x14ac:dyDescent="0.25">
      <c r="A3746" s="407">
        <v>4792</v>
      </c>
      <c r="B3746" s="407" t="s">
        <v>3855</v>
      </c>
      <c r="C3746" s="407" t="s">
        <v>184</v>
      </c>
      <c r="D3746" s="407">
        <v>126.94</v>
      </c>
      <c r="E3746" s="404" t="s">
        <v>65</v>
      </c>
      <c r="G3746"/>
    </row>
    <row r="3747" spans="1:7" ht="13.5" thickBot="1" x14ac:dyDescent="0.25">
      <c r="A3747" s="406">
        <v>4790</v>
      </c>
      <c r="B3747" s="406" t="s">
        <v>4780</v>
      </c>
      <c r="C3747" s="406" t="s">
        <v>184</v>
      </c>
      <c r="D3747" s="406">
        <v>74.5</v>
      </c>
      <c r="E3747" s="404" t="s">
        <v>65</v>
      </c>
      <c r="G3747"/>
    </row>
    <row r="3748" spans="1:7" ht="23.25" thickBot="1" x14ac:dyDescent="0.25">
      <c r="A3748" s="407">
        <v>4822</v>
      </c>
      <c r="B3748" s="407" t="s">
        <v>10408</v>
      </c>
      <c r="C3748" s="407" t="s">
        <v>184</v>
      </c>
      <c r="D3748" s="407">
        <v>291.87</v>
      </c>
      <c r="E3748" s="404" t="s">
        <v>65</v>
      </c>
      <c r="G3748"/>
    </row>
    <row r="3749" spans="1:7" ht="23.25" thickBot="1" x14ac:dyDescent="0.25">
      <c r="A3749" s="406">
        <v>4818</v>
      </c>
      <c r="B3749" s="406" t="s">
        <v>10409</v>
      </c>
      <c r="C3749" s="406" t="s">
        <v>184</v>
      </c>
      <c r="D3749" s="406">
        <v>300</v>
      </c>
      <c r="E3749" s="404" t="s">
        <v>65</v>
      </c>
      <c r="G3749"/>
    </row>
    <row r="3750" spans="1:7" ht="23.25" thickBot="1" x14ac:dyDescent="0.25">
      <c r="A3750" s="407">
        <v>39567</v>
      </c>
      <c r="B3750" s="407" t="s">
        <v>13931</v>
      </c>
      <c r="C3750" s="407" t="s">
        <v>184</v>
      </c>
      <c r="D3750" s="407">
        <v>37.71</v>
      </c>
      <c r="E3750" s="404" t="s">
        <v>65</v>
      </c>
      <c r="G3750"/>
    </row>
    <row r="3751" spans="1:7" ht="23.25" thickBot="1" x14ac:dyDescent="0.25">
      <c r="A3751" s="406">
        <v>39566</v>
      </c>
      <c r="B3751" s="406" t="s">
        <v>13932</v>
      </c>
      <c r="C3751" s="406" t="s">
        <v>184</v>
      </c>
      <c r="D3751" s="406">
        <v>43.56</v>
      </c>
      <c r="E3751" s="404" t="s">
        <v>65</v>
      </c>
      <c r="G3751"/>
    </row>
    <row r="3752" spans="1:7" ht="13.5" thickBot="1" x14ac:dyDescent="0.25">
      <c r="A3752" s="407">
        <v>21110</v>
      </c>
      <c r="B3752" s="407" t="s">
        <v>2777</v>
      </c>
      <c r="C3752" s="407" t="s">
        <v>2</v>
      </c>
      <c r="D3752" s="407">
        <v>15.94</v>
      </c>
      <c r="E3752" s="404" t="s">
        <v>65</v>
      </c>
      <c r="G3752"/>
    </row>
    <row r="3753" spans="1:7" ht="13.5" thickBot="1" x14ac:dyDescent="0.25">
      <c r="A3753" s="406">
        <v>12121</v>
      </c>
      <c r="B3753" s="406" t="s">
        <v>2778</v>
      </c>
      <c r="C3753" s="406" t="s">
        <v>2</v>
      </c>
      <c r="D3753" s="406">
        <v>3.65</v>
      </c>
      <c r="E3753" s="404" t="s">
        <v>65</v>
      </c>
      <c r="G3753"/>
    </row>
    <row r="3754" spans="1:7" ht="13.5" thickBot="1" x14ac:dyDescent="0.25">
      <c r="A3754" s="407">
        <v>12119</v>
      </c>
      <c r="B3754" s="407" t="s">
        <v>2779</v>
      </c>
      <c r="C3754" s="407" t="s">
        <v>2</v>
      </c>
      <c r="D3754" s="407">
        <v>1.86</v>
      </c>
      <c r="E3754" s="404" t="s">
        <v>65</v>
      </c>
      <c r="G3754"/>
    </row>
    <row r="3755" spans="1:7" ht="13.5" thickBot="1" x14ac:dyDescent="0.25">
      <c r="A3755" s="406">
        <v>12120</v>
      </c>
      <c r="B3755" s="406" t="s">
        <v>2780</v>
      </c>
      <c r="C3755" s="406" t="s">
        <v>2</v>
      </c>
      <c r="D3755" s="406">
        <v>4.33</v>
      </c>
      <c r="E3755" s="404" t="s">
        <v>65</v>
      </c>
      <c r="G3755"/>
    </row>
    <row r="3756" spans="1:7" ht="13.5" thickBot="1" x14ac:dyDescent="0.25">
      <c r="A3756" s="407">
        <v>13521</v>
      </c>
      <c r="B3756" s="407" t="s">
        <v>10410</v>
      </c>
      <c r="C3756" s="407" t="s">
        <v>2</v>
      </c>
      <c r="D3756" s="407">
        <v>94.87</v>
      </c>
      <c r="E3756" s="404" t="s">
        <v>65</v>
      </c>
      <c r="G3756"/>
    </row>
    <row r="3757" spans="1:7" ht="23.25" thickBot="1" x14ac:dyDescent="0.25">
      <c r="A3757" s="406">
        <v>10851</v>
      </c>
      <c r="B3757" s="406" t="s">
        <v>10411</v>
      </c>
      <c r="C3757" s="406" t="s">
        <v>2</v>
      </c>
      <c r="D3757" s="406">
        <v>38.89</v>
      </c>
      <c r="E3757" s="404" t="s">
        <v>65</v>
      </c>
      <c r="G3757"/>
    </row>
    <row r="3758" spans="1:7" ht="23.25" thickBot="1" x14ac:dyDescent="0.25">
      <c r="A3758" s="407">
        <v>4812</v>
      </c>
      <c r="B3758" s="407" t="s">
        <v>10412</v>
      </c>
      <c r="C3758" s="407" t="s">
        <v>184</v>
      </c>
      <c r="D3758" s="407">
        <v>10.42</v>
      </c>
      <c r="E3758" s="404" t="s">
        <v>65</v>
      </c>
      <c r="G3758"/>
    </row>
    <row r="3759" spans="1:7" ht="13.5" thickBot="1" x14ac:dyDescent="0.25">
      <c r="A3759" s="406">
        <v>10849</v>
      </c>
      <c r="B3759" s="406" t="s">
        <v>10413</v>
      </c>
      <c r="C3759" s="406" t="s">
        <v>2</v>
      </c>
      <c r="D3759" s="409">
        <v>1380.01</v>
      </c>
      <c r="E3759" s="404" t="s">
        <v>65</v>
      </c>
      <c r="G3759"/>
    </row>
    <row r="3760" spans="1:7" ht="13.5" thickBot="1" x14ac:dyDescent="0.25">
      <c r="A3760" s="407">
        <v>10848</v>
      </c>
      <c r="B3760" s="407" t="s">
        <v>10414</v>
      </c>
      <c r="C3760" s="407" t="s">
        <v>2</v>
      </c>
      <c r="D3760" s="407">
        <v>866.82</v>
      </c>
      <c r="E3760" s="404" t="s">
        <v>65</v>
      </c>
      <c r="G3760"/>
    </row>
    <row r="3761" spans="1:7" ht="13.5" thickBot="1" x14ac:dyDescent="0.25">
      <c r="A3761" s="406">
        <v>4813</v>
      </c>
      <c r="B3761" s="406" t="s">
        <v>10415</v>
      </c>
      <c r="C3761" s="406" t="s">
        <v>184</v>
      </c>
      <c r="D3761" s="406">
        <v>287.5</v>
      </c>
      <c r="E3761" s="404" t="s">
        <v>65</v>
      </c>
      <c r="G3761"/>
    </row>
    <row r="3762" spans="1:7" ht="23.25" thickBot="1" x14ac:dyDescent="0.25">
      <c r="A3762" s="407">
        <v>3408</v>
      </c>
      <c r="B3762" s="407" t="s">
        <v>4781</v>
      </c>
      <c r="C3762" s="407" t="s">
        <v>184</v>
      </c>
      <c r="D3762" s="407">
        <v>5.37</v>
      </c>
      <c r="E3762" s="404" t="s">
        <v>65</v>
      </c>
      <c r="G3762"/>
    </row>
    <row r="3763" spans="1:7" ht="23.25" thickBot="1" x14ac:dyDescent="0.25">
      <c r="A3763" s="406">
        <v>37560</v>
      </c>
      <c r="B3763" s="406" t="s">
        <v>13933</v>
      </c>
      <c r="C3763" s="406" t="s">
        <v>2</v>
      </c>
      <c r="D3763" s="406">
        <v>41.2</v>
      </c>
      <c r="E3763" s="404" t="s">
        <v>65</v>
      </c>
      <c r="G3763"/>
    </row>
    <row r="3764" spans="1:7" ht="23.25" thickBot="1" x14ac:dyDescent="0.25">
      <c r="A3764" s="407">
        <v>37557</v>
      </c>
      <c r="B3764" s="407" t="s">
        <v>10416</v>
      </c>
      <c r="C3764" s="407" t="s">
        <v>2</v>
      </c>
      <c r="D3764" s="407">
        <v>12.51</v>
      </c>
      <c r="E3764" s="404" t="s">
        <v>65</v>
      </c>
      <c r="G3764"/>
    </row>
    <row r="3765" spans="1:7" ht="23.25" thickBot="1" x14ac:dyDescent="0.25">
      <c r="A3765" s="406">
        <v>37556</v>
      </c>
      <c r="B3765" s="406" t="s">
        <v>10417</v>
      </c>
      <c r="C3765" s="406" t="s">
        <v>2</v>
      </c>
      <c r="D3765" s="406">
        <v>24.2</v>
      </c>
      <c r="E3765" s="404" t="s">
        <v>65</v>
      </c>
      <c r="G3765"/>
    </row>
    <row r="3766" spans="1:7" ht="23.25" thickBot="1" x14ac:dyDescent="0.25">
      <c r="A3766" s="407">
        <v>37559</v>
      </c>
      <c r="B3766" s="407" t="s">
        <v>10418</v>
      </c>
      <c r="C3766" s="407" t="s">
        <v>2</v>
      </c>
      <c r="D3766" s="407">
        <v>29.69</v>
      </c>
      <c r="E3766" s="404" t="s">
        <v>65</v>
      </c>
      <c r="G3766"/>
    </row>
    <row r="3767" spans="1:7" ht="23.25" thickBot="1" x14ac:dyDescent="0.25">
      <c r="A3767" s="406">
        <v>37539</v>
      </c>
      <c r="B3767" s="406" t="s">
        <v>10419</v>
      </c>
      <c r="C3767" s="406" t="s">
        <v>2</v>
      </c>
      <c r="D3767" s="406">
        <v>20.93</v>
      </c>
      <c r="E3767" s="404" t="s">
        <v>65</v>
      </c>
      <c r="G3767"/>
    </row>
    <row r="3768" spans="1:7" ht="23.25" thickBot="1" x14ac:dyDescent="0.25">
      <c r="A3768" s="407">
        <v>37558</v>
      </c>
      <c r="B3768" s="407" t="s">
        <v>10420</v>
      </c>
      <c r="C3768" s="407" t="s">
        <v>2</v>
      </c>
      <c r="D3768" s="407">
        <v>39.020000000000003</v>
      </c>
      <c r="E3768" s="404" t="s">
        <v>65</v>
      </c>
      <c r="G3768"/>
    </row>
    <row r="3769" spans="1:7" ht="13.5" thickBot="1" x14ac:dyDescent="0.25">
      <c r="A3769" s="406">
        <v>34723</v>
      </c>
      <c r="B3769" s="406" t="s">
        <v>10421</v>
      </c>
      <c r="C3769" s="406" t="s">
        <v>184</v>
      </c>
      <c r="D3769" s="406">
        <v>664.13</v>
      </c>
      <c r="E3769" s="404" t="s">
        <v>65</v>
      </c>
      <c r="G3769"/>
    </row>
    <row r="3770" spans="1:7" ht="13.5" thickBot="1" x14ac:dyDescent="0.25">
      <c r="A3770" s="407">
        <v>34721</v>
      </c>
      <c r="B3770" s="407" t="s">
        <v>10422</v>
      </c>
      <c r="C3770" s="407" t="s">
        <v>184</v>
      </c>
      <c r="D3770" s="407">
        <v>828</v>
      </c>
      <c r="E3770" s="404" t="s">
        <v>65</v>
      </c>
      <c r="G3770"/>
    </row>
    <row r="3771" spans="1:7" ht="13.5" thickBot="1" x14ac:dyDescent="0.25">
      <c r="A3771" s="406">
        <v>4309</v>
      </c>
      <c r="B3771" s="406" t="s">
        <v>10423</v>
      </c>
      <c r="C3771" s="406" t="s">
        <v>2</v>
      </c>
      <c r="D3771" s="406">
        <v>3.72</v>
      </c>
      <c r="E3771" s="404" t="s">
        <v>65</v>
      </c>
      <c r="G3771"/>
    </row>
    <row r="3772" spans="1:7" ht="13.5" thickBot="1" x14ac:dyDescent="0.25">
      <c r="A3772" s="407">
        <v>4307</v>
      </c>
      <c r="B3772" s="407" t="s">
        <v>10424</v>
      </c>
      <c r="C3772" s="407" t="s">
        <v>2</v>
      </c>
      <c r="D3772" s="407">
        <v>6.36</v>
      </c>
      <c r="E3772" s="404" t="s">
        <v>65</v>
      </c>
      <c r="G3772"/>
    </row>
    <row r="3773" spans="1:7" ht="23.25" thickBot="1" x14ac:dyDescent="0.25">
      <c r="A3773" s="406">
        <v>10850</v>
      </c>
      <c r="B3773" s="406" t="s">
        <v>13934</v>
      </c>
      <c r="C3773" s="406" t="s">
        <v>2</v>
      </c>
      <c r="D3773" s="406">
        <v>43.12</v>
      </c>
      <c r="E3773" s="404" t="s">
        <v>65</v>
      </c>
      <c r="G3773"/>
    </row>
    <row r="3774" spans="1:7" ht="23.25" thickBot="1" x14ac:dyDescent="0.25">
      <c r="A3774" s="407">
        <v>13457</v>
      </c>
      <c r="B3774" s="407" t="s">
        <v>10425</v>
      </c>
      <c r="C3774" s="407" t="s">
        <v>2</v>
      </c>
      <c r="D3774" s="408">
        <v>6901.2</v>
      </c>
      <c r="E3774" s="404" t="s">
        <v>65</v>
      </c>
      <c r="G3774"/>
    </row>
    <row r="3775" spans="1:7" ht="23.25" thickBot="1" x14ac:dyDescent="0.25">
      <c r="A3775" s="406">
        <v>1442</v>
      </c>
      <c r="B3775" s="406" t="s">
        <v>10426</v>
      </c>
      <c r="C3775" s="406" t="s">
        <v>2</v>
      </c>
      <c r="D3775" s="409">
        <v>7995.05</v>
      </c>
      <c r="E3775" s="404" t="s">
        <v>65</v>
      </c>
      <c r="G3775"/>
    </row>
    <row r="3776" spans="1:7" ht="51" customHeight="1" thickBot="1" x14ac:dyDescent="0.25">
      <c r="A3776" s="407">
        <v>4893</v>
      </c>
      <c r="B3776" s="407" t="s">
        <v>2781</v>
      </c>
      <c r="C3776" s="407" t="s">
        <v>2</v>
      </c>
      <c r="D3776" s="407">
        <v>7.6</v>
      </c>
      <c r="E3776" s="404" t="s">
        <v>65</v>
      </c>
      <c r="G3776"/>
    </row>
    <row r="3777" spans="1:7" ht="13.5" thickBot="1" x14ac:dyDescent="0.25">
      <c r="A3777" s="406">
        <v>4894</v>
      </c>
      <c r="B3777" s="406" t="s">
        <v>2782</v>
      </c>
      <c r="C3777" s="406" t="s">
        <v>2</v>
      </c>
      <c r="D3777" s="406">
        <v>5.86</v>
      </c>
      <c r="E3777" s="404" t="s">
        <v>65</v>
      </c>
      <c r="G3777"/>
    </row>
    <row r="3778" spans="1:7" ht="13.5" thickBot="1" x14ac:dyDescent="0.25">
      <c r="A3778" s="407">
        <v>4888</v>
      </c>
      <c r="B3778" s="407" t="s">
        <v>2783</v>
      </c>
      <c r="C3778" s="407" t="s">
        <v>2</v>
      </c>
      <c r="D3778" s="407">
        <v>1.73</v>
      </c>
      <c r="E3778" s="404" t="s">
        <v>65</v>
      </c>
      <c r="G3778"/>
    </row>
    <row r="3779" spans="1:7" ht="13.5" thickBot="1" x14ac:dyDescent="0.25">
      <c r="A3779" s="406">
        <v>4890</v>
      </c>
      <c r="B3779" s="406" t="s">
        <v>13040</v>
      </c>
      <c r="C3779" s="406" t="s">
        <v>2</v>
      </c>
      <c r="D3779" s="406">
        <v>3.89</v>
      </c>
      <c r="E3779" s="404" t="s">
        <v>65</v>
      </c>
      <c r="G3779"/>
    </row>
    <row r="3780" spans="1:7" ht="13.5" thickBot="1" x14ac:dyDescent="0.25">
      <c r="A3780" s="407">
        <v>12411</v>
      </c>
      <c r="B3780" s="407" t="s">
        <v>2784</v>
      </c>
      <c r="C3780" s="407" t="s">
        <v>2</v>
      </c>
      <c r="D3780" s="407">
        <v>21.74</v>
      </c>
      <c r="E3780" s="404" t="s">
        <v>65</v>
      </c>
      <c r="G3780"/>
    </row>
    <row r="3781" spans="1:7" ht="13.5" thickBot="1" x14ac:dyDescent="0.25">
      <c r="A3781" s="406">
        <v>4891</v>
      </c>
      <c r="B3781" s="406" t="s">
        <v>2785</v>
      </c>
      <c r="C3781" s="406" t="s">
        <v>2</v>
      </c>
      <c r="D3781" s="406">
        <v>11.55</v>
      </c>
      <c r="E3781" s="404" t="s">
        <v>65</v>
      </c>
      <c r="G3781"/>
    </row>
    <row r="3782" spans="1:7" ht="13.5" thickBot="1" x14ac:dyDescent="0.25">
      <c r="A3782" s="407">
        <v>4889</v>
      </c>
      <c r="B3782" s="407" t="s">
        <v>2786</v>
      </c>
      <c r="C3782" s="407" t="s">
        <v>2</v>
      </c>
      <c r="D3782" s="407">
        <v>2.72</v>
      </c>
      <c r="E3782" s="404" t="s">
        <v>65</v>
      </c>
      <c r="G3782"/>
    </row>
    <row r="3783" spans="1:7" ht="13.5" thickBot="1" x14ac:dyDescent="0.25">
      <c r="A3783" s="406">
        <v>4892</v>
      </c>
      <c r="B3783" s="406" t="s">
        <v>2787</v>
      </c>
      <c r="C3783" s="406" t="s">
        <v>2</v>
      </c>
      <c r="D3783" s="406">
        <v>29.86</v>
      </c>
      <c r="E3783" s="404" t="s">
        <v>65</v>
      </c>
      <c r="G3783"/>
    </row>
    <row r="3784" spans="1:7" ht="13.5" thickBot="1" x14ac:dyDescent="0.25">
      <c r="A3784" s="407">
        <v>12412</v>
      </c>
      <c r="B3784" s="407" t="s">
        <v>2788</v>
      </c>
      <c r="C3784" s="407" t="s">
        <v>2</v>
      </c>
      <c r="D3784" s="407">
        <v>58.41</v>
      </c>
      <c r="E3784" s="404" t="s">
        <v>65</v>
      </c>
      <c r="G3784"/>
    </row>
    <row r="3785" spans="1:7" ht="13.5" thickBot="1" x14ac:dyDescent="0.25">
      <c r="A3785" s="406">
        <v>11073</v>
      </c>
      <c r="B3785" s="406" t="s">
        <v>2789</v>
      </c>
      <c r="C3785" s="406" t="s">
        <v>2</v>
      </c>
      <c r="D3785" s="406">
        <v>6.05</v>
      </c>
      <c r="E3785" s="404" t="s">
        <v>65</v>
      </c>
      <c r="G3785"/>
    </row>
    <row r="3786" spans="1:7" ht="13.5" thickBot="1" x14ac:dyDescent="0.25">
      <c r="A3786" s="407">
        <v>11071</v>
      </c>
      <c r="B3786" s="407" t="s">
        <v>2790</v>
      </c>
      <c r="C3786" s="407" t="s">
        <v>2</v>
      </c>
      <c r="D3786" s="407">
        <v>7.21</v>
      </c>
      <c r="E3786" s="404" t="s">
        <v>65</v>
      </c>
      <c r="G3786"/>
    </row>
    <row r="3787" spans="1:7" ht="13.5" thickBot="1" x14ac:dyDescent="0.25">
      <c r="A3787" s="406">
        <v>11072</v>
      </c>
      <c r="B3787" s="406" t="s">
        <v>2791</v>
      </c>
      <c r="C3787" s="406" t="s">
        <v>2</v>
      </c>
      <c r="D3787" s="406">
        <v>2.64</v>
      </c>
      <c r="E3787" s="404" t="s">
        <v>65</v>
      </c>
      <c r="G3787"/>
    </row>
    <row r="3788" spans="1:7" ht="13.5" thickBot="1" x14ac:dyDescent="0.25">
      <c r="A3788" s="407">
        <v>4897</v>
      </c>
      <c r="B3788" s="407" t="s">
        <v>10427</v>
      </c>
      <c r="C3788" s="407" t="s">
        <v>2</v>
      </c>
      <c r="D3788" s="407">
        <v>0.87</v>
      </c>
      <c r="E3788" s="404" t="s">
        <v>65</v>
      </c>
      <c r="G3788"/>
    </row>
    <row r="3789" spans="1:7" ht="13.5" thickBot="1" x14ac:dyDescent="0.25">
      <c r="A3789" s="406">
        <v>4896</v>
      </c>
      <c r="B3789" s="406" t="s">
        <v>10428</v>
      </c>
      <c r="C3789" s="406" t="s">
        <v>2</v>
      </c>
      <c r="D3789" s="406">
        <v>0.37</v>
      </c>
      <c r="E3789" s="404" t="s">
        <v>65</v>
      </c>
      <c r="G3789"/>
    </row>
    <row r="3790" spans="1:7" ht="13.5" thickBot="1" x14ac:dyDescent="0.25">
      <c r="A3790" s="407">
        <v>4895</v>
      </c>
      <c r="B3790" s="407" t="s">
        <v>13935</v>
      </c>
      <c r="C3790" s="407" t="s">
        <v>2</v>
      </c>
      <c r="D3790" s="407">
        <v>0.44</v>
      </c>
      <c r="E3790" s="404" t="s">
        <v>65</v>
      </c>
      <c r="G3790"/>
    </row>
    <row r="3791" spans="1:7" ht="13.5" thickBot="1" x14ac:dyDescent="0.25">
      <c r="A3791" s="406">
        <v>4907</v>
      </c>
      <c r="B3791" s="406" t="s">
        <v>10429</v>
      </c>
      <c r="C3791" s="406" t="s">
        <v>2</v>
      </c>
      <c r="D3791" s="406">
        <v>18.21</v>
      </c>
      <c r="E3791" s="404" t="s">
        <v>65</v>
      </c>
      <c r="G3791"/>
    </row>
    <row r="3792" spans="1:7" ht="13.5" thickBot="1" x14ac:dyDescent="0.25">
      <c r="A3792" s="407">
        <v>4904</v>
      </c>
      <c r="B3792" s="407" t="s">
        <v>10430</v>
      </c>
      <c r="C3792" s="407" t="s">
        <v>2</v>
      </c>
      <c r="D3792" s="407">
        <v>147.04</v>
      </c>
      <c r="E3792" s="404" t="s">
        <v>65</v>
      </c>
      <c r="G3792"/>
    </row>
    <row r="3793" spans="1:7" ht="13.5" thickBot="1" x14ac:dyDescent="0.25">
      <c r="A3793" s="406">
        <v>4905</v>
      </c>
      <c r="B3793" s="406" t="s">
        <v>10431</v>
      </c>
      <c r="C3793" s="406" t="s">
        <v>2</v>
      </c>
      <c r="D3793" s="406">
        <v>239.82</v>
      </c>
      <c r="E3793" s="404" t="s">
        <v>65</v>
      </c>
      <c r="G3793"/>
    </row>
    <row r="3794" spans="1:7" ht="13.5" thickBot="1" x14ac:dyDescent="0.25">
      <c r="A3794" s="407">
        <v>4902</v>
      </c>
      <c r="B3794" s="407" t="s">
        <v>10432</v>
      </c>
      <c r="C3794" s="407" t="s">
        <v>2</v>
      </c>
      <c r="D3794" s="407">
        <v>41.24</v>
      </c>
      <c r="E3794" s="404" t="s">
        <v>65</v>
      </c>
      <c r="G3794"/>
    </row>
    <row r="3795" spans="1:7" ht="13.5" thickBot="1" x14ac:dyDescent="0.25">
      <c r="A3795" s="406">
        <v>4908</v>
      </c>
      <c r="B3795" s="406" t="s">
        <v>10433</v>
      </c>
      <c r="C3795" s="406" t="s">
        <v>2</v>
      </c>
      <c r="D3795" s="406">
        <v>59.36</v>
      </c>
      <c r="E3795" s="404" t="s">
        <v>65</v>
      </c>
      <c r="G3795"/>
    </row>
    <row r="3796" spans="1:7" ht="13.5" thickBot="1" x14ac:dyDescent="0.25">
      <c r="A3796" s="407">
        <v>4909</v>
      </c>
      <c r="B3796" s="407" t="s">
        <v>10434</v>
      </c>
      <c r="C3796" s="407" t="s">
        <v>2</v>
      </c>
      <c r="D3796" s="407">
        <v>108.81</v>
      </c>
      <c r="E3796" s="404" t="s">
        <v>65</v>
      </c>
      <c r="G3796"/>
    </row>
    <row r="3797" spans="1:7" ht="13.5" thickBot="1" x14ac:dyDescent="0.25">
      <c r="A3797" s="406">
        <v>4903</v>
      </c>
      <c r="B3797" s="406" t="s">
        <v>10435</v>
      </c>
      <c r="C3797" s="406" t="s">
        <v>2</v>
      </c>
      <c r="D3797" s="406">
        <v>213.99</v>
      </c>
      <c r="E3797" s="404" t="s">
        <v>65</v>
      </c>
      <c r="G3797"/>
    </row>
    <row r="3798" spans="1:7" ht="13.5" thickBot="1" x14ac:dyDescent="0.25">
      <c r="A3798" s="407">
        <v>4900</v>
      </c>
      <c r="B3798" s="407" t="s">
        <v>10436</v>
      </c>
      <c r="C3798" s="407" t="s">
        <v>2</v>
      </c>
      <c r="D3798" s="407">
        <v>2.52</v>
      </c>
      <c r="E3798" s="404" t="s">
        <v>65</v>
      </c>
      <c r="G3798"/>
    </row>
    <row r="3799" spans="1:7" ht="13.5" thickBot="1" x14ac:dyDescent="0.25">
      <c r="A3799" s="406">
        <v>4898</v>
      </c>
      <c r="B3799" s="406" t="s">
        <v>10437</v>
      </c>
      <c r="C3799" s="406" t="s">
        <v>2</v>
      </c>
      <c r="D3799" s="406">
        <v>1.1000000000000001</v>
      </c>
      <c r="E3799" s="404" t="s">
        <v>65</v>
      </c>
      <c r="G3799"/>
    </row>
    <row r="3800" spans="1:7" ht="13.5" thickBot="1" x14ac:dyDescent="0.25">
      <c r="A3800" s="407">
        <v>4899</v>
      </c>
      <c r="B3800" s="407" t="s">
        <v>10438</v>
      </c>
      <c r="C3800" s="407" t="s">
        <v>2</v>
      </c>
      <c r="D3800" s="407">
        <v>3.44</v>
      </c>
      <c r="E3800" s="404" t="s">
        <v>65</v>
      </c>
      <c r="G3800"/>
    </row>
    <row r="3801" spans="1:7" ht="13.5" thickBot="1" x14ac:dyDescent="0.25">
      <c r="A3801" s="406">
        <v>13946</v>
      </c>
      <c r="B3801" s="406" t="s">
        <v>13936</v>
      </c>
      <c r="C3801" s="406" t="s">
        <v>2</v>
      </c>
      <c r="D3801" s="406">
        <v>340.09</v>
      </c>
      <c r="E3801" s="404" t="s">
        <v>65</v>
      </c>
      <c r="G3801"/>
    </row>
    <row r="3802" spans="1:7" ht="13.5" thickBot="1" x14ac:dyDescent="0.25">
      <c r="A3802" s="407">
        <v>13942</v>
      </c>
      <c r="B3802" s="407" t="s">
        <v>13937</v>
      </c>
      <c r="C3802" s="407" t="s">
        <v>2</v>
      </c>
      <c r="D3802" s="407">
        <v>388.47</v>
      </c>
      <c r="E3802" s="404" t="s">
        <v>65</v>
      </c>
      <c r="G3802"/>
    </row>
    <row r="3803" spans="1:7" ht="13.5" thickBot="1" x14ac:dyDescent="0.25">
      <c r="A3803" s="406">
        <v>36505</v>
      </c>
      <c r="B3803" s="406" t="s">
        <v>10439</v>
      </c>
      <c r="C3803" s="406" t="s">
        <v>2</v>
      </c>
      <c r="D3803" s="409">
        <v>1360.19</v>
      </c>
      <c r="E3803" s="404" t="s">
        <v>65</v>
      </c>
      <c r="G3803"/>
    </row>
    <row r="3804" spans="1:7" ht="13.5" thickBot="1" x14ac:dyDescent="0.25">
      <c r="A3804" s="407">
        <v>36507</v>
      </c>
      <c r="B3804" s="407" t="s">
        <v>10440</v>
      </c>
      <c r="C3804" s="407" t="s">
        <v>2</v>
      </c>
      <c r="D3804" s="408">
        <v>1850.82</v>
      </c>
      <c r="E3804" s="404" t="s">
        <v>65</v>
      </c>
      <c r="G3804"/>
    </row>
    <row r="3805" spans="1:7" ht="13.5" thickBot="1" x14ac:dyDescent="0.25">
      <c r="A3805" s="406">
        <v>36506</v>
      </c>
      <c r="B3805" s="406" t="s">
        <v>13938</v>
      </c>
      <c r="C3805" s="406" t="s">
        <v>2</v>
      </c>
      <c r="D3805" s="409">
        <v>2080.6999999999998</v>
      </c>
      <c r="E3805" s="404" t="s">
        <v>65</v>
      </c>
      <c r="G3805"/>
    </row>
    <row r="3806" spans="1:7" ht="89.25" customHeight="1" thickBot="1" x14ac:dyDescent="0.25">
      <c r="A3806" s="407">
        <v>13940</v>
      </c>
      <c r="B3806" s="407" t="s">
        <v>10441</v>
      </c>
      <c r="C3806" s="407" t="s">
        <v>2</v>
      </c>
      <c r="D3806" s="408">
        <v>2359.62</v>
      </c>
      <c r="E3806" s="404" t="s">
        <v>65</v>
      </c>
      <c r="G3806"/>
    </row>
    <row r="3807" spans="1:7" ht="13.5" thickBot="1" x14ac:dyDescent="0.25">
      <c r="A3807" s="406">
        <v>13950</v>
      </c>
      <c r="B3807" s="406" t="s">
        <v>10442</v>
      </c>
      <c r="C3807" s="406" t="s">
        <v>2</v>
      </c>
      <c r="D3807" s="406">
        <v>829</v>
      </c>
      <c r="E3807" s="404" t="s">
        <v>65</v>
      </c>
      <c r="G3807"/>
    </row>
    <row r="3808" spans="1:7" ht="13.5" thickBot="1" x14ac:dyDescent="0.25">
      <c r="A3808" s="407">
        <v>36504</v>
      </c>
      <c r="B3808" s="407" t="s">
        <v>10443</v>
      </c>
      <c r="C3808" s="407" t="s">
        <v>2</v>
      </c>
      <c r="D3808" s="408">
        <v>1495.78</v>
      </c>
      <c r="E3808" s="404" t="s">
        <v>65</v>
      </c>
      <c r="G3808"/>
    </row>
    <row r="3809" spans="1:7" ht="13.5" thickBot="1" x14ac:dyDescent="0.25">
      <c r="A3809" s="406">
        <v>11096</v>
      </c>
      <c r="B3809" s="406" t="s">
        <v>10444</v>
      </c>
      <c r="C3809" s="406" t="s">
        <v>616</v>
      </c>
      <c r="D3809" s="406">
        <v>0.28000000000000003</v>
      </c>
      <c r="E3809" s="404" t="s">
        <v>65</v>
      </c>
      <c r="G3809"/>
    </row>
    <row r="3810" spans="1:7" ht="13.5" thickBot="1" x14ac:dyDescent="0.25">
      <c r="A3810" s="407">
        <v>4741</v>
      </c>
      <c r="B3810" s="407" t="s">
        <v>10445</v>
      </c>
      <c r="C3810" s="407" t="s">
        <v>298</v>
      </c>
      <c r="D3810" s="407">
        <v>52.5</v>
      </c>
      <c r="E3810" s="404" t="s">
        <v>65</v>
      </c>
      <c r="G3810"/>
    </row>
    <row r="3811" spans="1:7" ht="34.5" customHeight="1" thickBot="1" x14ac:dyDescent="0.25">
      <c r="A3811" s="406">
        <v>4752</v>
      </c>
      <c r="B3811" s="406" t="s">
        <v>4494</v>
      </c>
      <c r="C3811" s="406" t="s">
        <v>280</v>
      </c>
      <c r="D3811" s="406">
        <v>17.37</v>
      </c>
      <c r="E3811" s="404" t="s">
        <v>65</v>
      </c>
      <c r="G3811"/>
    </row>
    <row r="3812" spans="1:7" ht="23.25" thickBot="1" x14ac:dyDescent="0.25">
      <c r="A3812" s="407">
        <v>13954</v>
      </c>
      <c r="B3812" s="407" t="s">
        <v>10446</v>
      </c>
      <c r="C3812" s="407" t="s">
        <v>2</v>
      </c>
      <c r="D3812" s="408">
        <v>9576.25</v>
      </c>
      <c r="E3812" s="404" t="s">
        <v>65</v>
      </c>
      <c r="G3812"/>
    </row>
    <row r="3813" spans="1:7" ht="13.5" thickBot="1" x14ac:dyDescent="0.25">
      <c r="A3813" s="406">
        <v>11427</v>
      </c>
      <c r="B3813" s="406" t="s">
        <v>2792</v>
      </c>
      <c r="C3813" s="406" t="s">
        <v>616</v>
      </c>
      <c r="D3813" s="406">
        <v>23.74</v>
      </c>
      <c r="E3813" s="404" t="s">
        <v>65</v>
      </c>
      <c r="G3813"/>
    </row>
    <row r="3814" spans="1:7" ht="13.5" thickBot="1" x14ac:dyDescent="0.25">
      <c r="A3814" s="407">
        <v>26022</v>
      </c>
      <c r="B3814" s="407" t="s">
        <v>10447</v>
      </c>
      <c r="C3814" s="407" t="s">
        <v>2</v>
      </c>
      <c r="D3814" s="407">
        <v>141.38999999999999</v>
      </c>
      <c r="E3814" s="404" t="s">
        <v>65</v>
      </c>
      <c r="G3814"/>
    </row>
    <row r="3815" spans="1:7" ht="13.5" thickBot="1" x14ac:dyDescent="0.25">
      <c r="A3815" s="406">
        <v>421</v>
      </c>
      <c r="B3815" s="406" t="s">
        <v>10448</v>
      </c>
      <c r="C3815" s="406" t="s">
        <v>2</v>
      </c>
      <c r="D3815" s="406">
        <v>6.19</v>
      </c>
      <c r="E3815" s="404" t="s">
        <v>65</v>
      </c>
      <c r="G3815"/>
    </row>
    <row r="3816" spans="1:7" ht="13.5" thickBot="1" x14ac:dyDescent="0.25">
      <c r="A3816" s="407">
        <v>12362</v>
      </c>
      <c r="B3816" s="407" t="s">
        <v>10449</v>
      </c>
      <c r="C3816" s="407" t="s">
        <v>2</v>
      </c>
      <c r="D3816" s="407">
        <v>8.99</v>
      </c>
      <c r="E3816" s="404" t="s">
        <v>65</v>
      </c>
      <c r="G3816"/>
    </row>
    <row r="3817" spans="1:7" ht="13.5" thickBot="1" x14ac:dyDescent="0.25">
      <c r="A3817" s="406">
        <v>14148</v>
      </c>
      <c r="B3817" s="406" t="s">
        <v>10450</v>
      </c>
      <c r="C3817" s="406" t="s">
        <v>2</v>
      </c>
      <c r="D3817" s="406">
        <v>1.08</v>
      </c>
      <c r="E3817" s="404" t="s">
        <v>65</v>
      </c>
      <c r="G3817"/>
    </row>
    <row r="3818" spans="1:7" ht="13.5" thickBot="1" x14ac:dyDescent="0.25">
      <c r="A3818" s="407">
        <v>4341</v>
      </c>
      <c r="B3818" s="407" t="s">
        <v>10451</v>
      </c>
      <c r="C3818" s="407" t="s">
        <v>2</v>
      </c>
      <c r="D3818" s="407">
        <v>0.7</v>
      </c>
      <c r="E3818" s="404" t="s">
        <v>65</v>
      </c>
      <c r="G3818"/>
    </row>
    <row r="3819" spans="1:7" ht="13.5" thickBot="1" x14ac:dyDescent="0.25">
      <c r="A3819" s="406">
        <v>4337</v>
      </c>
      <c r="B3819" s="406" t="s">
        <v>10452</v>
      </c>
      <c r="C3819" s="406" t="s">
        <v>2</v>
      </c>
      <c r="D3819" s="406">
        <v>1.77</v>
      </c>
      <c r="E3819" s="404" t="s">
        <v>65</v>
      </c>
      <c r="G3819"/>
    </row>
    <row r="3820" spans="1:7" ht="13.5" thickBot="1" x14ac:dyDescent="0.25">
      <c r="A3820" s="407">
        <v>4339</v>
      </c>
      <c r="B3820" s="407" t="s">
        <v>13939</v>
      </c>
      <c r="C3820" s="407" t="s">
        <v>2</v>
      </c>
      <c r="D3820" s="407">
        <v>0.37</v>
      </c>
      <c r="E3820" s="404" t="s">
        <v>65</v>
      </c>
      <c r="G3820"/>
    </row>
    <row r="3821" spans="1:7" ht="13.5" thickBot="1" x14ac:dyDescent="0.25">
      <c r="A3821" s="406">
        <v>11971</v>
      </c>
      <c r="B3821" s="406" t="s">
        <v>10453</v>
      </c>
      <c r="C3821" s="406" t="s">
        <v>2</v>
      </c>
      <c r="D3821" s="406">
        <v>2.93</v>
      </c>
      <c r="E3821" s="404" t="s">
        <v>65</v>
      </c>
      <c r="G3821"/>
    </row>
    <row r="3822" spans="1:7" ht="13.5" thickBot="1" x14ac:dyDescent="0.25">
      <c r="A3822" s="407">
        <v>4342</v>
      </c>
      <c r="B3822" s="407" t="s">
        <v>10454</v>
      </c>
      <c r="C3822" s="407" t="s">
        <v>2</v>
      </c>
      <c r="D3822" s="407">
        <v>0.15</v>
      </c>
      <c r="E3822" s="404" t="s">
        <v>65</v>
      </c>
      <c r="G3822"/>
    </row>
    <row r="3823" spans="1:7" ht="13.5" thickBot="1" x14ac:dyDescent="0.25">
      <c r="A3823" s="406">
        <v>4330</v>
      </c>
      <c r="B3823" s="406" t="s">
        <v>10455</v>
      </c>
      <c r="C3823" s="406" t="s">
        <v>2</v>
      </c>
      <c r="D3823" s="406">
        <v>0.1</v>
      </c>
      <c r="E3823" s="404" t="s">
        <v>65</v>
      </c>
      <c r="G3823"/>
    </row>
    <row r="3824" spans="1:7" ht="13.5" thickBot="1" x14ac:dyDescent="0.25">
      <c r="A3824" s="407">
        <v>4340</v>
      </c>
      <c r="B3824" s="407" t="s">
        <v>13041</v>
      </c>
      <c r="C3824" s="407" t="s">
        <v>2</v>
      </c>
      <c r="D3824" s="407">
        <v>0.82</v>
      </c>
      <c r="E3824" s="404" t="s">
        <v>65</v>
      </c>
      <c r="G3824"/>
    </row>
    <row r="3825" spans="1:7" ht="13.5" thickBot="1" x14ac:dyDescent="0.25">
      <c r="A3825" s="406">
        <v>5088</v>
      </c>
      <c r="B3825" s="406" t="s">
        <v>2793</v>
      </c>
      <c r="C3825" s="406" t="s">
        <v>2</v>
      </c>
      <c r="D3825" s="406">
        <v>6.02</v>
      </c>
      <c r="E3825" s="404" t="s">
        <v>65</v>
      </c>
      <c r="G3825"/>
    </row>
    <row r="3826" spans="1:7" ht="13.5" thickBot="1" x14ac:dyDescent="0.25">
      <c r="A3826" s="407">
        <v>11154</v>
      </c>
      <c r="B3826" s="407" t="s">
        <v>10456</v>
      </c>
      <c r="C3826" s="407" t="s">
        <v>2</v>
      </c>
      <c r="D3826" s="408">
        <v>1160.06</v>
      </c>
      <c r="E3826" s="404" t="s">
        <v>65</v>
      </c>
      <c r="G3826"/>
    </row>
    <row r="3827" spans="1:7" ht="23.25" thickBot="1" x14ac:dyDescent="0.25">
      <c r="A3827" s="406">
        <v>11152</v>
      </c>
      <c r="B3827" s="406" t="s">
        <v>10457</v>
      </c>
      <c r="C3827" s="406" t="s">
        <v>184</v>
      </c>
      <c r="D3827" s="406">
        <v>401.75</v>
      </c>
      <c r="E3827" s="404" t="s">
        <v>65</v>
      </c>
      <c r="G3827"/>
    </row>
    <row r="3828" spans="1:7" ht="23.25" thickBot="1" x14ac:dyDescent="0.25">
      <c r="A3828" s="407">
        <v>11153</v>
      </c>
      <c r="B3828" s="407" t="s">
        <v>10458</v>
      </c>
      <c r="C3828" s="407" t="s">
        <v>184</v>
      </c>
      <c r="D3828" s="407">
        <v>413.11</v>
      </c>
      <c r="E3828" s="404" t="s">
        <v>65</v>
      </c>
      <c r="G3828"/>
    </row>
    <row r="3829" spans="1:7" ht="13.5" thickBot="1" x14ac:dyDescent="0.25">
      <c r="A3829" s="406">
        <v>11155</v>
      </c>
      <c r="B3829" s="406" t="s">
        <v>10459</v>
      </c>
      <c r="C3829" s="406" t="s">
        <v>184</v>
      </c>
      <c r="D3829" s="406">
        <v>335.48</v>
      </c>
      <c r="E3829" s="404" t="s">
        <v>65</v>
      </c>
      <c r="G3829"/>
    </row>
    <row r="3830" spans="1:7" ht="23.25" thickBot="1" x14ac:dyDescent="0.25">
      <c r="A3830" s="407">
        <v>4914</v>
      </c>
      <c r="B3830" s="407" t="s">
        <v>10460</v>
      </c>
      <c r="C3830" s="407" t="s">
        <v>184</v>
      </c>
      <c r="D3830" s="407">
        <v>641.11</v>
      </c>
      <c r="E3830" s="404" t="s">
        <v>65</v>
      </c>
      <c r="G3830"/>
    </row>
    <row r="3831" spans="1:7" ht="13.5" thickBot="1" x14ac:dyDescent="0.25">
      <c r="A3831" s="406">
        <v>4917</v>
      </c>
      <c r="B3831" s="406" t="s">
        <v>10461</v>
      </c>
      <c r="C3831" s="406" t="s">
        <v>184</v>
      </c>
      <c r="D3831" s="406">
        <v>442.76</v>
      </c>
      <c r="E3831" s="404" t="s">
        <v>65</v>
      </c>
      <c r="G3831"/>
    </row>
    <row r="3832" spans="1:7" ht="23.25" thickBot="1" x14ac:dyDescent="0.25">
      <c r="A3832" s="407">
        <v>4930</v>
      </c>
      <c r="B3832" s="407" t="s">
        <v>10462</v>
      </c>
      <c r="C3832" s="407" t="s">
        <v>184</v>
      </c>
      <c r="D3832" s="407">
        <v>335</v>
      </c>
      <c r="E3832" s="404" t="s">
        <v>65</v>
      </c>
      <c r="G3832"/>
    </row>
    <row r="3833" spans="1:7" ht="23.25" thickBot="1" x14ac:dyDescent="0.25">
      <c r="A3833" s="406">
        <v>4940</v>
      </c>
      <c r="B3833" s="406" t="s">
        <v>10463</v>
      </c>
      <c r="C3833" s="406" t="s">
        <v>184</v>
      </c>
      <c r="D3833" s="406">
        <v>340.46</v>
      </c>
      <c r="E3833" s="404" t="s">
        <v>65</v>
      </c>
      <c r="G3833"/>
    </row>
    <row r="3834" spans="1:7" ht="23.25" thickBot="1" x14ac:dyDescent="0.25">
      <c r="A3834" s="407">
        <v>4941</v>
      </c>
      <c r="B3834" s="407" t="s">
        <v>10464</v>
      </c>
      <c r="C3834" s="407" t="s">
        <v>184</v>
      </c>
      <c r="D3834" s="407">
        <v>452.64</v>
      </c>
      <c r="E3834" s="404" t="s">
        <v>65</v>
      </c>
      <c r="G3834"/>
    </row>
    <row r="3835" spans="1:7" ht="23.25" thickBot="1" x14ac:dyDescent="0.25">
      <c r="A3835" s="406">
        <v>4922</v>
      </c>
      <c r="B3835" s="406" t="s">
        <v>10465</v>
      </c>
      <c r="C3835" s="406" t="s">
        <v>184</v>
      </c>
      <c r="D3835" s="406">
        <v>410.7</v>
      </c>
      <c r="E3835" s="404" t="s">
        <v>65</v>
      </c>
      <c r="G3835"/>
    </row>
    <row r="3836" spans="1:7" ht="23.25" thickBot="1" x14ac:dyDescent="0.25">
      <c r="A3836" s="407">
        <v>4911</v>
      </c>
      <c r="B3836" s="407" t="s">
        <v>10466</v>
      </c>
      <c r="C3836" s="407" t="s">
        <v>184</v>
      </c>
      <c r="D3836" s="407">
        <v>253.76</v>
      </c>
      <c r="E3836" s="404" t="s">
        <v>65</v>
      </c>
      <c r="G3836"/>
    </row>
    <row r="3837" spans="1:7" ht="23.25" thickBot="1" x14ac:dyDescent="0.25">
      <c r="A3837" s="406">
        <v>37518</v>
      </c>
      <c r="B3837" s="406" t="s">
        <v>10467</v>
      </c>
      <c r="C3837" s="406" t="s">
        <v>184</v>
      </c>
      <c r="D3837" s="406">
        <v>323.94</v>
      </c>
      <c r="E3837" s="404" t="s">
        <v>65</v>
      </c>
      <c r="G3837"/>
    </row>
    <row r="3838" spans="1:7" ht="23.25" thickBot="1" x14ac:dyDescent="0.25">
      <c r="A3838" s="407">
        <v>4910</v>
      </c>
      <c r="B3838" s="407" t="s">
        <v>10468</v>
      </c>
      <c r="C3838" s="407" t="s">
        <v>184</v>
      </c>
      <c r="D3838" s="407">
        <v>253.76</v>
      </c>
      <c r="E3838" s="404" t="s">
        <v>65</v>
      </c>
      <c r="G3838"/>
    </row>
    <row r="3839" spans="1:7" ht="23.25" thickBot="1" x14ac:dyDescent="0.25">
      <c r="A3839" s="406">
        <v>4943</v>
      </c>
      <c r="B3839" s="406" t="s">
        <v>10469</v>
      </c>
      <c r="C3839" s="406" t="s">
        <v>184</v>
      </c>
      <c r="D3839" s="406">
        <v>402.77</v>
      </c>
      <c r="E3839" s="404" t="s">
        <v>65</v>
      </c>
      <c r="G3839"/>
    </row>
    <row r="3840" spans="1:7" ht="13.5" thickBot="1" x14ac:dyDescent="0.25">
      <c r="A3840" s="407">
        <v>4989</v>
      </c>
      <c r="B3840" s="407" t="s">
        <v>10470</v>
      </c>
      <c r="C3840" s="407" t="s">
        <v>2</v>
      </c>
      <c r="D3840" s="407">
        <v>121.79</v>
      </c>
      <c r="E3840" s="404" t="s">
        <v>65</v>
      </c>
      <c r="G3840"/>
    </row>
    <row r="3841" spans="1:7" ht="13.5" thickBot="1" x14ac:dyDescent="0.25">
      <c r="A3841" s="406">
        <v>5020</v>
      </c>
      <c r="B3841" s="406" t="s">
        <v>10471</v>
      </c>
      <c r="C3841" s="406" t="s">
        <v>2</v>
      </c>
      <c r="D3841" s="406">
        <v>81.97</v>
      </c>
      <c r="E3841" s="404" t="s">
        <v>65</v>
      </c>
      <c r="G3841"/>
    </row>
    <row r="3842" spans="1:7" ht="13.5" thickBot="1" x14ac:dyDescent="0.25">
      <c r="A3842" s="407">
        <v>4981</v>
      </c>
      <c r="B3842" s="407" t="s">
        <v>10472</v>
      </c>
      <c r="C3842" s="407" t="s">
        <v>2</v>
      </c>
      <c r="D3842" s="407">
        <v>89.5</v>
      </c>
      <c r="E3842" s="404" t="s">
        <v>65</v>
      </c>
      <c r="G3842"/>
    </row>
    <row r="3843" spans="1:7" ht="13.5" thickBot="1" x14ac:dyDescent="0.25">
      <c r="A3843" s="406">
        <v>4987</v>
      </c>
      <c r="B3843" s="406" t="s">
        <v>10473</v>
      </c>
      <c r="C3843" s="406" t="s">
        <v>2</v>
      </c>
      <c r="D3843" s="406">
        <v>107.5</v>
      </c>
      <c r="E3843" s="404" t="s">
        <v>65</v>
      </c>
      <c r="G3843"/>
    </row>
    <row r="3844" spans="1:7" ht="25.5" customHeight="1" thickBot="1" x14ac:dyDescent="0.25">
      <c r="A3844" s="407">
        <v>4982</v>
      </c>
      <c r="B3844" s="407" t="s">
        <v>10474</v>
      </c>
      <c r="C3844" s="407" t="s">
        <v>2</v>
      </c>
      <c r="D3844" s="407">
        <v>86.73</v>
      </c>
      <c r="E3844" s="404" t="s">
        <v>65</v>
      </c>
      <c r="G3844"/>
    </row>
    <row r="3845" spans="1:7" ht="25.5" customHeight="1" thickBot="1" x14ac:dyDescent="0.25">
      <c r="A3845" s="406">
        <v>10553</v>
      </c>
      <c r="B3845" s="406" t="s">
        <v>13940</v>
      </c>
      <c r="C3845" s="406" t="s">
        <v>2</v>
      </c>
      <c r="D3845" s="406">
        <v>55.41</v>
      </c>
      <c r="E3845" s="404" t="s">
        <v>65</v>
      </c>
      <c r="G3845"/>
    </row>
    <row r="3846" spans="1:7" ht="13.5" thickBot="1" x14ac:dyDescent="0.25">
      <c r="A3846" s="407">
        <v>10554</v>
      </c>
      <c r="B3846" s="407" t="s">
        <v>10475</v>
      </c>
      <c r="C3846" s="407" t="s">
        <v>2</v>
      </c>
      <c r="D3846" s="407">
        <v>57.24</v>
      </c>
      <c r="E3846" s="404" t="s">
        <v>65</v>
      </c>
      <c r="G3846"/>
    </row>
    <row r="3847" spans="1:7" ht="13.5" thickBot="1" x14ac:dyDescent="0.25">
      <c r="A3847" s="406">
        <v>10555</v>
      </c>
      <c r="B3847" s="406" t="s">
        <v>10476</v>
      </c>
      <c r="C3847" s="406" t="s">
        <v>2</v>
      </c>
      <c r="D3847" s="406">
        <v>59.08</v>
      </c>
      <c r="E3847" s="404" t="s">
        <v>65</v>
      </c>
      <c r="G3847"/>
    </row>
    <row r="3848" spans="1:7" ht="13.5" thickBot="1" x14ac:dyDescent="0.25">
      <c r="A3848" s="407">
        <v>10556</v>
      </c>
      <c r="B3848" s="407" t="s">
        <v>10477</v>
      </c>
      <c r="C3848" s="407" t="s">
        <v>2</v>
      </c>
      <c r="D3848" s="407">
        <v>67.37</v>
      </c>
      <c r="E3848" s="404" t="s">
        <v>65</v>
      </c>
      <c r="G3848"/>
    </row>
    <row r="3849" spans="1:7" ht="23.25" customHeight="1" thickBot="1" x14ac:dyDescent="0.25">
      <c r="A3849" s="406">
        <v>4977</v>
      </c>
      <c r="B3849" s="406" t="s">
        <v>10478</v>
      </c>
      <c r="C3849" s="406" t="s">
        <v>184</v>
      </c>
      <c r="D3849" s="406">
        <v>169.74</v>
      </c>
      <c r="E3849" s="404" t="s">
        <v>65</v>
      </c>
      <c r="G3849"/>
    </row>
    <row r="3850" spans="1:7" ht="13.5" thickBot="1" x14ac:dyDescent="0.25">
      <c r="A3850" s="407">
        <v>25969</v>
      </c>
      <c r="B3850" s="407" t="s">
        <v>10479</v>
      </c>
      <c r="C3850" s="407" t="s">
        <v>2</v>
      </c>
      <c r="D3850" s="407">
        <v>204.86</v>
      </c>
      <c r="E3850" s="404" t="s">
        <v>65</v>
      </c>
      <c r="G3850"/>
    </row>
    <row r="3851" spans="1:7" ht="13.5" thickBot="1" x14ac:dyDescent="0.25">
      <c r="A3851" s="406">
        <v>11367</v>
      </c>
      <c r="B3851" s="406" t="s">
        <v>2794</v>
      </c>
      <c r="C3851" s="406" t="s">
        <v>184</v>
      </c>
      <c r="D3851" s="406">
        <v>142.86000000000001</v>
      </c>
      <c r="E3851" s="404" t="s">
        <v>65</v>
      </c>
      <c r="G3851"/>
    </row>
    <row r="3852" spans="1:7" ht="13.5" thickBot="1" x14ac:dyDescent="0.25">
      <c r="A3852" s="407">
        <v>11364</v>
      </c>
      <c r="B3852" s="407" t="s">
        <v>2795</v>
      </c>
      <c r="C3852" s="407" t="s">
        <v>2</v>
      </c>
      <c r="D3852" s="407">
        <v>113.6</v>
      </c>
      <c r="E3852" s="404" t="s">
        <v>65</v>
      </c>
      <c r="G3852"/>
    </row>
    <row r="3853" spans="1:7" ht="13.5" thickBot="1" x14ac:dyDescent="0.25">
      <c r="A3853" s="406">
        <v>11365</v>
      </c>
      <c r="B3853" s="406" t="s">
        <v>2796</v>
      </c>
      <c r="C3853" s="406" t="s">
        <v>2</v>
      </c>
      <c r="D3853" s="406">
        <v>116.73</v>
      </c>
      <c r="E3853" s="404" t="s">
        <v>65</v>
      </c>
      <c r="G3853"/>
    </row>
    <row r="3854" spans="1:7" ht="13.5" thickBot="1" x14ac:dyDescent="0.25">
      <c r="A3854" s="407">
        <v>11366</v>
      </c>
      <c r="B3854" s="407" t="s">
        <v>2797</v>
      </c>
      <c r="C3854" s="407" t="s">
        <v>2</v>
      </c>
      <c r="D3854" s="407">
        <v>76.209999999999994</v>
      </c>
      <c r="E3854" s="404" t="s">
        <v>65</v>
      </c>
      <c r="G3854"/>
    </row>
    <row r="3855" spans="1:7" ht="23.25" thickBot="1" x14ac:dyDescent="0.25">
      <c r="A3855" s="406">
        <v>4944</v>
      </c>
      <c r="B3855" s="406" t="s">
        <v>10480</v>
      </c>
      <c r="C3855" s="406" t="s">
        <v>184</v>
      </c>
      <c r="D3855" s="406">
        <v>493.95</v>
      </c>
      <c r="E3855" s="404" t="s">
        <v>65</v>
      </c>
      <c r="G3855"/>
    </row>
    <row r="3856" spans="1:7" ht="13.5" thickBot="1" x14ac:dyDescent="0.25">
      <c r="A3856" s="407">
        <v>4992</v>
      </c>
      <c r="B3856" s="407" t="s">
        <v>2798</v>
      </c>
      <c r="C3856" s="407" t="s">
        <v>2</v>
      </c>
      <c r="D3856" s="407">
        <v>93.16</v>
      </c>
      <c r="E3856" s="404" t="s">
        <v>65</v>
      </c>
      <c r="G3856"/>
    </row>
    <row r="3857" spans="1:7" ht="13.5" thickBot="1" x14ac:dyDescent="0.25">
      <c r="A3857" s="406">
        <v>4969</v>
      </c>
      <c r="B3857" s="406" t="s">
        <v>2799</v>
      </c>
      <c r="C3857" s="406" t="s">
        <v>184</v>
      </c>
      <c r="D3857" s="406">
        <v>254.58</v>
      </c>
      <c r="E3857" s="404" t="s">
        <v>65</v>
      </c>
      <c r="G3857"/>
    </row>
    <row r="3858" spans="1:7" ht="13.5" thickBot="1" x14ac:dyDescent="0.25">
      <c r="A3858" s="407">
        <v>5002</v>
      </c>
      <c r="B3858" s="407" t="s">
        <v>2800</v>
      </c>
      <c r="C3858" s="407" t="s">
        <v>184</v>
      </c>
      <c r="D3858" s="407">
        <v>257.51</v>
      </c>
      <c r="E3858" s="404" t="s">
        <v>65</v>
      </c>
      <c r="G3858"/>
    </row>
    <row r="3859" spans="1:7" ht="13.5" thickBot="1" x14ac:dyDescent="0.25">
      <c r="A3859" s="406">
        <v>4962</v>
      </c>
      <c r="B3859" s="406" t="s">
        <v>2801</v>
      </c>
      <c r="C3859" s="406" t="s">
        <v>2</v>
      </c>
      <c r="D3859" s="406">
        <v>198.66</v>
      </c>
      <c r="E3859" s="404" t="s">
        <v>65</v>
      </c>
      <c r="G3859"/>
    </row>
    <row r="3860" spans="1:7" ht="13.5" thickBot="1" x14ac:dyDescent="0.25">
      <c r="A3860" s="407">
        <v>20322</v>
      </c>
      <c r="B3860" s="407" t="s">
        <v>2802</v>
      </c>
      <c r="C3860" s="407" t="s">
        <v>2</v>
      </c>
      <c r="D3860" s="407">
        <v>191.3</v>
      </c>
      <c r="E3860" s="404" t="s">
        <v>65</v>
      </c>
      <c r="G3860"/>
    </row>
    <row r="3861" spans="1:7" ht="13.5" thickBot="1" x14ac:dyDescent="0.25">
      <c r="A3861" s="406">
        <v>4958</v>
      </c>
      <c r="B3861" s="406" t="s">
        <v>13941</v>
      </c>
      <c r="C3861" s="406" t="s">
        <v>184</v>
      </c>
      <c r="D3861" s="406">
        <v>206.09</v>
      </c>
      <c r="E3861" s="404" t="s">
        <v>65</v>
      </c>
      <c r="G3861"/>
    </row>
    <row r="3862" spans="1:7" ht="13.5" thickBot="1" x14ac:dyDescent="0.25">
      <c r="A3862" s="407">
        <v>4964</v>
      </c>
      <c r="B3862" s="407" t="s">
        <v>10481</v>
      </c>
      <c r="C3862" s="407" t="s">
        <v>2</v>
      </c>
      <c r="D3862" s="407">
        <v>161.61000000000001</v>
      </c>
      <c r="E3862" s="404" t="s">
        <v>65</v>
      </c>
      <c r="G3862"/>
    </row>
    <row r="3863" spans="1:7" ht="23.25" thickBot="1" x14ac:dyDescent="0.25">
      <c r="A3863" s="406">
        <v>5028</v>
      </c>
      <c r="B3863" s="406" t="s">
        <v>10482</v>
      </c>
      <c r="C3863" s="406" t="s">
        <v>184</v>
      </c>
      <c r="D3863" s="406">
        <v>260.12</v>
      </c>
      <c r="E3863" s="404" t="s">
        <v>65</v>
      </c>
      <c r="G3863"/>
    </row>
    <row r="3864" spans="1:7" ht="13.5" thickBot="1" x14ac:dyDescent="0.25">
      <c r="A3864" s="407">
        <v>4998</v>
      </c>
      <c r="B3864" s="407" t="s">
        <v>4782</v>
      </c>
      <c r="C3864" s="407" t="s">
        <v>184</v>
      </c>
      <c r="D3864" s="407">
        <v>261.89</v>
      </c>
      <c r="E3864" s="404" t="s">
        <v>65</v>
      </c>
      <c r="G3864"/>
    </row>
    <row r="3865" spans="1:7" ht="13.5" thickBot="1" x14ac:dyDescent="0.25">
      <c r="A3865" s="406">
        <v>21102</v>
      </c>
      <c r="B3865" s="406" t="s">
        <v>10483</v>
      </c>
      <c r="C3865" s="406" t="s">
        <v>2</v>
      </c>
      <c r="D3865" s="406">
        <v>21.96</v>
      </c>
      <c r="E3865" s="404" t="s">
        <v>65</v>
      </c>
      <c r="G3865"/>
    </row>
    <row r="3866" spans="1:7" ht="13.5" thickBot="1" x14ac:dyDescent="0.25">
      <c r="A3866" s="407">
        <v>21101</v>
      </c>
      <c r="B3866" s="407" t="s">
        <v>10484</v>
      </c>
      <c r="C3866" s="407" t="s">
        <v>2</v>
      </c>
      <c r="D3866" s="407">
        <v>14.1</v>
      </c>
      <c r="E3866" s="404" t="s">
        <v>65</v>
      </c>
      <c r="G3866"/>
    </row>
    <row r="3867" spans="1:7" ht="13.5" thickBot="1" x14ac:dyDescent="0.25">
      <c r="A3867" s="406">
        <v>34713</v>
      </c>
      <c r="B3867" s="406" t="s">
        <v>13942</v>
      </c>
      <c r="C3867" s="406" t="s">
        <v>184</v>
      </c>
      <c r="D3867" s="406">
        <v>192.42</v>
      </c>
      <c r="E3867" s="404" t="s">
        <v>65</v>
      </c>
      <c r="G3867"/>
    </row>
    <row r="3868" spans="1:7" ht="23.25" thickBot="1" x14ac:dyDescent="0.25">
      <c r="A3868" s="407">
        <v>4947</v>
      </c>
      <c r="B3868" s="407" t="s">
        <v>10485</v>
      </c>
      <c r="C3868" s="407" t="s">
        <v>184</v>
      </c>
      <c r="D3868" s="407">
        <v>720.64</v>
      </c>
      <c r="E3868" s="404" t="s">
        <v>65</v>
      </c>
      <c r="G3868"/>
    </row>
    <row r="3869" spans="1:7" ht="23.25" thickBot="1" x14ac:dyDescent="0.25">
      <c r="A3869" s="406">
        <v>37563</v>
      </c>
      <c r="B3869" s="406" t="s">
        <v>10486</v>
      </c>
      <c r="C3869" s="406" t="s">
        <v>184</v>
      </c>
      <c r="D3869" s="406">
        <v>330.56</v>
      </c>
      <c r="E3869" s="404" t="s">
        <v>65</v>
      </c>
      <c r="G3869"/>
    </row>
    <row r="3870" spans="1:7" ht="23.25" thickBot="1" x14ac:dyDescent="0.25">
      <c r="A3870" s="407">
        <v>4948</v>
      </c>
      <c r="B3870" s="407" t="s">
        <v>10487</v>
      </c>
      <c r="C3870" s="407" t="s">
        <v>184</v>
      </c>
      <c r="D3870" s="407">
        <v>300</v>
      </c>
      <c r="E3870" s="404" t="s">
        <v>65</v>
      </c>
      <c r="G3870"/>
    </row>
    <row r="3871" spans="1:7" ht="23.25" thickBot="1" x14ac:dyDescent="0.25">
      <c r="A3871" s="406">
        <v>37561</v>
      </c>
      <c r="B3871" s="406" t="s">
        <v>10488</v>
      </c>
      <c r="C3871" s="406" t="s">
        <v>184</v>
      </c>
      <c r="D3871" s="406">
        <v>480.21</v>
      </c>
      <c r="E3871" s="404" t="s">
        <v>65</v>
      </c>
      <c r="G3871"/>
    </row>
    <row r="3872" spans="1:7" ht="23.25" thickBot="1" x14ac:dyDescent="0.25">
      <c r="A3872" s="407">
        <v>37562</v>
      </c>
      <c r="B3872" s="407" t="s">
        <v>10489</v>
      </c>
      <c r="C3872" s="407" t="s">
        <v>184</v>
      </c>
      <c r="D3872" s="407">
        <v>308</v>
      </c>
      <c r="E3872" s="404" t="s">
        <v>65</v>
      </c>
      <c r="G3872"/>
    </row>
    <row r="3873" spans="1:7" ht="23.25" thickBot="1" x14ac:dyDescent="0.25">
      <c r="A3873" s="406">
        <v>37585</v>
      </c>
      <c r="B3873" s="406" t="s">
        <v>10490</v>
      </c>
      <c r="C3873" s="406" t="s">
        <v>2</v>
      </c>
      <c r="D3873" s="406">
        <v>220.76</v>
      </c>
      <c r="E3873" s="404" t="s">
        <v>65</v>
      </c>
      <c r="G3873"/>
    </row>
    <row r="3874" spans="1:7" ht="23.25" thickBot="1" x14ac:dyDescent="0.25">
      <c r="A3874" s="407">
        <v>14164</v>
      </c>
      <c r="B3874" s="407" t="s">
        <v>10491</v>
      </c>
      <c r="C3874" s="407" t="s">
        <v>2</v>
      </c>
      <c r="D3874" s="408">
        <v>1251.04</v>
      </c>
      <c r="E3874" s="404" t="s">
        <v>65</v>
      </c>
      <c r="G3874"/>
    </row>
    <row r="3875" spans="1:7" ht="23.25" thickBot="1" x14ac:dyDescent="0.25">
      <c r="A3875" s="406">
        <v>14163</v>
      </c>
      <c r="B3875" s="406" t="s">
        <v>10492</v>
      </c>
      <c r="C3875" s="406" t="s">
        <v>2</v>
      </c>
      <c r="D3875" s="409">
        <v>1421.89</v>
      </c>
      <c r="E3875" s="404" t="s">
        <v>65</v>
      </c>
      <c r="G3875"/>
    </row>
    <row r="3876" spans="1:7" ht="23.25" thickBot="1" x14ac:dyDescent="0.25">
      <c r="A3876" s="407">
        <v>5051</v>
      </c>
      <c r="B3876" s="407" t="s">
        <v>10493</v>
      </c>
      <c r="C3876" s="407" t="s">
        <v>2</v>
      </c>
      <c r="D3876" s="408">
        <v>1209.3</v>
      </c>
      <c r="E3876" s="404" t="s">
        <v>65</v>
      </c>
      <c r="G3876"/>
    </row>
    <row r="3877" spans="1:7" ht="23.25" thickBot="1" x14ac:dyDescent="0.25">
      <c r="A3877" s="406">
        <v>14162</v>
      </c>
      <c r="B3877" s="406" t="s">
        <v>10494</v>
      </c>
      <c r="C3877" s="406" t="s">
        <v>2</v>
      </c>
      <c r="D3877" s="409">
        <v>1207.54</v>
      </c>
      <c r="E3877" s="404" t="s">
        <v>65</v>
      </c>
      <c r="G3877"/>
    </row>
    <row r="3878" spans="1:7" ht="23.25" thickBot="1" x14ac:dyDescent="0.25">
      <c r="A3878" s="407">
        <v>5052</v>
      </c>
      <c r="B3878" s="407" t="s">
        <v>10495</v>
      </c>
      <c r="C3878" s="407" t="s">
        <v>2</v>
      </c>
      <c r="D3878" s="407">
        <v>901</v>
      </c>
      <c r="E3878" s="404" t="s">
        <v>65</v>
      </c>
      <c r="G3878"/>
    </row>
    <row r="3879" spans="1:7" ht="13.5" thickBot="1" x14ac:dyDescent="0.25">
      <c r="A3879" s="406">
        <v>14166</v>
      </c>
      <c r="B3879" s="406" t="s">
        <v>10496</v>
      </c>
      <c r="C3879" s="406" t="s">
        <v>2</v>
      </c>
      <c r="D3879" s="406">
        <v>912.44</v>
      </c>
      <c r="E3879" s="404" t="s">
        <v>65</v>
      </c>
      <c r="G3879"/>
    </row>
    <row r="3880" spans="1:7" ht="13.5" thickBot="1" x14ac:dyDescent="0.25">
      <c r="A3880" s="407">
        <v>14165</v>
      </c>
      <c r="B3880" s="407" t="s">
        <v>10497</v>
      </c>
      <c r="C3880" s="407" t="s">
        <v>2</v>
      </c>
      <c r="D3880" s="408">
        <v>1264.06</v>
      </c>
      <c r="E3880" s="404" t="s">
        <v>65</v>
      </c>
      <c r="G3880"/>
    </row>
    <row r="3881" spans="1:7" ht="13.5" thickBot="1" x14ac:dyDescent="0.25">
      <c r="A3881" s="406">
        <v>5050</v>
      </c>
      <c r="B3881" s="406" t="s">
        <v>10498</v>
      </c>
      <c r="C3881" s="406" t="s">
        <v>2</v>
      </c>
      <c r="D3881" s="406">
        <v>311.11</v>
      </c>
      <c r="E3881" s="404" t="s">
        <v>65</v>
      </c>
      <c r="G3881"/>
    </row>
    <row r="3882" spans="1:7" ht="13.5" thickBot="1" x14ac:dyDescent="0.25">
      <c r="A3882" s="407">
        <v>12378</v>
      </c>
      <c r="B3882" s="407" t="s">
        <v>10499</v>
      </c>
      <c r="C3882" s="407" t="s">
        <v>2</v>
      </c>
      <c r="D3882" s="407">
        <v>739.5</v>
      </c>
      <c r="E3882" s="404" t="s">
        <v>65</v>
      </c>
      <c r="G3882"/>
    </row>
    <row r="3883" spans="1:7" ht="13.5" thickBot="1" x14ac:dyDescent="0.25">
      <c r="A3883" s="406">
        <v>5040</v>
      </c>
      <c r="B3883" s="406" t="s">
        <v>8147</v>
      </c>
      <c r="C3883" s="406" t="s">
        <v>2</v>
      </c>
      <c r="D3883" s="406">
        <v>295.64999999999998</v>
      </c>
      <c r="E3883" s="404" t="s">
        <v>65</v>
      </c>
      <c r="G3883"/>
    </row>
    <row r="3884" spans="1:7" ht="13.5" thickBot="1" x14ac:dyDescent="0.25">
      <c r="A3884" s="407">
        <v>5054</v>
      </c>
      <c r="B3884" s="407" t="s">
        <v>8148</v>
      </c>
      <c r="C3884" s="407" t="s">
        <v>2</v>
      </c>
      <c r="D3884" s="407">
        <v>431.29</v>
      </c>
      <c r="E3884" s="404" t="s">
        <v>65</v>
      </c>
      <c r="G3884"/>
    </row>
    <row r="3885" spans="1:7" ht="13.5" thickBot="1" x14ac:dyDescent="0.25">
      <c r="A3885" s="406">
        <v>12366</v>
      </c>
      <c r="B3885" s="406" t="s">
        <v>13943</v>
      </c>
      <c r="C3885" s="406" t="s">
        <v>2</v>
      </c>
      <c r="D3885" s="406">
        <v>767.85</v>
      </c>
      <c r="E3885" s="404" t="s">
        <v>65</v>
      </c>
      <c r="G3885"/>
    </row>
    <row r="3886" spans="1:7" ht="13.5" thickBot="1" x14ac:dyDescent="0.25">
      <c r="A3886" s="407">
        <v>5045</v>
      </c>
      <c r="B3886" s="407" t="s">
        <v>8149</v>
      </c>
      <c r="C3886" s="407" t="s">
        <v>2</v>
      </c>
      <c r="D3886" s="408">
        <v>1069.26</v>
      </c>
      <c r="E3886" s="404" t="s">
        <v>65</v>
      </c>
      <c r="G3886"/>
    </row>
    <row r="3887" spans="1:7" ht="13.5" thickBot="1" x14ac:dyDescent="0.25">
      <c r="A3887" s="406">
        <v>12367</v>
      </c>
      <c r="B3887" s="406" t="s">
        <v>8150</v>
      </c>
      <c r="C3887" s="406" t="s">
        <v>2</v>
      </c>
      <c r="D3887" s="409">
        <v>3273.55</v>
      </c>
      <c r="E3887" s="404" t="s">
        <v>65</v>
      </c>
      <c r="G3887"/>
    </row>
    <row r="3888" spans="1:7" ht="57" customHeight="1" thickBot="1" x14ac:dyDescent="0.25">
      <c r="A3888" s="407">
        <v>12368</v>
      </c>
      <c r="B3888" s="407" t="s">
        <v>8151</v>
      </c>
      <c r="C3888" s="407" t="s">
        <v>2</v>
      </c>
      <c r="D3888" s="408">
        <v>6477</v>
      </c>
      <c r="E3888" s="404" t="s">
        <v>65</v>
      </c>
      <c r="G3888"/>
    </row>
    <row r="3889" spans="1:7" ht="13.5" thickBot="1" x14ac:dyDescent="0.25">
      <c r="A3889" s="406">
        <v>5042</v>
      </c>
      <c r="B3889" s="406" t="s">
        <v>8152</v>
      </c>
      <c r="C3889" s="406" t="s">
        <v>2</v>
      </c>
      <c r="D3889" s="406">
        <v>557.78</v>
      </c>
      <c r="E3889" s="404" t="s">
        <v>65</v>
      </c>
      <c r="G3889"/>
    </row>
    <row r="3890" spans="1:7" ht="13.5" thickBot="1" x14ac:dyDescent="0.25">
      <c r="A3890" s="407">
        <v>5044</v>
      </c>
      <c r="B3890" s="407" t="s">
        <v>8153</v>
      </c>
      <c r="C3890" s="407" t="s">
        <v>2</v>
      </c>
      <c r="D3890" s="407">
        <v>754.38</v>
      </c>
      <c r="E3890" s="404" t="s">
        <v>65</v>
      </c>
      <c r="G3890"/>
    </row>
    <row r="3891" spans="1:7" ht="13.5" thickBot="1" x14ac:dyDescent="0.25">
      <c r="A3891" s="406">
        <v>5055</v>
      </c>
      <c r="B3891" s="406" t="s">
        <v>8154</v>
      </c>
      <c r="C3891" s="406" t="s">
        <v>2</v>
      </c>
      <c r="D3891" s="409">
        <v>1072.53</v>
      </c>
      <c r="E3891" s="404" t="s">
        <v>65</v>
      </c>
      <c r="G3891"/>
    </row>
    <row r="3892" spans="1:7" ht="13.5" thickBot="1" x14ac:dyDescent="0.25">
      <c r="A3892" s="407">
        <v>5041</v>
      </c>
      <c r="B3892" s="407" t="s">
        <v>8155</v>
      </c>
      <c r="C3892" s="407" t="s">
        <v>2</v>
      </c>
      <c r="D3892" s="407">
        <v>396.24</v>
      </c>
      <c r="E3892" s="404" t="s">
        <v>65</v>
      </c>
      <c r="G3892"/>
    </row>
    <row r="3893" spans="1:7" ht="13.5" thickBot="1" x14ac:dyDescent="0.25">
      <c r="A3893" s="406">
        <v>5043</v>
      </c>
      <c r="B3893" s="406" t="s">
        <v>8156</v>
      </c>
      <c r="C3893" s="406" t="s">
        <v>2</v>
      </c>
      <c r="D3893" s="406">
        <v>684.27</v>
      </c>
      <c r="E3893" s="404" t="s">
        <v>65</v>
      </c>
      <c r="G3893"/>
    </row>
    <row r="3894" spans="1:7" ht="13.5" thickBot="1" x14ac:dyDescent="0.25">
      <c r="A3894" s="407">
        <v>5053</v>
      </c>
      <c r="B3894" s="407" t="s">
        <v>8157</v>
      </c>
      <c r="C3894" s="407" t="s">
        <v>2</v>
      </c>
      <c r="D3894" s="407">
        <v>834.78</v>
      </c>
      <c r="E3894" s="404" t="s">
        <v>65</v>
      </c>
      <c r="G3894"/>
    </row>
    <row r="3895" spans="1:7" ht="13.5" thickBot="1" x14ac:dyDescent="0.25">
      <c r="A3895" s="406">
        <v>5035</v>
      </c>
      <c r="B3895" s="406" t="s">
        <v>8158</v>
      </c>
      <c r="C3895" s="406" t="s">
        <v>2</v>
      </c>
      <c r="D3895" s="409">
        <v>1364.84</v>
      </c>
      <c r="E3895" s="404" t="s">
        <v>65</v>
      </c>
      <c r="G3895"/>
    </row>
    <row r="3896" spans="1:7" ht="13.5" thickBot="1" x14ac:dyDescent="0.25">
      <c r="A3896" s="407">
        <v>5036</v>
      </c>
      <c r="B3896" s="407" t="s">
        <v>8159</v>
      </c>
      <c r="C3896" s="407" t="s">
        <v>2</v>
      </c>
      <c r="D3896" s="408">
        <v>2278.38</v>
      </c>
      <c r="E3896" s="404" t="s">
        <v>65</v>
      </c>
      <c r="G3896"/>
    </row>
    <row r="3897" spans="1:7" ht="13.5" thickBot="1" x14ac:dyDescent="0.25">
      <c r="A3897" s="406">
        <v>5059</v>
      </c>
      <c r="B3897" s="406" t="s">
        <v>8160</v>
      </c>
      <c r="C3897" s="406" t="s">
        <v>2</v>
      </c>
      <c r="D3897" s="409">
        <v>1067.44</v>
      </c>
      <c r="E3897" s="404" t="s">
        <v>65</v>
      </c>
      <c r="G3897"/>
    </row>
    <row r="3898" spans="1:7" ht="13.5" thickBot="1" x14ac:dyDescent="0.25">
      <c r="A3898" s="407">
        <v>5034</v>
      </c>
      <c r="B3898" s="407" t="s">
        <v>8161</v>
      </c>
      <c r="C3898" s="407" t="s">
        <v>2</v>
      </c>
      <c r="D3898" s="408">
        <v>1472.96</v>
      </c>
      <c r="E3898" s="404" t="s">
        <v>65</v>
      </c>
      <c r="G3898"/>
    </row>
    <row r="3899" spans="1:7" ht="13.5" thickBot="1" x14ac:dyDescent="0.25">
      <c r="A3899" s="406">
        <v>5056</v>
      </c>
      <c r="B3899" s="406" t="s">
        <v>13042</v>
      </c>
      <c r="C3899" s="406" t="s">
        <v>2</v>
      </c>
      <c r="D3899" s="409">
        <v>1144.52</v>
      </c>
      <c r="E3899" s="404" t="s">
        <v>65</v>
      </c>
      <c r="G3899"/>
    </row>
    <row r="3900" spans="1:7" ht="13.5" thickBot="1" x14ac:dyDescent="0.25">
      <c r="A3900" s="407">
        <v>5057</v>
      </c>
      <c r="B3900" s="407" t="s">
        <v>13944</v>
      </c>
      <c r="C3900" s="407" t="s">
        <v>2</v>
      </c>
      <c r="D3900" s="407">
        <v>917.9</v>
      </c>
      <c r="E3900" s="404" t="s">
        <v>65</v>
      </c>
      <c r="G3900"/>
    </row>
    <row r="3901" spans="1:7" ht="13.5" thickBot="1" x14ac:dyDescent="0.25">
      <c r="A3901" s="406">
        <v>5033</v>
      </c>
      <c r="B3901" s="406" t="s">
        <v>8162</v>
      </c>
      <c r="C3901" s="406" t="s">
        <v>2</v>
      </c>
      <c r="D3901" s="406">
        <v>762</v>
      </c>
      <c r="E3901" s="404" t="s">
        <v>65</v>
      </c>
      <c r="G3901"/>
    </row>
    <row r="3902" spans="1:7" ht="13.5" thickBot="1" x14ac:dyDescent="0.25">
      <c r="A3902" s="407">
        <v>5037</v>
      </c>
      <c r="B3902" s="407" t="s">
        <v>8163</v>
      </c>
      <c r="C3902" s="407" t="s">
        <v>2</v>
      </c>
      <c r="D3902" s="407">
        <v>386.6</v>
      </c>
      <c r="E3902" s="404" t="s">
        <v>65</v>
      </c>
      <c r="G3902"/>
    </row>
    <row r="3903" spans="1:7" ht="13.5" thickBot="1" x14ac:dyDescent="0.25">
      <c r="A3903" s="406">
        <v>5038</v>
      </c>
      <c r="B3903" s="406" t="s">
        <v>8164</v>
      </c>
      <c r="C3903" s="406" t="s">
        <v>2</v>
      </c>
      <c r="D3903" s="406">
        <v>621.03</v>
      </c>
      <c r="E3903" s="404" t="s">
        <v>65</v>
      </c>
      <c r="G3903"/>
    </row>
    <row r="3904" spans="1:7" ht="13.5" thickBot="1" x14ac:dyDescent="0.25">
      <c r="A3904" s="407">
        <v>12374</v>
      </c>
      <c r="B3904" s="407" t="s">
        <v>8165</v>
      </c>
      <c r="C3904" s="407" t="s">
        <v>2</v>
      </c>
      <c r="D3904" s="407">
        <v>381</v>
      </c>
      <c r="E3904" s="404" t="s">
        <v>65</v>
      </c>
      <c r="G3904"/>
    </row>
    <row r="3905" spans="1:7" ht="34.5" customHeight="1" thickBot="1" x14ac:dyDescent="0.25">
      <c r="A3905" s="406">
        <v>12372</v>
      </c>
      <c r="B3905" s="406" t="s">
        <v>8166</v>
      </c>
      <c r="C3905" s="406" t="s">
        <v>2</v>
      </c>
      <c r="D3905" s="406">
        <v>818.38</v>
      </c>
      <c r="E3905" s="404" t="s">
        <v>65</v>
      </c>
      <c r="G3905"/>
    </row>
    <row r="3906" spans="1:7" ht="13.5" thickBot="1" x14ac:dyDescent="0.25">
      <c r="A3906" s="407">
        <v>13335</v>
      </c>
      <c r="B3906" s="407" t="s">
        <v>8167</v>
      </c>
      <c r="C3906" s="407" t="s">
        <v>2</v>
      </c>
      <c r="D3906" s="407">
        <v>492.84</v>
      </c>
      <c r="E3906" s="404" t="s">
        <v>65</v>
      </c>
      <c r="G3906"/>
    </row>
    <row r="3907" spans="1:7" ht="13.5" thickBot="1" x14ac:dyDescent="0.25">
      <c r="A3907" s="406">
        <v>13339</v>
      </c>
      <c r="B3907" s="406" t="s">
        <v>8168</v>
      </c>
      <c r="C3907" s="406" t="s">
        <v>2</v>
      </c>
      <c r="D3907" s="409">
        <v>1216.6199999999999</v>
      </c>
      <c r="E3907" s="404" t="s">
        <v>65</v>
      </c>
      <c r="G3907"/>
    </row>
    <row r="3908" spans="1:7" ht="13.5" thickBot="1" x14ac:dyDescent="0.25">
      <c r="A3908" s="407">
        <v>12373</v>
      </c>
      <c r="B3908" s="407" t="s">
        <v>8169</v>
      </c>
      <c r="C3908" s="407" t="s">
        <v>2</v>
      </c>
      <c r="D3908" s="408">
        <v>1274.06</v>
      </c>
      <c r="E3908" s="404" t="s">
        <v>65</v>
      </c>
      <c r="G3908"/>
    </row>
    <row r="3909" spans="1:7" ht="13.5" thickBot="1" x14ac:dyDescent="0.25">
      <c r="A3909" s="406">
        <v>34712</v>
      </c>
      <c r="B3909" s="406" t="s">
        <v>8170</v>
      </c>
      <c r="C3909" s="406" t="s">
        <v>2</v>
      </c>
      <c r="D3909" s="406">
        <v>929.64</v>
      </c>
      <c r="E3909" s="404" t="s">
        <v>65</v>
      </c>
      <c r="G3909"/>
    </row>
    <row r="3910" spans="1:7" ht="13.5" thickBot="1" x14ac:dyDescent="0.25">
      <c r="A3910" s="407">
        <v>34711</v>
      </c>
      <c r="B3910" s="407" t="s">
        <v>8171</v>
      </c>
      <c r="C3910" s="407" t="s">
        <v>2</v>
      </c>
      <c r="D3910" s="408">
        <v>1219.2</v>
      </c>
      <c r="E3910" s="404" t="s">
        <v>65</v>
      </c>
      <c r="G3910"/>
    </row>
    <row r="3911" spans="1:7" ht="13.5" thickBot="1" x14ac:dyDescent="0.25">
      <c r="A3911" s="406">
        <v>34706</v>
      </c>
      <c r="B3911" s="406" t="s">
        <v>8172</v>
      </c>
      <c r="C3911" s="406" t="s">
        <v>2</v>
      </c>
      <c r="D3911" s="409">
        <v>2089.4</v>
      </c>
      <c r="E3911" s="404" t="s">
        <v>65</v>
      </c>
      <c r="G3911"/>
    </row>
    <row r="3912" spans="1:7" ht="13.5" thickBot="1" x14ac:dyDescent="0.25">
      <c r="A3912" s="407">
        <v>34703</v>
      </c>
      <c r="B3912" s="407" t="s">
        <v>8173</v>
      </c>
      <c r="C3912" s="407" t="s">
        <v>2</v>
      </c>
      <c r="D3912" s="408">
        <v>3505.2</v>
      </c>
      <c r="E3912" s="404" t="s">
        <v>65</v>
      </c>
      <c r="G3912"/>
    </row>
    <row r="3913" spans="1:7" ht="13.5" thickBot="1" x14ac:dyDescent="0.25">
      <c r="A3913" s="406">
        <v>12388</v>
      </c>
      <c r="B3913" s="406" t="s">
        <v>10500</v>
      </c>
      <c r="C3913" s="406" t="s">
        <v>2</v>
      </c>
      <c r="D3913" s="406">
        <v>184.15</v>
      </c>
      <c r="E3913" s="404" t="s">
        <v>65</v>
      </c>
      <c r="G3913"/>
    </row>
    <row r="3914" spans="1:7" ht="13.5" thickBot="1" x14ac:dyDescent="0.25">
      <c r="A3914" s="407">
        <v>34695</v>
      </c>
      <c r="B3914" s="407" t="s">
        <v>8174</v>
      </c>
      <c r="C3914" s="407" t="s">
        <v>2</v>
      </c>
      <c r="D3914" s="407">
        <v>876.3</v>
      </c>
      <c r="E3914" s="404" t="s">
        <v>65</v>
      </c>
      <c r="G3914"/>
    </row>
    <row r="3915" spans="1:7" ht="13.5" thickBot="1" x14ac:dyDescent="0.25">
      <c r="A3915" s="406">
        <v>34692</v>
      </c>
      <c r="B3915" s="406" t="s">
        <v>4980</v>
      </c>
      <c r="C3915" s="406" t="s">
        <v>2</v>
      </c>
      <c r="D3915" s="409">
        <v>2103.12</v>
      </c>
      <c r="E3915" s="404" t="s">
        <v>65</v>
      </c>
      <c r="G3915"/>
    </row>
    <row r="3916" spans="1:7" ht="13.5" thickBot="1" x14ac:dyDescent="0.25">
      <c r="A3916" s="407">
        <v>26028</v>
      </c>
      <c r="B3916" s="407" t="s">
        <v>10501</v>
      </c>
      <c r="C3916" s="407" t="s">
        <v>1377</v>
      </c>
      <c r="D3916" s="407">
        <v>221.1</v>
      </c>
      <c r="E3916" s="404" t="s">
        <v>65</v>
      </c>
      <c r="G3916"/>
    </row>
    <row r="3917" spans="1:7" ht="13.5" thickBot="1" x14ac:dyDescent="0.25">
      <c r="A3917" s="406">
        <v>4437</v>
      </c>
      <c r="B3917" s="406" t="s">
        <v>4495</v>
      </c>
      <c r="C3917" s="406" t="s">
        <v>70</v>
      </c>
      <c r="D3917" s="406">
        <v>8.68</v>
      </c>
      <c r="E3917" s="404" t="s">
        <v>65</v>
      </c>
      <c r="G3917"/>
    </row>
    <row r="3918" spans="1:7" ht="13.5" thickBot="1" x14ac:dyDescent="0.25">
      <c r="A3918" s="407">
        <v>40605</v>
      </c>
      <c r="B3918" s="407" t="s">
        <v>13945</v>
      </c>
      <c r="C3918" s="407" t="s">
        <v>616</v>
      </c>
      <c r="D3918" s="407">
        <v>8.34</v>
      </c>
      <c r="E3918" s="404" t="s">
        <v>65</v>
      </c>
      <c r="G3918"/>
    </row>
    <row r="3919" spans="1:7" ht="13.5" thickBot="1" x14ac:dyDescent="0.25">
      <c r="A3919" s="406">
        <v>40621</v>
      </c>
      <c r="B3919" s="406" t="s">
        <v>13946</v>
      </c>
      <c r="C3919" s="406" t="s">
        <v>616</v>
      </c>
      <c r="D3919" s="406">
        <v>6.99</v>
      </c>
      <c r="E3919" s="404" t="s">
        <v>65</v>
      </c>
      <c r="G3919"/>
    </row>
    <row r="3920" spans="1:7" ht="13.5" thickBot="1" x14ac:dyDescent="0.25">
      <c r="A3920" s="407">
        <v>40620</v>
      </c>
      <c r="B3920" s="407" t="s">
        <v>13947</v>
      </c>
      <c r="C3920" s="407" t="s">
        <v>616</v>
      </c>
      <c r="D3920" s="407">
        <v>6.99</v>
      </c>
      <c r="E3920" s="404" t="s">
        <v>65</v>
      </c>
      <c r="G3920"/>
    </row>
    <row r="3921" spans="1:7" ht="13.5" thickBot="1" x14ac:dyDescent="0.25">
      <c r="A3921" s="406">
        <v>20247</v>
      </c>
      <c r="B3921" s="406" t="s">
        <v>2803</v>
      </c>
      <c r="C3921" s="406" t="s">
        <v>616</v>
      </c>
      <c r="D3921" s="406">
        <v>8.4600000000000009</v>
      </c>
      <c r="E3921" s="404" t="s">
        <v>65</v>
      </c>
      <c r="G3921"/>
    </row>
    <row r="3922" spans="1:7" ht="13.5" thickBot="1" x14ac:dyDescent="0.25">
      <c r="A3922" s="407">
        <v>5063</v>
      </c>
      <c r="B3922" s="407" t="s">
        <v>4496</v>
      </c>
      <c r="C3922" s="407" t="s">
        <v>616</v>
      </c>
      <c r="D3922" s="407">
        <v>7.16</v>
      </c>
      <c r="E3922" s="404" t="s">
        <v>65</v>
      </c>
      <c r="G3922"/>
    </row>
    <row r="3923" spans="1:7" ht="13.5" thickBot="1" x14ac:dyDescent="0.25">
      <c r="A3923" s="406">
        <v>5074</v>
      </c>
      <c r="B3923" s="406" t="s">
        <v>4497</v>
      </c>
      <c r="C3923" s="406" t="s">
        <v>616</v>
      </c>
      <c r="D3923" s="406">
        <v>9.7100000000000009</v>
      </c>
      <c r="E3923" s="404" t="s">
        <v>65</v>
      </c>
      <c r="G3923"/>
    </row>
    <row r="3924" spans="1:7" ht="13.5" thickBot="1" x14ac:dyDescent="0.25">
      <c r="A3924" s="407">
        <v>5072</v>
      </c>
      <c r="B3924" s="407" t="s">
        <v>4498</v>
      </c>
      <c r="C3924" s="407" t="s">
        <v>616</v>
      </c>
      <c r="D3924" s="407">
        <v>14.79</v>
      </c>
      <c r="E3924" s="404" t="s">
        <v>65</v>
      </c>
      <c r="G3924"/>
    </row>
    <row r="3925" spans="1:7" ht="13.5" thickBot="1" x14ac:dyDescent="0.25">
      <c r="A3925" s="406">
        <v>5065</v>
      </c>
      <c r="B3925" s="406" t="s">
        <v>10502</v>
      </c>
      <c r="C3925" s="406" t="s">
        <v>616</v>
      </c>
      <c r="D3925" s="406">
        <v>12.48</v>
      </c>
      <c r="E3925" s="404" t="s">
        <v>65</v>
      </c>
      <c r="G3925"/>
    </row>
    <row r="3926" spans="1:7" ht="13.5" thickBot="1" x14ac:dyDescent="0.25">
      <c r="A3926" s="407">
        <v>5066</v>
      </c>
      <c r="B3926" s="407" t="s">
        <v>4499</v>
      </c>
      <c r="C3926" s="407" t="s">
        <v>616</v>
      </c>
      <c r="D3926" s="407">
        <v>9.98</v>
      </c>
      <c r="E3926" s="404" t="s">
        <v>65</v>
      </c>
      <c r="G3926"/>
    </row>
    <row r="3927" spans="1:7" ht="13.5" thickBot="1" x14ac:dyDescent="0.25">
      <c r="A3927" s="406">
        <v>5067</v>
      </c>
      <c r="B3927" s="406" t="s">
        <v>4500</v>
      </c>
      <c r="C3927" s="406" t="s">
        <v>616</v>
      </c>
      <c r="D3927" s="406">
        <v>8.23</v>
      </c>
      <c r="E3927" s="404" t="s">
        <v>65</v>
      </c>
      <c r="G3927"/>
    </row>
    <row r="3928" spans="1:7" ht="13.5" thickBot="1" x14ac:dyDescent="0.25">
      <c r="A3928" s="407">
        <v>5068</v>
      </c>
      <c r="B3928" s="407" t="s">
        <v>4501</v>
      </c>
      <c r="C3928" s="407" t="s">
        <v>616</v>
      </c>
      <c r="D3928" s="407">
        <v>7.86</v>
      </c>
      <c r="E3928" s="404" t="s">
        <v>65</v>
      </c>
      <c r="G3928"/>
    </row>
    <row r="3929" spans="1:7" ht="13.5" customHeight="1" thickBot="1" x14ac:dyDescent="0.25">
      <c r="A3929" s="406">
        <v>5073</v>
      </c>
      <c r="B3929" s="406" t="s">
        <v>4502</v>
      </c>
      <c r="C3929" s="406" t="s">
        <v>616</v>
      </c>
      <c r="D3929" s="406">
        <v>7.49</v>
      </c>
      <c r="E3929" s="404" t="s">
        <v>65</v>
      </c>
      <c r="G3929"/>
    </row>
    <row r="3930" spans="1:7" ht="13.5" thickBot="1" x14ac:dyDescent="0.25">
      <c r="A3930" s="407">
        <v>5069</v>
      </c>
      <c r="B3930" s="407" t="s">
        <v>4503</v>
      </c>
      <c r="C3930" s="407" t="s">
        <v>616</v>
      </c>
      <c r="D3930" s="407">
        <v>7.39</v>
      </c>
      <c r="E3930" s="404" t="s">
        <v>65</v>
      </c>
      <c r="G3930"/>
    </row>
    <row r="3931" spans="1:7" ht="13.5" thickBot="1" x14ac:dyDescent="0.25">
      <c r="A3931" s="406">
        <v>5070</v>
      </c>
      <c r="B3931" s="406" t="s">
        <v>4504</v>
      </c>
      <c r="C3931" s="406" t="s">
        <v>616</v>
      </c>
      <c r="D3931" s="406">
        <v>7.12</v>
      </c>
      <c r="E3931" s="404" t="s">
        <v>65</v>
      </c>
      <c r="G3931"/>
    </row>
    <row r="3932" spans="1:7" ht="13.5" thickBot="1" x14ac:dyDescent="0.25">
      <c r="A3932" s="407">
        <v>5071</v>
      </c>
      <c r="B3932" s="407" t="s">
        <v>8363</v>
      </c>
      <c r="C3932" s="407" t="s">
        <v>616</v>
      </c>
      <c r="D3932" s="407">
        <v>7.39</v>
      </c>
      <c r="E3932" s="404" t="s">
        <v>65</v>
      </c>
      <c r="G3932"/>
    </row>
    <row r="3933" spans="1:7" ht="13.5" thickBot="1" x14ac:dyDescent="0.25">
      <c r="A3933" s="406">
        <v>5061</v>
      </c>
      <c r="B3933" s="406" t="s">
        <v>4505</v>
      </c>
      <c r="C3933" s="406" t="s">
        <v>616</v>
      </c>
      <c r="D3933" s="406">
        <v>8</v>
      </c>
      <c r="E3933" s="404" t="s">
        <v>65</v>
      </c>
      <c r="G3933"/>
    </row>
    <row r="3934" spans="1:7" ht="13.5" thickBot="1" x14ac:dyDescent="0.25">
      <c r="A3934" s="407">
        <v>5075</v>
      </c>
      <c r="B3934" s="407" t="s">
        <v>4506</v>
      </c>
      <c r="C3934" s="407" t="s">
        <v>616</v>
      </c>
      <c r="D3934" s="407">
        <v>7.44</v>
      </c>
      <c r="E3934" s="404" t="s">
        <v>65</v>
      </c>
      <c r="G3934"/>
    </row>
    <row r="3935" spans="1:7" ht="13.5" thickBot="1" x14ac:dyDescent="0.25">
      <c r="A3935" s="406">
        <v>5064</v>
      </c>
      <c r="B3935" s="406" t="s">
        <v>4507</v>
      </c>
      <c r="C3935" s="406" t="s">
        <v>616</v>
      </c>
      <c r="D3935" s="406">
        <v>8</v>
      </c>
      <c r="E3935" s="404" t="s">
        <v>65</v>
      </c>
      <c r="G3935"/>
    </row>
    <row r="3936" spans="1:7" ht="13.5" thickBot="1" x14ac:dyDescent="0.25">
      <c r="A3936" s="407">
        <v>5078</v>
      </c>
      <c r="B3936" s="407" t="s">
        <v>4508</v>
      </c>
      <c r="C3936" s="407" t="s">
        <v>616</v>
      </c>
      <c r="D3936" s="407">
        <v>8.5500000000000007</v>
      </c>
      <c r="E3936" s="404" t="s">
        <v>65</v>
      </c>
      <c r="G3936"/>
    </row>
    <row r="3937" spans="1:7" ht="13.5" thickBot="1" x14ac:dyDescent="0.25">
      <c r="A3937" s="406">
        <v>5062</v>
      </c>
      <c r="B3937" s="406" t="s">
        <v>4509</v>
      </c>
      <c r="C3937" s="406" t="s">
        <v>616</v>
      </c>
      <c r="D3937" s="406">
        <v>9.15</v>
      </c>
      <c r="E3937" s="404" t="s">
        <v>65</v>
      </c>
      <c r="G3937"/>
    </row>
    <row r="3938" spans="1:7" ht="12.75" customHeight="1" thickBot="1" x14ac:dyDescent="0.25">
      <c r="A3938" s="407">
        <v>11149</v>
      </c>
      <c r="B3938" s="407" t="s">
        <v>1553</v>
      </c>
      <c r="C3938" s="407" t="s">
        <v>2478</v>
      </c>
      <c r="D3938" s="407">
        <v>141.18</v>
      </c>
      <c r="E3938" s="404" t="s">
        <v>65</v>
      </c>
      <c r="G3938"/>
    </row>
    <row r="3939" spans="1:7" ht="13.5" thickBot="1" x14ac:dyDescent="0.25">
      <c r="A3939" s="406">
        <v>511</v>
      </c>
      <c r="B3939" s="406" t="s">
        <v>10503</v>
      </c>
      <c r="C3939" s="406" t="s">
        <v>2072</v>
      </c>
      <c r="D3939" s="406">
        <v>10.18</v>
      </c>
      <c r="E3939" s="404" t="s">
        <v>65</v>
      </c>
      <c r="G3939"/>
    </row>
    <row r="3940" spans="1:7" ht="13.5" thickBot="1" x14ac:dyDescent="0.25">
      <c r="A3940" s="407">
        <v>11174</v>
      </c>
      <c r="B3940" s="407" t="s">
        <v>8175</v>
      </c>
      <c r="C3940" s="407" t="s">
        <v>2717</v>
      </c>
      <c r="D3940" s="407">
        <v>400.86</v>
      </c>
      <c r="E3940" s="404" t="s">
        <v>65</v>
      </c>
      <c r="G3940"/>
    </row>
    <row r="3941" spans="1:7" ht="34.5" customHeight="1" thickBot="1" x14ac:dyDescent="0.25">
      <c r="A3941" s="406">
        <v>37540</v>
      </c>
      <c r="B3941" s="406" t="s">
        <v>10504</v>
      </c>
      <c r="C3941" s="406" t="s">
        <v>2</v>
      </c>
      <c r="D3941" s="409">
        <v>44008.11</v>
      </c>
      <c r="E3941" s="404" t="s">
        <v>65</v>
      </c>
      <c r="G3941"/>
    </row>
    <row r="3942" spans="1:7" ht="34.5" customHeight="1" thickBot="1" x14ac:dyDescent="0.25">
      <c r="A3942" s="407">
        <v>37548</v>
      </c>
      <c r="B3942" s="407" t="s">
        <v>10505</v>
      </c>
      <c r="C3942" s="407" t="s">
        <v>2</v>
      </c>
      <c r="D3942" s="408">
        <v>58332.53</v>
      </c>
      <c r="E3942" s="404" t="s">
        <v>65</v>
      </c>
      <c r="G3942"/>
    </row>
    <row r="3943" spans="1:7" ht="34.5" customHeight="1" thickBot="1" x14ac:dyDescent="0.25">
      <c r="A3943" s="406">
        <v>39828</v>
      </c>
      <c r="B3943" s="406" t="s">
        <v>13948</v>
      </c>
      <c r="C3943" s="406" t="s">
        <v>2</v>
      </c>
      <c r="D3943" s="406">
        <v>349.93</v>
      </c>
      <c r="E3943" s="404" t="s">
        <v>65</v>
      </c>
      <c r="G3943"/>
    </row>
    <row r="3944" spans="1:7" ht="23.25" thickBot="1" x14ac:dyDescent="0.25">
      <c r="A3944" s="407">
        <v>39938</v>
      </c>
      <c r="B3944" s="407" t="s">
        <v>10506</v>
      </c>
      <c r="C3944" s="407" t="s">
        <v>2</v>
      </c>
      <c r="D3944" s="407">
        <v>589.67999999999995</v>
      </c>
      <c r="E3944" s="404" t="s">
        <v>65</v>
      </c>
      <c r="G3944"/>
    </row>
    <row r="3945" spans="1:7" ht="34.5" thickBot="1" x14ac:dyDescent="0.25">
      <c r="A3945" s="406">
        <v>12273</v>
      </c>
      <c r="B3945" s="406" t="s">
        <v>8176</v>
      </c>
      <c r="C3945" s="406" t="s">
        <v>2</v>
      </c>
      <c r="D3945" s="406">
        <v>48.08</v>
      </c>
      <c r="E3945" s="404" t="s">
        <v>65</v>
      </c>
      <c r="G3945"/>
    </row>
    <row r="3946" spans="1:7" ht="23.25" thickBot="1" x14ac:dyDescent="0.25">
      <c r="A3946" s="407">
        <v>11735</v>
      </c>
      <c r="B3946" s="407" t="s">
        <v>13949</v>
      </c>
      <c r="C3946" s="407" t="s">
        <v>2</v>
      </c>
      <c r="D3946" s="407">
        <v>2.9</v>
      </c>
      <c r="E3946" s="404" t="s">
        <v>65</v>
      </c>
      <c r="G3946"/>
    </row>
    <row r="3947" spans="1:7" ht="13.5" thickBot="1" x14ac:dyDescent="0.25">
      <c r="A3947" s="406">
        <v>11733</v>
      </c>
      <c r="B3947" s="406" t="s">
        <v>10507</v>
      </c>
      <c r="C3947" s="406" t="s">
        <v>2</v>
      </c>
      <c r="D3947" s="406">
        <v>1.42</v>
      </c>
      <c r="E3947" s="404" t="s">
        <v>65</v>
      </c>
      <c r="G3947"/>
    </row>
    <row r="3948" spans="1:7" ht="13.5" thickBot="1" x14ac:dyDescent="0.25">
      <c r="A3948" s="407">
        <v>11734</v>
      </c>
      <c r="B3948" s="407" t="s">
        <v>10508</v>
      </c>
      <c r="C3948" s="407" t="s">
        <v>2</v>
      </c>
      <c r="D3948" s="407">
        <v>2.19</v>
      </c>
      <c r="E3948" s="404" t="s">
        <v>65</v>
      </c>
      <c r="G3948"/>
    </row>
    <row r="3949" spans="1:7" ht="13.5" thickBot="1" x14ac:dyDescent="0.25">
      <c r="A3949" s="406">
        <v>11737</v>
      </c>
      <c r="B3949" s="406" t="s">
        <v>10509</v>
      </c>
      <c r="C3949" s="406" t="s">
        <v>2</v>
      </c>
      <c r="D3949" s="406">
        <v>3.88</v>
      </c>
      <c r="E3949" s="404" t="s">
        <v>65</v>
      </c>
      <c r="G3949"/>
    </row>
    <row r="3950" spans="1:7" ht="13.5" thickBot="1" x14ac:dyDescent="0.25">
      <c r="A3950" s="407">
        <v>11738</v>
      </c>
      <c r="B3950" s="407" t="s">
        <v>10510</v>
      </c>
      <c r="C3950" s="407" t="s">
        <v>2</v>
      </c>
      <c r="D3950" s="407">
        <v>6.3</v>
      </c>
      <c r="E3950" s="404" t="s">
        <v>65</v>
      </c>
      <c r="G3950"/>
    </row>
    <row r="3951" spans="1:7" ht="13.5" thickBot="1" x14ac:dyDescent="0.25">
      <c r="A3951" s="406">
        <v>36143</v>
      </c>
      <c r="B3951" s="406" t="s">
        <v>10511</v>
      </c>
      <c r="C3951" s="406" t="s">
        <v>2</v>
      </c>
      <c r="D3951" s="406">
        <v>27.47</v>
      </c>
      <c r="E3951" s="404" t="s">
        <v>65</v>
      </c>
      <c r="G3951"/>
    </row>
    <row r="3952" spans="1:7" ht="13.5" thickBot="1" x14ac:dyDescent="0.25">
      <c r="A3952" s="407">
        <v>36142</v>
      </c>
      <c r="B3952" s="407" t="s">
        <v>10512</v>
      </c>
      <c r="C3952" s="407" t="s">
        <v>2</v>
      </c>
      <c r="D3952" s="407">
        <v>2.0099999999999998</v>
      </c>
      <c r="E3952" s="404" t="s">
        <v>65</v>
      </c>
      <c r="G3952"/>
    </row>
    <row r="3953" spans="1:7" ht="13.5" thickBot="1" x14ac:dyDescent="0.25">
      <c r="A3953" s="406">
        <v>36146</v>
      </c>
      <c r="B3953" s="406" t="s">
        <v>10513</v>
      </c>
      <c r="C3953" s="406" t="s">
        <v>2</v>
      </c>
      <c r="D3953" s="406">
        <v>227.8</v>
      </c>
      <c r="E3953" s="404" t="s">
        <v>65</v>
      </c>
      <c r="G3953"/>
    </row>
    <row r="3954" spans="1:7" ht="13.5" thickBot="1" x14ac:dyDescent="0.25">
      <c r="A3954" s="407">
        <v>11523</v>
      </c>
      <c r="B3954" s="407" t="s">
        <v>2804</v>
      </c>
      <c r="C3954" s="407" t="s">
        <v>2</v>
      </c>
      <c r="D3954" s="407">
        <v>9.7899999999999991</v>
      </c>
      <c r="E3954" s="404" t="s">
        <v>65</v>
      </c>
      <c r="G3954"/>
    </row>
    <row r="3955" spans="1:7" ht="13.5" thickBot="1" x14ac:dyDescent="0.25">
      <c r="A3955" s="406">
        <v>11522</v>
      </c>
      <c r="B3955" s="406" t="s">
        <v>2805</v>
      </c>
      <c r="C3955" s="406" t="s">
        <v>2</v>
      </c>
      <c r="D3955" s="406">
        <v>10.65</v>
      </c>
      <c r="E3955" s="404" t="s">
        <v>65</v>
      </c>
      <c r="G3955"/>
    </row>
    <row r="3956" spans="1:7" ht="13.5" thickBot="1" x14ac:dyDescent="0.25">
      <c r="A3956" s="407">
        <v>11524</v>
      </c>
      <c r="B3956" s="407" t="s">
        <v>2806</v>
      </c>
      <c r="C3956" s="407" t="s">
        <v>2</v>
      </c>
      <c r="D3956" s="407">
        <v>13.58</v>
      </c>
      <c r="E3956" s="404" t="s">
        <v>65</v>
      </c>
      <c r="G3956"/>
    </row>
    <row r="3957" spans="1:7" ht="13.5" thickBot="1" x14ac:dyDescent="0.25">
      <c r="A3957" s="406">
        <v>5080</v>
      </c>
      <c r="B3957" s="406" t="s">
        <v>2807</v>
      </c>
      <c r="C3957" s="406" t="s">
        <v>2</v>
      </c>
      <c r="D3957" s="406">
        <v>11.63</v>
      </c>
      <c r="E3957" s="404" t="s">
        <v>65</v>
      </c>
      <c r="G3957"/>
    </row>
    <row r="3958" spans="1:7" ht="23.25" thickBot="1" x14ac:dyDescent="0.25">
      <c r="A3958" s="407">
        <v>13391</v>
      </c>
      <c r="B3958" s="407" t="s">
        <v>3080</v>
      </c>
      <c r="C3958" s="407" t="s">
        <v>2</v>
      </c>
      <c r="D3958" s="407">
        <v>151.11000000000001</v>
      </c>
      <c r="E3958" s="404" t="s">
        <v>65</v>
      </c>
      <c r="G3958"/>
    </row>
    <row r="3959" spans="1:7" ht="23.25" thickBot="1" x14ac:dyDescent="0.25">
      <c r="A3959" s="406">
        <v>13392</v>
      </c>
      <c r="B3959" s="406" t="s">
        <v>3081</v>
      </c>
      <c r="C3959" s="406" t="s">
        <v>2</v>
      </c>
      <c r="D3959" s="406">
        <v>140.74</v>
      </c>
      <c r="E3959" s="404" t="s">
        <v>65</v>
      </c>
      <c r="G3959"/>
    </row>
    <row r="3960" spans="1:7" ht="23.25" thickBot="1" x14ac:dyDescent="0.25">
      <c r="A3960" s="407">
        <v>13402</v>
      </c>
      <c r="B3960" s="407" t="s">
        <v>3082</v>
      </c>
      <c r="C3960" s="407" t="s">
        <v>2</v>
      </c>
      <c r="D3960" s="407">
        <v>230.22</v>
      </c>
      <c r="E3960" s="404" t="s">
        <v>65</v>
      </c>
      <c r="G3960"/>
    </row>
    <row r="3961" spans="1:7" ht="23.25" thickBot="1" x14ac:dyDescent="0.25">
      <c r="A3961" s="406">
        <v>13393</v>
      </c>
      <c r="B3961" s="406" t="s">
        <v>3083</v>
      </c>
      <c r="C3961" s="406" t="s">
        <v>2</v>
      </c>
      <c r="D3961" s="406">
        <v>165.96</v>
      </c>
      <c r="E3961" s="404" t="s">
        <v>65</v>
      </c>
      <c r="G3961"/>
    </row>
    <row r="3962" spans="1:7" ht="23.25" thickBot="1" x14ac:dyDescent="0.25">
      <c r="A3962" s="407">
        <v>13394</v>
      </c>
      <c r="B3962" s="407" t="s">
        <v>3084</v>
      </c>
      <c r="C3962" s="407" t="s">
        <v>2</v>
      </c>
      <c r="D3962" s="407">
        <v>183.55</v>
      </c>
      <c r="E3962" s="404" t="s">
        <v>65</v>
      </c>
      <c r="G3962"/>
    </row>
    <row r="3963" spans="1:7" ht="23.25" thickBot="1" x14ac:dyDescent="0.25">
      <c r="A3963" s="406">
        <v>13395</v>
      </c>
      <c r="B3963" s="406" t="s">
        <v>3085</v>
      </c>
      <c r="C3963" s="406" t="s">
        <v>2</v>
      </c>
      <c r="D3963" s="406">
        <v>223.92</v>
      </c>
      <c r="E3963" s="404" t="s">
        <v>65</v>
      </c>
      <c r="G3963"/>
    </row>
    <row r="3964" spans="1:7" ht="23.25" thickBot="1" x14ac:dyDescent="0.25">
      <c r="A3964" s="407">
        <v>12039</v>
      </c>
      <c r="B3964" s="407" t="s">
        <v>3086</v>
      </c>
      <c r="C3964" s="407" t="s">
        <v>2</v>
      </c>
      <c r="D3964" s="407">
        <v>276.66000000000003</v>
      </c>
      <c r="E3964" s="404" t="s">
        <v>65</v>
      </c>
      <c r="G3964"/>
    </row>
    <row r="3965" spans="1:7" ht="23.25" thickBot="1" x14ac:dyDescent="0.25">
      <c r="A3965" s="406">
        <v>13396</v>
      </c>
      <c r="B3965" s="406" t="s">
        <v>3087</v>
      </c>
      <c r="C3965" s="406" t="s">
        <v>2</v>
      </c>
      <c r="D3965" s="406">
        <v>276.29000000000002</v>
      </c>
      <c r="E3965" s="404" t="s">
        <v>65</v>
      </c>
      <c r="G3965"/>
    </row>
    <row r="3966" spans="1:7" ht="23.25" thickBot="1" x14ac:dyDescent="0.25">
      <c r="A3966" s="407">
        <v>13397</v>
      </c>
      <c r="B3966" s="407" t="s">
        <v>3088</v>
      </c>
      <c r="C3966" s="407" t="s">
        <v>2</v>
      </c>
      <c r="D3966" s="407">
        <v>283</v>
      </c>
      <c r="E3966" s="404" t="s">
        <v>65</v>
      </c>
      <c r="G3966"/>
    </row>
    <row r="3967" spans="1:7" ht="23.25" thickBot="1" x14ac:dyDescent="0.25">
      <c r="A3967" s="406">
        <v>5101</v>
      </c>
      <c r="B3967" s="406" t="s">
        <v>10514</v>
      </c>
      <c r="C3967" s="406" t="s">
        <v>2</v>
      </c>
      <c r="D3967" s="406">
        <v>280.44</v>
      </c>
      <c r="E3967" s="404" t="s">
        <v>65</v>
      </c>
      <c r="G3967"/>
    </row>
    <row r="3968" spans="1:7" ht="23.25" thickBot="1" x14ac:dyDescent="0.25">
      <c r="A3968" s="407">
        <v>12041</v>
      </c>
      <c r="B3968" s="407" t="s">
        <v>3089</v>
      </c>
      <c r="C3968" s="407" t="s">
        <v>2</v>
      </c>
      <c r="D3968" s="407">
        <v>433.22</v>
      </c>
      <c r="E3968" s="404" t="s">
        <v>65</v>
      </c>
      <c r="G3968"/>
    </row>
    <row r="3969" spans="1:7" ht="23.25" thickBot="1" x14ac:dyDescent="0.25">
      <c r="A3969" s="406">
        <v>12042</v>
      </c>
      <c r="B3969" s="406" t="s">
        <v>3090</v>
      </c>
      <c r="C3969" s="406" t="s">
        <v>2</v>
      </c>
      <c r="D3969" s="406">
        <v>487.62</v>
      </c>
      <c r="E3969" s="404" t="s">
        <v>65</v>
      </c>
      <c r="G3969"/>
    </row>
    <row r="3970" spans="1:7" ht="23.25" thickBot="1" x14ac:dyDescent="0.25">
      <c r="A3970" s="407">
        <v>5097</v>
      </c>
      <c r="B3970" s="407" t="s">
        <v>3091</v>
      </c>
      <c r="C3970" s="407" t="s">
        <v>2</v>
      </c>
      <c r="D3970" s="407">
        <v>461.11</v>
      </c>
      <c r="E3970" s="404" t="s">
        <v>65</v>
      </c>
      <c r="G3970"/>
    </row>
    <row r="3971" spans="1:7" ht="23.25" thickBot="1" x14ac:dyDescent="0.25">
      <c r="A3971" s="406">
        <v>12043</v>
      </c>
      <c r="B3971" s="406" t="s">
        <v>3092</v>
      </c>
      <c r="C3971" s="406" t="s">
        <v>2</v>
      </c>
      <c r="D3971" s="406">
        <v>681.48</v>
      </c>
      <c r="E3971" s="404" t="s">
        <v>65</v>
      </c>
      <c r="G3971"/>
    </row>
    <row r="3972" spans="1:7" ht="76.5" customHeight="1" thickBot="1" x14ac:dyDescent="0.25">
      <c r="A3972" s="407">
        <v>12045</v>
      </c>
      <c r="B3972" s="407" t="s">
        <v>3093</v>
      </c>
      <c r="C3972" s="407" t="s">
        <v>2</v>
      </c>
      <c r="D3972" s="407">
        <v>845.96</v>
      </c>
      <c r="E3972" s="404" t="s">
        <v>65</v>
      </c>
      <c r="G3972"/>
    </row>
    <row r="3973" spans="1:7" ht="23.25" thickBot="1" x14ac:dyDescent="0.25">
      <c r="A3973" s="406">
        <v>13399</v>
      </c>
      <c r="B3973" s="406" t="s">
        <v>3094</v>
      </c>
      <c r="C3973" s="406" t="s">
        <v>2</v>
      </c>
      <c r="D3973" s="406">
        <v>16</v>
      </c>
      <c r="E3973" s="404" t="s">
        <v>65</v>
      </c>
      <c r="G3973"/>
    </row>
    <row r="3974" spans="1:7" ht="23.25" thickBot="1" x14ac:dyDescent="0.25">
      <c r="A3974" s="407">
        <v>13398</v>
      </c>
      <c r="B3974" s="407" t="s">
        <v>13950</v>
      </c>
      <c r="C3974" s="407" t="s">
        <v>2</v>
      </c>
      <c r="D3974" s="407">
        <v>13.29</v>
      </c>
      <c r="E3974" s="404" t="s">
        <v>65</v>
      </c>
      <c r="G3974"/>
    </row>
    <row r="3975" spans="1:7" ht="23.25" thickBot="1" x14ac:dyDescent="0.25">
      <c r="A3975" s="406">
        <v>13400</v>
      </c>
      <c r="B3975" s="406" t="s">
        <v>3095</v>
      </c>
      <c r="C3975" s="406" t="s">
        <v>2</v>
      </c>
      <c r="D3975" s="406">
        <v>24.25</v>
      </c>
      <c r="E3975" s="404" t="s">
        <v>65</v>
      </c>
      <c r="G3975"/>
    </row>
    <row r="3976" spans="1:7" ht="23.25" thickBot="1" x14ac:dyDescent="0.25">
      <c r="A3976" s="407">
        <v>13401</v>
      </c>
      <c r="B3976" s="407" t="s">
        <v>3096</v>
      </c>
      <c r="C3976" s="407" t="s">
        <v>2</v>
      </c>
      <c r="D3976" s="407">
        <v>44.96</v>
      </c>
      <c r="E3976" s="404" t="s">
        <v>65</v>
      </c>
      <c r="G3976"/>
    </row>
    <row r="3977" spans="1:7" ht="23.25" thickBot="1" x14ac:dyDescent="0.25">
      <c r="A3977" s="406">
        <v>5095</v>
      </c>
      <c r="B3977" s="406" t="s">
        <v>3097</v>
      </c>
      <c r="C3977" s="406" t="s">
        <v>2</v>
      </c>
      <c r="D3977" s="406">
        <v>21.81</v>
      </c>
      <c r="E3977" s="404" t="s">
        <v>65</v>
      </c>
      <c r="G3977"/>
    </row>
    <row r="3978" spans="1:7" ht="23.25" thickBot="1" x14ac:dyDescent="0.25">
      <c r="A3978" s="407">
        <v>12038</v>
      </c>
      <c r="B3978" s="407" t="s">
        <v>3098</v>
      </c>
      <c r="C3978" s="407" t="s">
        <v>2</v>
      </c>
      <c r="D3978" s="407">
        <v>256.07</v>
      </c>
      <c r="E3978" s="404" t="s">
        <v>65</v>
      </c>
      <c r="G3978"/>
    </row>
    <row r="3979" spans="1:7" ht="23.25" thickBot="1" x14ac:dyDescent="0.25">
      <c r="A3979" s="406">
        <v>12040</v>
      </c>
      <c r="B3979" s="406" t="s">
        <v>13043</v>
      </c>
      <c r="C3979" s="406" t="s">
        <v>2</v>
      </c>
      <c r="D3979" s="406">
        <v>300.37</v>
      </c>
      <c r="E3979" s="404" t="s">
        <v>65</v>
      </c>
      <c r="G3979"/>
    </row>
    <row r="3980" spans="1:7" ht="23.25" thickBot="1" x14ac:dyDescent="0.25">
      <c r="A3980" s="407">
        <v>21104</v>
      </c>
      <c r="B3980" s="407" t="s">
        <v>2808</v>
      </c>
      <c r="C3980" s="407" t="s">
        <v>2</v>
      </c>
      <c r="D3980" s="407">
        <v>345.55</v>
      </c>
      <c r="E3980" s="404" t="s">
        <v>65</v>
      </c>
      <c r="G3980"/>
    </row>
    <row r="3981" spans="1:7" ht="23.25" thickBot="1" x14ac:dyDescent="0.25">
      <c r="A3981" s="406">
        <v>12035</v>
      </c>
      <c r="B3981" s="406" t="s">
        <v>13951</v>
      </c>
      <c r="C3981" s="406" t="s">
        <v>2</v>
      </c>
      <c r="D3981" s="406">
        <v>16</v>
      </c>
      <c r="E3981" s="404" t="s">
        <v>65</v>
      </c>
      <c r="G3981"/>
    </row>
    <row r="3982" spans="1:7" ht="13.5" thickBot="1" x14ac:dyDescent="0.25">
      <c r="A3982" s="407">
        <v>20272</v>
      </c>
      <c r="B3982" s="407" t="s">
        <v>4981</v>
      </c>
      <c r="C3982" s="407" t="s">
        <v>2</v>
      </c>
      <c r="D3982" s="407">
        <v>230.96</v>
      </c>
      <c r="E3982" s="404" t="s">
        <v>65</v>
      </c>
      <c r="G3982"/>
    </row>
    <row r="3983" spans="1:7" ht="34.5" customHeight="1" thickBot="1" x14ac:dyDescent="0.25">
      <c r="A3983" s="406">
        <v>14060</v>
      </c>
      <c r="B3983" s="406" t="s">
        <v>2809</v>
      </c>
      <c r="C3983" s="406" t="s">
        <v>2</v>
      </c>
      <c r="D3983" s="406">
        <v>146</v>
      </c>
      <c r="E3983" s="404" t="s">
        <v>65</v>
      </c>
      <c r="G3983"/>
    </row>
    <row r="3984" spans="1:7" ht="13.5" thickBot="1" x14ac:dyDescent="0.25">
      <c r="A3984" s="407">
        <v>4224</v>
      </c>
      <c r="B3984" s="407" t="s">
        <v>2810</v>
      </c>
      <c r="C3984" s="407" t="s">
        <v>2072</v>
      </c>
      <c r="D3984" s="407">
        <v>10.5</v>
      </c>
      <c r="E3984" s="404" t="s">
        <v>65</v>
      </c>
      <c r="G3984"/>
    </row>
    <row r="3985" spans="1:7" ht="13.5" thickBot="1" x14ac:dyDescent="0.25">
      <c r="A3985" s="406">
        <v>21059</v>
      </c>
      <c r="B3985" s="406" t="s">
        <v>10515</v>
      </c>
      <c r="C3985" s="406" t="s">
        <v>2</v>
      </c>
      <c r="D3985" s="406">
        <v>31.29</v>
      </c>
      <c r="E3985" s="404" t="s">
        <v>65</v>
      </c>
      <c r="G3985"/>
    </row>
    <row r="3986" spans="1:7" ht="63.75" customHeight="1" thickBot="1" x14ac:dyDescent="0.25">
      <c r="A3986" s="407">
        <v>11234</v>
      </c>
      <c r="B3986" s="407" t="s">
        <v>10516</v>
      </c>
      <c r="C3986" s="407" t="s">
        <v>2</v>
      </c>
      <c r="D3986" s="407">
        <v>47.16</v>
      </c>
      <c r="E3986" s="404" t="s">
        <v>65</v>
      </c>
      <c r="G3986"/>
    </row>
    <row r="3987" spans="1:7" ht="45.75" customHeight="1" thickBot="1" x14ac:dyDescent="0.25">
      <c r="A3987" s="406">
        <v>21060</v>
      </c>
      <c r="B3987" s="406" t="s">
        <v>10517</v>
      </c>
      <c r="C3987" s="406" t="s">
        <v>2</v>
      </c>
      <c r="D3987" s="406">
        <v>58.04</v>
      </c>
      <c r="E3987" s="404" t="s">
        <v>65</v>
      </c>
      <c r="G3987"/>
    </row>
    <row r="3988" spans="1:7" ht="13.5" thickBot="1" x14ac:dyDescent="0.25">
      <c r="A3988" s="407">
        <v>21061</v>
      </c>
      <c r="B3988" s="407" t="s">
        <v>10518</v>
      </c>
      <c r="C3988" s="407" t="s">
        <v>2</v>
      </c>
      <c r="D3988" s="407">
        <v>72.55</v>
      </c>
      <c r="E3988" s="404" t="s">
        <v>65</v>
      </c>
      <c r="G3988"/>
    </row>
    <row r="3989" spans="1:7" ht="13.5" thickBot="1" x14ac:dyDescent="0.25">
      <c r="A3989" s="406">
        <v>21062</v>
      </c>
      <c r="B3989" s="406" t="s">
        <v>10519</v>
      </c>
      <c r="C3989" s="406" t="s">
        <v>2</v>
      </c>
      <c r="D3989" s="406">
        <v>114.27</v>
      </c>
      <c r="E3989" s="404" t="s">
        <v>65</v>
      </c>
      <c r="G3989"/>
    </row>
    <row r="3990" spans="1:7" ht="13.5" thickBot="1" x14ac:dyDescent="0.25">
      <c r="A3990" s="407">
        <v>11708</v>
      </c>
      <c r="B3990" s="407" t="s">
        <v>10520</v>
      </c>
      <c r="C3990" s="407" t="s">
        <v>2</v>
      </c>
      <c r="D3990" s="407">
        <v>12.47</v>
      </c>
      <c r="E3990" s="404" t="s">
        <v>65</v>
      </c>
      <c r="G3990"/>
    </row>
    <row r="3991" spans="1:7" ht="13.5" thickBot="1" x14ac:dyDescent="0.25">
      <c r="A3991" s="406">
        <v>11709</v>
      </c>
      <c r="B3991" s="406" t="s">
        <v>10521</v>
      </c>
      <c r="C3991" s="406" t="s">
        <v>2</v>
      </c>
      <c r="D3991" s="406">
        <v>29.29</v>
      </c>
      <c r="E3991" s="404" t="s">
        <v>65</v>
      </c>
      <c r="G3991"/>
    </row>
    <row r="3992" spans="1:7" ht="13.5" thickBot="1" x14ac:dyDescent="0.25">
      <c r="A3992" s="407">
        <v>11710</v>
      </c>
      <c r="B3992" s="407" t="s">
        <v>10522</v>
      </c>
      <c r="C3992" s="407" t="s">
        <v>2</v>
      </c>
      <c r="D3992" s="407">
        <v>67.34</v>
      </c>
      <c r="E3992" s="404" t="s">
        <v>65</v>
      </c>
      <c r="G3992"/>
    </row>
    <row r="3993" spans="1:7" ht="13.5" thickBot="1" x14ac:dyDescent="0.25">
      <c r="A3993" s="406">
        <v>11707</v>
      </c>
      <c r="B3993" s="406" t="s">
        <v>10523</v>
      </c>
      <c r="C3993" s="406" t="s">
        <v>2</v>
      </c>
      <c r="D3993" s="406">
        <v>9.34</v>
      </c>
      <c r="E3993" s="404" t="s">
        <v>65</v>
      </c>
      <c r="G3993"/>
    </row>
    <row r="3994" spans="1:7" ht="13.5" thickBot="1" x14ac:dyDescent="0.25">
      <c r="A3994" s="407">
        <v>11739</v>
      </c>
      <c r="B3994" s="407" t="s">
        <v>10524</v>
      </c>
      <c r="C3994" s="407" t="s">
        <v>2</v>
      </c>
      <c r="D3994" s="407">
        <v>4.2300000000000004</v>
      </c>
      <c r="E3994" s="404" t="s">
        <v>65</v>
      </c>
      <c r="G3994"/>
    </row>
    <row r="3995" spans="1:7" ht="13.5" thickBot="1" x14ac:dyDescent="0.25">
      <c r="A3995" s="406">
        <v>11711</v>
      </c>
      <c r="B3995" s="406" t="s">
        <v>10525</v>
      </c>
      <c r="C3995" s="406" t="s">
        <v>2</v>
      </c>
      <c r="D3995" s="406">
        <v>6.19</v>
      </c>
      <c r="E3995" s="404" t="s">
        <v>65</v>
      </c>
      <c r="G3995"/>
    </row>
    <row r="3996" spans="1:7" ht="13.5" thickBot="1" x14ac:dyDescent="0.25">
      <c r="A3996" s="407">
        <v>5102</v>
      </c>
      <c r="B3996" s="407" t="s">
        <v>10526</v>
      </c>
      <c r="C3996" s="407" t="s">
        <v>2</v>
      </c>
      <c r="D3996" s="407">
        <v>5.98</v>
      </c>
      <c r="E3996" s="404" t="s">
        <v>65</v>
      </c>
      <c r="G3996"/>
    </row>
    <row r="3997" spans="1:7" ht="13.5" thickBot="1" x14ac:dyDescent="0.25">
      <c r="A3997" s="406">
        <v>11741</v>
      </c>
      <c r="B3997" s="406" t="s">
        <v>10527</v>
      </c>
      <c r="C3997" s="406" t="s">
        <v>2</v>
      </c>
      <c r="D3997" s="406">
        <v>4.3600000000000003</v>
      </c>
      <c r="E3997" s="404" t="s">
        <v>65</v>
      </c>
      <c r="G3997"/>
    </row>
    <row r="3998" spans="1:7" ht="13.5" thickBot="1" x14ac:dyDescent="0.25">
      <c r="A3998" s="407">
        <v>11743</v>
      </c>
      <c r="B3998" s="407" t="s">
        <v>10528</v>
      </c>
      <c r="C3998" s="407" t="s">
        <v>2</v>
      </c>
      <c r="D3998" s="407">
        <v>3.96</v>
      </c>
      <c r="E3998" s="404" t="s">
        <v>65</v>
      </c>
      <c r="G3998"/>
    </row>
    <row r="3999" spans="1:7" ht="13.5" thickBot="1" x14ac:dyDescent="0.25">
      <c r="A3999" s="406">
        <v>11745</v>
      </c>
      <c r="B3999" s="406" t="s">
        <v>10529</v>
      </c>
      <c r="C3999" s="406" t="s">
        <v>2</v>
      </c>
      <c r="D3999" s="406">
        <v>5.62</v>
      </c>
      <c r="E3999" s="404" t="s">
        <v>65</v>
      </c>
      <c r="G3999"/>
    </row>
    <row r="4000" spans="1:7" ht="13.5" thickBot="1" x14ac:dyDescent="0.25">
      <c r="A4000" s="407">
        <v>25961</v>
      </c>
      <c r="B4000" s="407" t="s">
        <v>2811</v>
      </c>
      <c r="C4000" s="407" t="s">
        <v>280</v>
      </c>
      <c r="D4000" s="407">
        <v>9.84</v>
      </c>
      <c r="E4000" s="404" t="s">
        <v>65</v>
      </c>
      <c r="G4000"/>
    </row>
    <row r="4001" spans="1:7" ht="57" customHeight="1" thickBot="1" x14ac:dyDescent="0.25">
      <c r="A4001" s="406">
        <v>1082</v>
      </c>
      <c r="B4001" s="406" t="s">
        <v>2812</v>
      </c>
      <c r="C4001" s="406" t="s">
        <v>2</v>
      </c>
      <c r="D4001" s="406">
        <v>108.98</v>
      </c>
      <c r="E4001" s="404" t="s">
        <v>65</v>
      </c>
      <c r="G4001"/>
    </row>
    <row r="4002" spans="1:7" ht="45.75" customHeight="1" thickBot="1" x14ac:dyDescent="0.25">
      <c r="A4002" s="407">
        <v>12316</v>
      </c>
      <c r="B4002" s="407" t="s">
        <v>2813</v>
      </c>
      <c r="C4002" s="407" t="s">
        <v>2</v>
      </c>
      <c r="D4002" s="407">
        <v>49.95</v>
      </c>
      <c r="E4002" s="404" t="s">
        <v>65</v>
      </c>
      <c r="G4002"/>
    </row>
    <row r="4003" spans="1:7" ht="13.5" thickBot="1" x14ac:dyDescent="0.25">
      <c r="A4003" s="406">
        <v>12317</v>
      </c>
      <c r="B4003" s="406" t="s">
        <v>2814</v>
      </c>
      <c r="C4003" s="406" t="s">
        <v>2</v>
      </c>
      <c r="D4003" s="406">
        <v>59.56</v>
      </c>
      <c r="E4003" s="404" t="s">
        <v>65</v>
      </c>
      <c r="G4003"/>
    </row>
    <row r="4004" spans="1:7" ht="13.5" thickBot="1" x14ac:dyDescent="0.25">
      <c r="A4004" s="407">
        <v>12318</v>
      </c>
      <c r="B4004" s="407" t="s">
        <v>2815</v>
      </c>
      <c r="C4004" s="407" t="s">
        <v>2</v>
      </c>
      <c r="D4004" s="407">
        <v>68.62</v>
      </c>
      <c r="E4004" s="404" t="s">
        <v>65</v>
      </c>
      <c r="G4004"/>
    </row>
    <row r="4005" spans="1:7" ht="34.5" customHeight="1" thickBot="1" x14ac:dyDescent="0.25">
      <c r="A4005" s="406">
        <v>12314</v>
      </c>
      <c r="B4005" s="406" t="s">
        <v>2816</v>
      </c>
      <c r="C4005" s="406" t="s">
        <v>2</v>
      </c>
      <c r="D4005" s="406">
        <v>55.42</v>
      </c>
      <c r="E4005" s="404" t="s">
        <v>65</v>
      </c>
      <c r="G4005"/>
    </row>
    <row r="4006" spans="1:7" ht="38.25" customHeight="1" thickBot="1" x14ac:dyDescent="0.25">
      <c r="A4006" s="407">
        <v>1088</v>
      </c>
      <c r="B4006" s="407" t="s">
        <v>2817</v>
      </c>
      <c r="C4006" s="407" t="s">
        <v>2</v>
      </c>
      <c r="D4006" s="407">
        <v>21.23</v>
      </c>
      <c r="E4006" s="404" t="s">
        <v>65</v>
      </c>
      <c r="G4006"/>
    </row>
    <row r="4007" spans="1:7" ht="13.5" thickBot="1" x14ac:dyDescent="0.25">
      <c r="A4007" s="406">
        <v>1087</v>
      </c>
      <c r="B4007" s="406" t="s">
        <v>2818</v>
      </c>
      <c r="C4007" s="406" t="s">
        <v>2</v>
      </c>
      <c r="D4007" s="406">
        <v>21.23</v>
      </c>
      <c r="E4007" s="404" t="s">
        <v>65</v>
      </c>
      <c r="G4007"/>
    </row>
    <row r="4008" spans="1:7" ht="13.5" thickBot="1" x14ac:dyDescent="0.25">
      <c r="A4008" s="407">
        <v>1086</v>
      </c>
      <c r="B4008" s="407" t="s">
        <v>2819</v>
      </c>
      <c r="C4008" s="407" t="s">
        <v>2</v>
      </c>
      <c r="D4008" s="407">
        <v>28.98</v>
      </c>
      <c r="E4008" s="404" t="s">
        <v>65</v>
      </c>
      <c r="G4008"/>
    </row>
    <row r="4009" spans="1:7" ht="13.5" thickBot="1" x14ac:dyDescent="0.25">
      <c r="A4009" s="406">
        <v>1079</v>
      </c>
      <c r="B4009" s="406" t="s">
        <v>2820</v>
      </c>
      <c r="C4009" s="406" t="s">
        <v>2</v>
      </c>
      <c r="D4009" s="406">
        <v>32.049999999999997</v>
      </c>
      <c r="E4009" s="404" t="s">
        <v>65</v>
      </c>
      <c r="G4009"/>
    </row>
    <row r="4010" spans="1:7" ht="13.5" thickBot="1" x14ac:dyDescent="0.25">
      <c r="A4010" s="407">
        <v>5104</v>
      </c>
      <c r="B4010" s="407" t="s">
        <v>8177</v>
      </c>
      <c r="C4010" s="407" t="s">
        <v>616</v>
      </c>
      <c r="D4010" s="407">
        <v>40.340000000000003</v>
      </c>
      <c r="E4010" s="404" t="s">
        <v>65</v>
      </c>
      <c r="G4010"/>
    </row>
    <row r="4011" spans="1:7" ht="13.5" thickBot="1" x14ac:dyDescent="0.25">
      <c r="A4011" s="406">
        <v>26023</v>
      </c>
      <c r="B4011" s="406" t="s">
        <v>10530</v>
      </c>
      <c r="C4011" s="406" t="s">
        <v>2</v>
      </c>
      <c r="D4011" s="406">
        <v>50.22</v>
      </c>
      <c r="E4011" s="404" t="s">
        <v>65</v>
      </c>
      <c r="G4011"/>
    </row>
    <row r="4012" spans="1:7" ht="13.5" thickBot="1" x14ac:dyDescent="0.25">
      <c r="A4012" s="407">
        <v>2710</v>
      </c>
      <c r="B4012" s="407" t="s">
        <v>10531</v>
      </c>
      <c r="C4012" s="407" t="s">
        <v>2</v>
      </c>
      <c r="D4012" s="407">
        <v>40.11</v>
      </c>
      <c r="E4012" s="404" t="s">
        <v>65</v>
      </c>
      <c r="G4012"/>
    </row>
    <row r="4013" spans="1:7" ht="13.5" thickBot="1" x14ac:dyDescent="0.25">
      <c r="A4013" s="406">
        <v>14575</v>
      </c>
      <c r="B4013" s="406" t="s">
        <v>10532</v>
      </c>
      <c r="C4013" s="406" t="s">
        <v>2</v>
      </c>
      <c r="D4013" s="409">
        <v>2069301.88</v>
      </c>
      <c r="E4013" s="404" t="s">
        <v>65</v>
      </c>
      <c r="G4013"/>
    </row>
    <row r="4014" spans="1:7" ht="13.5" thickBot="1" x14ac:dyDescent="0.25">
      <c r="A4014" s="407">
        <v>20053</v>
      </c>
      <c r="B4014" s="407" t="s">
        <v>2821</v>
      </c>
      <c r="C4014" s="407" t="s">
        <v>2</v>
      </c>
      <c r="D4014" s="407">
        <v>24.88</v>
      </c>
      <c r="E4014" s="404" t="s">
        <v>65</v>
      </c>
      <c r="G4014"/>
    </row>
    <row r="4015" spans="1:7" ht="13.5" thickBot="1" x14ac:dyDescent="0.25">
      <c r="A4015" s="406">
        <v>20033</v>
      </c>
      <c r="B4015" s="406" t="s">
        <v>4783</v>
      </c>
      <c r="C4015" s="406" t="s">
        <v>2</v>
      </c>
      <c r="D4015" s="406">
        <v>16.79</v>
      </c>
      <c r="E4015" s="404" t="s">
        <v>65</v>
      </c>
      <c r="G4015"/>
    </row>
    <row r="4016" spans="1:7" ht="13.5" thickBot="1" x14ac:dyDescent="0.25">
      <c r="A4016" s="407">
        <v>20034</v>
      </c>
      <c r="B4016" s="407" t="s">
        <v>2822</v>
      </c>
      <c r="C4016" s="407" t="s">
        <v>2</v>
      </c>
      <c r="D4016" s="407">
        <v>27.51</v>
      </c>
      <c r="E4016" s="404" t="s">
        <v>65</v>
      </c>
      <c r="G4016"/>
    </row>
    <row r="4017" spans="1:7" ht="13.5" thickBot="1" x14ac:dyDescent="0.25">
      <c r="A4017" s="406">
        <v>20035</v>
      </c>
      <c r="B4017" s="406" t="s">
        <v>2823</v>
      </c>
      <c r="C4017" s="406" t="s">
        <v>2</v>
      </c>
      <c r="D4017" s="406">
        <v>30.62</v>
      </c>
      <c r="E4017" s="404" t="s">
        <v>65</v>
      </c>
      <c r="G4017"/>
    </row>
    <row r="4018" spans="1:7" ht="13.5" thickBot="1" x14ac:dyDescent="0.25">
      <c r="A4018" s="407">
        <v>20036</v>
      </c>
      <c r="B4018" s="407" t="s">
        <v>4982</v>
      </c>
      <c r="C4018" s="407" t="s">
        <v>2</v>
      </c>
      <c r="D4018" s="407">
        <v>44.28</v>
      </c>
      <c r="E4018" s="404" t="s">
        <v>65</v>
      </c>
      <c r="G4018"/>
    </row>
    <row r="4019" spans="1:7" ht="13.5" thickBot="1" x14ac:dyDescent="0.25">
      <c r="A4019" s="406">
        <v>20037</v>
      </c>
      <c r="B4019" s="406" t="s">
        <v>13952</v>
      </c>
      <c r="C4019" s="406" t="s">
        <v>2</v>
      </c>
      <c r="D4019" s="406">
        <v>90.34</v>
      </c>
      <c r="E4019" s="404" t="s">
        <v>65</v>
      </c>
      <c r="G4019"/>
    </row>
    <row r="4020" spans="1:7" ht="13.5" thickBot="1" x14ac:dyDescent="0.25">
      <c r="A4020" s="407">
        <v>20038</v>
      </c>
      <c r="B4020" s="407" t="s">
        <v>2824</v>
      </c>
      <c r="C4020" s="407" t="s">
        <v>2</v>
      </c>
      <c r="D4020" s="407">
        <v>166.7</v>
      </c>
      <c r="E4020" s="404" t="s">
        <v>65</v>
      </c>
      <c r="G4020"/>
    </row>
    <row r="4021" spans="1:7" ht="25.5" customHeight="1" thickBot="1" x14ac:dyDescent="0.25">
      <c r="A4021" s="406">
        <v>20039</v>
      </c>
      <c r="B4021" s="406" t="s">
        <v>2825</v>
      </c>
      <c r="C4021" s="406" t="s">
        <v>2</v>
      </c>
      <c r="D4021" s="406">
        <v>235.47</v>
      </c>
      <c r="E4021" s="404" t="s">
        <v>65</v>
      </c>
      <c r="G4021"/>
    </row>
    <row r="4022" spans="1:7" ht="13.5" thickBot="1" x14ac:dyDescent="0.25">
      <c r="A4022" s="407">
        <v>20040</v>
      </c>
      <c r="B4022" s="407" t="s">
        <v>13044</v>
      </c>
      <c r="C4022" s="407" t="s">
        <v>2</v>
      </c>
      <c r="D4022" s="407">
        <v>300.31</v>
      </c>
      <c r="E4022" s="404" t="s">
        <v>65</v>
      </c>
      <c r="G4022"/>
    </row>
    <row r="4023" spans="1:7" ht="13.5" thickBot="1" x14ac:dyDescent="0.25">
      <c r="A4023" s="406">
        <v>20041</v>
      </c>
      <c r="B4023" s="406" t="s">
        <v>2826</v>
      </c>
      <c r="C4023" s="406" t="s">
        <v>2</v>
      </c>
      <c r="D4023" s="406">
        <v>303.11</v>
      </c>
      <c r="E4023" s="404" t="s">
        <v>65</v>
      </c>
      <c r="G4023"/>
    </row>
    <row r="4024" spans="1:7" ht="13.5" thickBot="1" x14ac:dyDescent="0.25">
      <c r="A4024" s="407">
        <v>20043</v>
      </c>
      <c r="B4024" s="407" t="s">
        <v>8178</v>
      </c>
      <c r="C4024" s="407" t="s">
        <v>2</v>
      </c>
      <c r="D4024" s="407">
        <v>1.66</v>
      </c>
      <c r="E4024" s="404" t="s">
        <v>65</v>
      </c>
      <c r="G4024"/>
    </row>
    <row r="4025" spans="1:7" ht="13.5" thickBot="1" x14ac:dyDescent="0.25">
      <c r="A4025" s="406">
        <v>20044</v>
      </c>
      <c r="B4025" s="406" t="s">
        <v>2827</v>
      </c>
      <c r="C4025" s="406" t="s">
        <v>2</v>
      </c>
      <c r="D4025" s="406">
        <v>2.02</v>
      </c>
      <c r="E4025" s="404" t="s">
        <v>65</v>
      </c>
      <c r="G4025"/>
    </row>
    <row r="4026" spans="1:7" ht="13.5" thickBot="1" x14ac:dyDescent="0.25">
      <c r="A4026" s="407">
        <v>20042</v>
      </c>
      <c r="B4026" s="407" t="s">
        <v>2828</v>
      </c>
      <c r="C4026" s="407" t="s">
        <v>2</v>
      </c>
      <c r="D4026" s="407">
        <v>1.52</v>
      </c>
      <c r="E4026" s="404" t="s">
        <v>65</v>
      </c>
      <c r="G4026"/>
    </row>
    <row r="4027" spans="1:7" ht="13.5" thickBot="1" x14ac:dyDescent="0.25">
      <c r="A4027" s="406">
        <v>20046</v>
      </c>
      <c r="B4027" s="406" t="s">
        <v>2829</v>
      </c>
      <c r="C4027" s="406" t="s">
        <v>2</v>
      </c>
      <c r="D4027" s="406">
        <v>4.5</v>
      </c>
      <c r="E4027" s="404" t="s">
        <v>65</v>
      </c>
      <c r="G4027"/>
    </row>
    <row r="4028" spans="1:7" ht="13.5" thickBot="1" x14ac:dyDescent="0.25">
      <c r="A4028" s="407">
        <v>20047</v>
      </c>
      <c r="B4028" s="407" t="s">
        <v>2830</v>
      </c>
      <c r="C4028" s="407" t="s">
        <v>2</v>
      </c>
      <c r="D4028" s="407">
        <v>13</v>
      </c>
      <c r="E4028" s="404" t="s">
        <v>65</v>
      </c>
      <c r="G4028"/>
    </row>
    <row r="4029" spans="1:7" ht="13.5" thickBot="1" x14ac:dyDescent="0.25">
      <c r="A4029" s="406">
        <v>20045</v>
      </c>
      <c r="B4029" s="406" t="s">
        <v>13953</v>
      </c>
      <c r="C4029" s="406" t="s">
        <v>2</v>
      </c>
      <c r="D4029" s="406">
        <v>2.31</v>
      </c>
      <c r="E4029" s="404" t="s">
        <v>65</v>
      </c>
      <c r="G4029"/>
    </row>
    <row r="4030" spans="1:7" ht="23.25" thickBot="1" x14ac:dyDescent="0.25">
      <c r="A4030" s="407">
        <v>20972</v>
      </c>
      <c r="B4030" s="407" t="s">
        <v>10533</v>
      </c>
      <c r="C4030" s="407" t="s">
        <v>2</v>
      </c>
      <c r="D4030" s="407">
        <v>59.99</v>
      </c>
      <c r="E4030" s="404" t="s">
        <v>65</v>
      </c>
      <c r="G4030"/>
    </row>
    <row r="4031" spans="1:7" ht="13.5" thickBot="1" x14ac:dyDescent="0.25">
      <c r="A4031" s="406">
        <v>20032</v>
      </c>
      <c r="B4031" s="406" t="s">
        <v>13954</v>
      </c>
      <c r="C4031" s="406" t="s">
        <v>2</v>
      </c>
      <c r="D4031" s="406">
        <v>18.8</v>
      </c>
      <c r="E4031" s="404" t="s">
        <v>65</v>
      </c>
      <c r="G4031"/>
    </row>
    <row r="4032" spans="1:7" ht="13.5" thickBot="1" x14ac:dyDescent="0.25">
      <c r="A4032" s="407">
        <v>11321</v>
      </c>
      <c r="B4032" s="407" t="s">
        <v>13955</v>
      </c>
      <c r="C4032" s="407" t="s">
        <v>2</v>
      </c>
      <c r="D4032" s="407">
        <v>12.7</v>
      </c>
      <c r="E4032" s="404" t="s">
        <v>65</v>
      </c>
      <c r="G4032"/>
    </row>
    <row r="4033" spans="1:7" ht="13.5" customHeight="1" thickBot="1" x14ac:dyDescent="0.25">
      <c r="A4033" s="406">
        <v>11323</v>
      </c>
      <c r="B4033" s="406" t="s">
        <v>13956</v>
      </c>
      <c r="C4033" s="406" t="s">
        <v>2</v>
      </c>
      <c r="D4033" s="406">
        <v>15.18</v>
      </c>
      <c r="E4033" s="404" t="s">
        <v>65</v>
      </c>
      <c r="G4033"/>
    </row>
    <row r="4034" spans="1:7" ht="13.5" customHeight="1" thickBot="1" x14ac:dyDescent="0.25">
      <c r="A4034" s="407">
        <v>20327</v>
      </c>
      <c r="B4034" s="407" t="s">
        <v>13957</v>
      </c>
      <c r="C4034" s="407" t="s">
        <v>2</v>
      </c>
      <c r="D4034" s="407">
        <v>8.98</v>
      </c>
      <c r="E4034" s="404" t="s">
        <v>65</v>
      </c>
      <c r="G4034"/>
    </row>
    <row r="4035" spans="1:7" ht="13.5" thickBot="1" x14ac:dyDescent="0.25">
      <c r="A4035" s="406">
        <v>25966</v>
      </c>
      <c r="B4035" s="406" t="s">
        <v>8179</v>
      </c>
      <c r="C4035" s="406" t="s">
        <v>2072</v>
      </c>
      <c r="D4035" s="406">
        <v>13.41</v>
      </c>
      <c r="E4035" s="404" t="s">
        <v>65</v>
      </c>
      <c r="G4035"/>
    </row>
    <row r="4036" spans="1:7" ht="13.5" thickBot="1" x14ac:dyDescent="0.25">
      <c r="A4036" s="407">
        <v>13846</v>
      </c>
      <c r="B4036" s="407" t="s">
        <v>2831</v>
      </c>
      <c r="C4036" s="407" t="s">
        <v>2</v>
      </c>
      <c r="D4036" s="407">
        <v>29.38</v>
      </c>
      <c r="E4036" s="404" t="s">
        <v>65</v>
      </c>
      <c r="G4036"/>
    </row>
    <row r="4037" spans="1:7" ht="34.5" thickBot="1" x14ac:dyDescent="0.25">
      <c r="A4037" s="406">
        <v>13390</v>
      </c>
      <c r="B4037" s="406" t="s">
        <v>3099</v>
      </c>
      <c r="C4037" s="406" t="s">
        <v>2</v>
      </c>
      <c r="D4037" s="406">
        <v>63.03</v>
      </c>
      <c r="E4037" s="404" t="s">
        <v>65</v>
      </c>
      <c r="G4037"/>
    </row>
    <row r="4038" spans="1:7" ht="13.5" thickBot="1" x14ac:dyDescent="0.25">
      <c r="A4038" s="407">
        <v>6034</v>
      </c>
      <c r="B4038" s="407" t="s">
        <v>10534</v>
      </c>
      <c r="C4038" s="407" t="s">
        <v>2</v>
      </c>
      <c r="D4038" s="407">
        <v>3.77</v>
      </c>
      <c r="E4038" s="404" t="s">
        <v>65</v>
      </c>
      <c r="G4038"/>
    </row>
    <row r="4039" spans="1:7" ht="13.5" thickBot="1" x14ac:dyDescent="0.25">
      <c r="A4039" s="406">
        <v>6036</v>
      </c>
      <c r="B4039" s="406" t="s">
        <v>10535</v>
      </c>
      <c r="C4039" s="406" t="s">
        <v>2</v>
      </c>
      <c r="D4039" s="406">
        <v>5.13</v>
      </c>
      <c r="E4039" s="404" t="s">
        <v>65</v>
      </c>
      <c r="G4039"/>
    </row>
    <row r="4040" spans="1:7" ht="13.5" thickBot="1" x14ac:dyDescent="0.25">
      <c r="A4040" s="407">
        <v>6031</v>
      </c>
      <c r="B4040" s="407" t="s">
        <v>10536</v>
      </c>
      <c r="C4040" s="407" t="s">
        <v>2</v>
      </c>
      <c r="D4040" s="407">
        <v>6.03</v>
      </c>
      <c r="E4040" s="404" t="s">
        <v>65</v>
      </c>
      <c r="G4040"/>
    </row>
    <row r="4041" spans="1:7" ht="13.5" thickBot="1" x14ac:dyDescent="0.25">
      <c r="A4041" s="406">
        <v>6029</v>
      </c>
      <c r="B4041" s="406" t="s">
        <v>10537</v>
      </c>
      <c r="C4041" s="406" t="s">
        <v>2</v>
      </c>
      <c r="D4041" s="406">
        <v>6.1</v>
      </c>
      <c r="E4041" s="404" t="s">
        <v>65</v>
      </c>
      <c r="G4041"/>
    </row>
    <row r="4042" spans="1:7" ht="13.5" thickBot="1" x14ac:dyDescent="0.25">
      <c r="A4042" s="407">
        <v>6033</v>
      </c>
      <c r="B4042" s="407" t="s">
        <v>10538</v>
      </c>
      <c r="C4042" s="407" t="s">
        <v>2</v>
      </c>
      <c r="D4042" s="407">
        <v>8.0299999999999994</v>
      </c>
      <c r="E4042" s="404" t="s">
        <v>65</v>
      </c>
      <c r="G4042"/>
    </row>
    <row r="4043" spans="1:7" ht="13.5" thickBot="1" x14ac:dyDescent="0.25">
      <c r="A4043" s="406">
        <v>11672</v>
      </c>
      <c r="B4043" s="406" t="s">
        <v>10539</v>
      </c>
      <c r="C4043" s="406" t="s">
        <v>2</v>
      </c>
      <c r="D4043" s="406">
        <v>17.48</v>
      </c>
      <c r="E4043" s="404" t="s">
        <v>65</v>
      </c>
      <c r="G4043"/>
    </row>
    <row r="4044" spans="1:7" ht="13.5" thickBot="1" x14ac:dyDescent="0.25">
      <c r="A4044" s="407">
        <v>11669</v>
      </c>
      <c r="B4044" s="407" t="s">
        <v>10540</v>
      </c>
      <c r="C4044" s="407" t="s">
        <v>2</v>
      </c>
      <c r="D4044" s="407">
        <v>16.649999999999999</v>
      </c>
      <c r="E4044" s="404" t="s">
        <v>65</v>
      </c>
      <c r="G4044"/>
    </row>
    <row r="4045" spans="1:7" ht="23.25" customHeight="1" thickBot="1" x14ac:dyDescent="0.25">
      <c r="A4045" s="406">
        <v>11670</v>
      </c>
      <c r="B4045" s="406" t="s">
        <v>10541</v>
      </c>
      <c r="C4045" s="406" t="s">
        <v>2</v>
      </c>
      <c r="D4045" s="406">
        <v>6.38</v>
      </c>
      <c r="E4045" s="404" t="s">
        <v>65</v>
      </c>
      <c r="G4045"/>
    </row>
    <row r="4046" spans="1:7" ht="13.5" thickBot="1" x14ac:dyDescent="0.25">
      <c r="A4046" s="407">
        <v>20055</v>
      </c>
      <c r="B4046" s="407" t="s">
        <v>10542</v>
      </c>
      <c r="C4046" s="407" t="s">
        <v>2</v>
      </c>
      <c r="D4046" s="407">
        <v>12.47</v>
      </c>
      <c r="E4046" s="404" t="s">
        <v>65</v>
      </c>
      <c r="G4046"/>
    </row>
    <row r="4047" spans="1:7" ht="13.5" thickBot="1" x14ac:dyDescent="0.25">
      <c r="A4047" s="406">
        <v>11671</v>
      </c>
      <c r="B4047" s="406" t="s">
        <v>10543</v>
      </c>
      <c r="C4047" s="406" t="s">
        <v>2</v>
      </c>
      <c r="D4047" s="406">
        <v>26.76</v>
      </c>
      <c r="E4047" s="404" t="s">
        <v>65</v>
      </c>
      <c r="G4047"/>
    </row>
    <row r="4048" spans="1:7" ht="13.5" thickBot="1" x14ac:dyDescent="0.25">
      <c r="A4048" s="407">
        <v>6032</v>
      </c>
      <c r="B4048" s="407" t="s">
        <v>10544</v>
      </c>
      <c r="C4048" s="407" t="s">
        <v>2</v>
      </c>
      <c r="D4048" s="407">
        <v>7.64</v>
      </c>
      <c r="E4048" s="404" t="s">
        <v>65</v>
      </c>
      <c r="G4048"/>
    </row>
    <row r="4049" spans="1:7" ht="13.5" thickBot="1" x14ac:dyDescent="0.25">
      <c r="A4049" s="406">
        <v>11673</v>
      </c>
      <c r="B4049" s="406" t="s">
        <v>10545</v>
      </c>
      <c r="C4049" s="406" t="s">
        <v>2</v>
      </c>
      <c r="D4049" s="406">
        <v>6.02</v>
      </c>
      <c r="E4049" s="404" t="s">
        <v>65</v>
      </c>
      <c r="G4049"/>
    </row>
    <row r="4050" spans="1:7" ht="13.5" thickBot="1" x14ac:dyDescent="0.25">
      <c r="A4050" s="407">
        <v>11674</v>
      </c>
      <c r="B4050" s="407" t="s">
        <v>10546</v>
      </c>
      <c r="C4050" s="407" t="s">
        <v>2</v>
      </c>
      <c r="D4050" s="407">
        <v>7.75</v>
      </c>
      <c r="E4050" s="404" t="s">
        <v>65</v>
      </c>
      <c r="G4050"/>
    </row>
    <row r="4051" spans="1:7" ht="13.5" thickBot="1" x14ac:dyDescent="0.25">
      <c r="A4051" s="406">
        <v>11675</v>
      </c>
      <c r="B4051" s="406" t="s">
        <v>10547</v>
      </c>
      <c r="C4051" s="406" t="s">
        <v>2</v>
      </c>
      <c r="D4051" s="406">
        <v>12.3</v>
      </c>
      <c r="E4051" s="404" t="s">
        <v>65</v>
      </c>
      <c r="G4051"/>
    </row>
    <row r="4052" spans="1:7" ht="13.5" thickBot="1" x14ac:dyDescent="0.25">
      <c r="A4052" s="407">
        <v>11676</v>
      </c>
      <c r="B4052" s="407" t="s">
        <v>10548</v>
      </c>
      <c r="C4052" s="407" t="s">
        <v>2</v>
      </c>
      <c r="D4052" s="407">
        <v>16.46</v>
      </c>
      <c r="E4052" s="404" t="s">
        <v>65</v>
      </c>
      <c r="G4052"/>
    </row>
    <row r="4053" spans="1:7" ht="13.5" thickBot="1" x14ac:dyDescent="0.25">
      <c r="A4053" s="406">
        <v>11677</v>
      </c>
      <c r="B4053" s="406" t="s">
        <v>10549</v>
      </c>
      <c r="C4053" s="406" t="s">
        <v>2</v>
      </c>
      <c r="D4053" s="406">
        <v>16.989999999999998</v>
      </c>
      <c r="E4053" s="404" t="s">
        <v>65</v>
      </c>
      <c r="G4053"/>
    </row>
    <row r="4054" spans="1:7" ht="25.5" customHeight="1" thickBot="1" x14ac:dyDescent="0.25">
      <c r="A4054" s="407">
        <v>11678</v>
      </c>
      <c r="B4054" s="407" t="s">
        <v>10550</v>
      </c>
      <c r="C4054" s="407" t="s">
        <v>2</v>
      </c>
      <c r="D4054" s="407">
        <v>31.13</v>
      </c>
      <c r="E4054" s="404" t="s">
        <v>65</v>
      </c>
      <c r="G4054"/>
    </row>
    <row r="4055" spans="1:7" ht="25.5" customHeight="1" thickBot="1" x14ac:dyDescent="0.25">
      <c r="A4055" s="406">
        <v>6038</v>
      </c>
      <c r="B4055" s="406" t="s">
        <v>10551</v>
      </c>
      <c r="C4055" s="406" t="s">
        <v>2</v>
      </c>
      <c r="D4055" s="406">
        <v>1.97</v>
      </c>
      <c r="E4055" s="404" t="s">
        <v>65</v>
      </c>
      <c r="G4055"/>
    </row>
    <row r="4056" spans="1:7" ht="13.5" thickBot="1" x14ac:dyDescent="0.25">
      <c r="A4056" s="407">
        <v>11718</v>
      </c>
      <c r="B4056" s="407" t="s">
        <v>10552</v>
      </c>
      <c r="C4056" s="407" t="s">
        <v>2</v>
      </c>
      <c r="D4056" s="407">
        <v>5.63</v>
      </c>
      <c r="E4056" s="404" t="s">
        <v>65</v>
      </c>
      <c r="G4056"/>
    </row>
    <row r="4057" spans="1:7" ht="13.5" thickBot="1" x14ac:dyDescent="0.25">
      <c r="A4057" s="406">
        <v>6037</v>
      </c>
      <c r="B4057" s="406" t="s">
        <v>10553</v>
      </c>
      <c r="C4057" s="406" t="s">
        <v>2</v>
      </c>
      <c r="D4057" s="406">
        <v>4.0999999999999996</v>
      </c>
      <c r="E4057" s="404" t="s">
        <v>65</v>
      </c>
      <c r="G4057"/>
    </row>
    <row r="4058" spans="1:7" ht="13.5" thickBot="1" x14ac:dyDescent="0.25">
      <c r="A4058" s="407">
        <v>11719</v>
      </c>
      <c r="B4058" s="407" t="s">
        <v>10554</v>
      </c>
      <c r="C4058" s="407" t="s">
        <v>2</v>
      </c>
      <c r="D4058" s="407">
        <v>4.5599999999999996</v>
      </c>
      <c r="E4058" s="404" t="s">
        <v>65</v>
      </c>
      <c r="G4058"/>
    </row>
    <row r="4059" spans="1:7" ht="25.5" customHeight="1" thickBot="1" x14ac:dyDescent="0.25">
      <c r="A4059" s="406">
        <v>6019</v>
      </c>
      <c r="B4059" s="406" t="s">
        <v>10555</v>
      </c>
      <c r="C4059" s="406" t="s">
        <v>2</v>
      </c>
      <c r="D4059" s="406">
        <v>36.15</v>
      </c>
      <c r="E4059" s="404" t="s">
        <v>65</v>
      </c>
      <c r="G4059"/>
    </row>
    <row r="4060" spans="1:7" ht="13.5" thickBot="1" x14ac:dyDescent="0.25">
      <c r="A4060" s="407">
        <v>6010</v>
      </c>
      <c r="B4060" s="407" t="s">
        <v>10556</v>
      </c>
      <c r="C4060" s="407" t="s">
        <v>2</v>
      </c>
      <c r="D4060" s="407">
        <v>62.2</v>
      </c>
      <c r="E4060" s="404" t="s">
        <v>65</v>
      </c>
      <c r="G4060"/>
    </row>
    <row r="4061" spans="1:7" ht="25.5" customHeight="1" thickBot="1" x14ac:dyDescent="0.25">
      <c r="A4061" s="406">
        <v>6017</v>
      </c>
      <c r="B4061" s="406" t="s">
        <v>10557</v>
      </c>
      <c r="C4061" s="406" t="s">
        <v>2</v>
      </c>
      <c r="D4061" s="406">
        <v>49.26</v>
      </c>
      <c r="E4061" s="404" t="s">
        <v>65</v>
      </c>
      <c r="G4061"/>
    </row>
    <row r="4062" spans="1:7" ht="25.5" customHeight="1" thickBot="1" x14ac:dyDescent="0.25">
      <c r="A4062" s="407">
        <v>6020</v>
      </c>
      <c r="B4062" s="407" t="s">
        <v>10558</v>
      </c>
      <c r="C4062" s="407" t="s">
        <v>2</v>
      </c>
      <c r="D4062" s="407">
        <v>21.71</v>
      </c>
      <c r="E4062" s="404" t="s">
        <v>65</v>
      </c>
      <c r="G4062"/>
    </row>
    <row r="4063" spans="1:7" ht="13.5" thickBot="1" x14ac:dyDescent="0.25">
      <c r="A4063" s="406">
        <v>6028</v>
      </c>
      <c r="B4063" s="406" t="s">
        <v>13045</v>
      </c>
      <c r="C4063" s="406" t="s">
        <v>2</v>
      </c>
      <c r="D4063" s="406">
        <v>86.63</v>
      </c>
      <c r="E4063" s="404" t="s">
        <v>65</v>
      </c>
      <c r="G4063"/>
    </row>
    <row r="4064" spans="1:7" ht="13.5" thickBot="1" x14ac:dyDescent="0.25">
      <c r="A4064" s="407">
        <v>6011</v>
      </c>
      <c r="B4064" s="407" t="s">
        <v>13958</v>
      </c>
      <c r="C4064" s="407" t="s">
        <v>2</v>
      </c>
      <c r="D4064" s="407">
        <v>179.67</v>
      </c>
      <c r="E4064" s="404" t="s">
        <v>65</v>
      </c>
      <c r="G4064"/>
    </row>
    <row r="4065" spans="1:7" ht="13.5" thickBot="1" x14ac:dyDescent="0.25">
      <c r="A4065" s="406">
        <v>6012</v>
      </c>
      <c r="B4065" s="406" t="s">
        <v>13959</v>
      </c>
      <c r="C4065" s="406" t="s">
        <v>2</v>
      </c>
      <c r="D4065" s="406">
        <v>332.22</v>
      </c>
      <c r="E4065" s="404" t="s">
        <v>65</v>
      </c>
      <c r="G4065"/>
    </row>
    <row r="4066" spans="1:7" ht="13.5" thickBot="1" x14ac:dyDescent="0.25">
      <c r="A4066" s="407">
        <v>6016</v>
      </c>
      <c r="B4066" s="407" t="s">
        <v>10559</v>
      </c>
      <c r="C4066" s="407" t="s">
        <v>2</v>
      </c>
      <c r="D4066" s="407">
        <v>22.9</v>
      </c>
      <c r="E4066" s="404" t="s">
        <v>65</v>
      </c>
      <c r="G4066"/>
    </row>
    <row r="4067" spans="1:7" ht="13.5" thickBot="1" x14ac:dyDescent="0.25">
      <c r="A4067" s="406">
        <v>6027</v>
      </c>
      <c r="B4067" s="406" t="s">
        <v>13960</v>
      </c>
      <c r="C4067" s="406" t="s">
        <v>2</v>
      </c>
      <c r="D4067" s="406">
        <v>566.14</v>
      </c>
      <c r="E4067" s="404" t="s">
        <v>65</v>
      </c>
      <c r="G4067"/>
    </row>
    <row r="4068" spans="1:7" ht="13.5" thickBot="1" x14ac:dyDescent="0.25">
      <c r="A4068" s="407">
        <v>6013</v>
      </c>
      <c r="B4068" s="407" t="s">
        <v>10560</v>
      </c>
      <c r="C4068" s="407" t="s">
        <v>2</v>
      </c>
      <c r="D4068" s="407">
        <v>68.39</v>
      </c>
      <c r="E4068" s="404" t="s">
        <v>65</v>
      </c>
      <c r="G4068"/>
    </row>
    <row r="4069" spans="1:7" ht="13.5" thickBot="1" x14ac:dyDescent="0.25">
      <c r="A4069" s="406">
        <v>6015</v>
      </c>
      <c r="B4069" s="406" t="s">
        <v>10561</v>
      </c>
      <c r="C4069" s="406" t="s">
        <v>2</v>
      </c>
      <c r="D4069" s="406">
        <v>99.45</v>
      </c>
      <c r="E4069" s="404" t="s">
        <v>65</v>
      </c>
      <c r="G4069"/>
    </row>
    <row r="4070" spans="1:7" ht="13.5" thickBot="1" x14ac:dyDescent="0.25">
      <c r="A4070" s="407">
        <v>6014</v>
      </c>
      <c r="B4070" s="407" t="s">
        <v>10562</v>
      </c>
      <c r="C4070" s="407" t="s">
        <v>2</v>
      </c>
      <c r="D4070" s="407">
        <v>95.09</v>
      </c>
      <c r="E4070" s="404" t="s">
        <v>65</v>
      </c>
      <c r="G4070"/>
    </row>
    <row r="4071" spans="1:7" ht="12.75" customHeight="1" thickBot="1" x14ac:dyDescent="0.25">
      <c r="A4071" s="406">
        <v>6006</v>
      </c>
      <c r="B4071" s="406" t="s">
        <v>13961</v>
      </c>
      <c r="C4071" s="406" t="s">
        <v>2</v>
      </c>
      <c r="D4071" s="406">
        <v>49.52</v>
      </c>
      <c r="E4071" s="404" t="s">
        <v>65</v>
      </c>
      <c r="G4071"/>
    </row>
    <row r="4072" spans="1:7" ht="12.75" customHeight="1" thickBot="1" x14ac:dyDescent="0.25">
      <c r="A4072" s="407">
        <v>6005</v>
      </c>
      <c r="B4072" s="407" t="s">
        <v>10563</v>
      </c>
      <c r="C4072" s="407" t="s">
        <v>2</v>
      </c>
      <c r="D4072" s="407">
        <v>55.87</v>
      </c>
      <c r="E4072" s="404" t="s">
        <v>65</v>
      </c>
      <c r="G4072"/>
    </row>
    <row r="4073" spans="1:7" ht="13.5" thickBot="1" x14ac:dyDescent="0.25">
      <c r="A4073" s="406">
        <v>11756</v>
      </c>
      <c r="B4073" s="406" t="s">
        <v>10564</v>
      </c>
      <c r="C4073" s="406" t="s">
        <v>2</v>
      </c>
      <c r="D4073" s="406">
        <v>26.68</v>
      </c>
      <c r="E4073" s="404" t="s">
        <v>65</v>
      </c>
      <c r="G4073"/>
    </row>
    <row r="4074" spans="1:7" ht="23.25" thickBot="1" x14ac:dyDescent="0.25">
      <c r="A4074" s="407">
        <v>10904</v>
      </c>
      <c r="B4074" s="407" t="s">
        <v>10565</v>
      </c>
      <c r="C4074" s="407" t="s">
        <v>2</v>
      </c>
      <c r="D4074" s="407">
        <v>84</v>
      </c>
      <c r="E4074" s="404" t="s">
        <v>65</v>
      </c>
      <c r="G4074"/>
    </row>
    <row r="4075" spans="1:7" ht="12.75" customHeight="1" thickBot="1" x14ac:dyDescent="0.25">
      <c r="A4075" s="406">
        <v>11752</v>
      </c>
      <c r="B4075" s="406" t="s">
        <v>10566</v>
      </c>
      <c r="C4075" s="406" t="s">
        <v>2</v>
      </c>
      <c r="D4075" s="406">
        <v>15.38</v>
      </c>
      <c r="E4075" s="404" t="s">
        <v>65</v>
      </c>
      <c r="G4075"/>
    </row>
    <row r="4076" spans="1:7" ht="13.5" thickBot="1" x14ac:dyDescent="0.25">
      <c r="A4076" s="407">
        <v>11753</v>
      </c>
      <c r="B4076" s="407" t="s">
        <v>10567</v>
      </c>
      <c r="C4076" s="407" t="s">
        <v>2</v>
      </c>
      <c r="D4076" s="407">
        <v>18.37</v>
      </c>
      <c r="E4076" s="404" t="s">
        <v>65</v>
      </c>
      <c r="G4076"/>
    </row>
    <row r="4077" spans="1:7" ht="13.5" thickBot="1" x14ac:dyDescent="0.25">
      <c r="A4077" s="406">
        <v>6021</v>
      </c>
      <c r="B4077" s="406" t="s">
        <v>10568</v>
      </c>
      <c r="C4077" s="406" t="s">
        <v>2</v>
      </c>
      <c r="D4077" s="406">
        <v>50.97</v>
      </c>
      <c r="E4077" s="404" t="s">
        <v>65</v>
      </c>
      <c r="G4077"/>
    </row>
    <row r="4078" spans="1:7" ht="13.5" thickBot="1" x14ac:dyDescent="0.25">
      <c r="A4078" s="407">
        <v>6024</v>
      </c>
      <c r="B4078" s="407" t="s">
        <v>10569</v>
      </c>
      <c r="C4078" s="407" t="s">
        <v>2</v>
      </c>
      <c r="D4078" s="407">
        <v>52.69</v>
      </c>
      <c r="E4078" s="404" t="s">
        <v>65</v>
      </c>
      <c r="G4078"/>
    </row>
    <row r="4079" spans="1:7" ht="13.5" thickBot="1" x14ac:dyDescent="0.25">
      <c r="A4079" s="406">
        <v>13897</v>
      </c>
      <c r="B4079" s="406" t="s">
        <v>10570</v>
      </c>
      <c r="C4079" s="406" t="s">
        <v>2</v>
      </c>
      <c r="D4079" s="409">
        <v>8733.5300000000007</v>
      </c>
      <c r="E4079" s="404" t="s">
        <v>65</v>
      </c>
      <c r="G4079"/>
    </row>
    <row r="4080" spans="1:7" ht="13.5" thickBot="1" x14ac:dyDescent="0.25">
      <c r="A4080" s="407">
        <v>10640</v>
      </c>
      <c r="B4080" s="407" t="s">
        <v>10571</v>
      </c>
      <c r="C4080" s="407" t="s">
        <v>2</v>
      </c>
      <c r="D4080" s="408">
        <v>18915.009999999998</v>
      </c>
      <c r="E4080" s="404" t="s">
        <v>65</v>
      </c>
      <c r="G4080"/>
    </row>
    <row r="4081" spans="1:7" ht="13.5" thickBot="1" x14ac:dyDescent="0.25">
      <c r="A4081" s="406">
        <v>11086</v>
      </c>
      <c r="B4081" s="406" t="s">
        <v>10572</v>
      </c>
      <c r="C4081" s="406" t="s">
        <v>298</v>
      </c>
      <c r="D4081" s="406">
        <v>49.44</v>
      </c>
      <c r="E4081" s="404" t="s">
        <v>65</v>
      </c>
      <c r="G4081"/>
    </row>
    <row r="4082" spans="1:7" ht="13.5" thickBot="1" x14ac:dyDescent="0.25">
      <c r="A4082" s="407">
        <v>34356</v>
      </c>
      <c r="B4082" s="407" t="s">
        <v>13962</v>
      </c>
      <c r="C4082" s="407" t="s">
        <v>616</v>
      </c>
      <c r="D4082" s="407">
        <v>2.48</v>
      </c>
      <c r="E4082" s="404" t="s">
        <v>65</v>
      </c>
      <c r="G4082"/>
    </row>
    <row r="4083" spans="1:7" ht="13.5" thickBot="1" x14ac:dyDescent="0.25">
      <c r="A4083" s="406">
        <v>34357</v>
      </c>
      <c r="B4083" s="406" t="s">
        <v>13963</v>
      </c>
      <c r="C4083" s="406" t="s">
        <v>616</v>
      </c>
      <c r="D4083" s="406">
        <v>2.75</v>
      </c>
      <c r="E4083" s="404" t="s">
        <v>65</v>
      </c>
      <c r="G4083"/>
    </row>
    <row r="4084" spans="1:7" ht="13.5" thickBot="1" x14ac:dyDescent="0.25">
      <c r="A4084" s="407">
        <v>37329</v>
      </c>
      <c r="B4084" s="407" t="s">
        <v>10573</v>
      </c>
      <c r="C4084" s="407" t="s">
        <v>616</v>
      </c>
      <c r="D4084" s="407">
        <v>38.03</v>
      </c>
      <c r="E4084" s="404" t="s">
        <v>65</v>
      </c>
      <c r="G4084"/>
    </row>
    <row r="4085" spans="1:7" ht="13.5" thickBot="1" x14ac:dyDescent="0.25">
      <c r="A4085" s="406">
        <v>37398</v>
      </c>
      <c r="B4085" s="406" t="s">
        <v>10574</v>
      </c>
      <c r="C4085" s="406" t="s">
        <v>616</v>
      </c>
      <c r="D4085" s="406">
        <v>48.68</v>
      </c>
      <c r="E4085" s="404" t="s">
        <v>65</v>
      </c>
      <c r="G4085"/>
    </row>
    <row r="4086" spans="1:7" ht="13.5" thickBot="1" x14ac:dyDescent="0.25">
      <c r="A4086" s="407">
        <v>2510</v>
      </c>
      <c r="B4086" s="407" t="s">
        <v>2832</v>
      </c>
      <c r="C4086" s="407" t="s">
        <v>2</v>
      </c>
      <c r="D4086" s="407">
        <v>28.63</v>
      </c>
      <c r="E4086" s="404" t="s">
        <v>65</v>
      </c>
      <c r="G4086"/>
    </row>
    <row r="4087" spans="1:7" ht="23.25" thickBot="1" x14ac:dyDescent="0.25">
      <c r="A4087" s="406">
        <v>12359</v>
      </c>
      <c r="B4087" s="406" t="s">
        <v>10575</v>
      </c>
      <c r="C4087" s="406" t="s">
        <v>2</v>
      </c>
      <c r="D4087" s="406">
        <v>84.72</v>
      </c>
      <c r="E4087" s="404" t="s">
        <v>65</v>
      </c>
      <c r="G4087"/>
    </row>
    <row r="4088" spans="1:7" ht="13.5" thickBot="1" x14ac:dyDescent="0.25">
      <c r="A4088" s="407">
        <v>5320</v>
      </c>
      <c r="B4088" s="407" t="s">
        <v>2833</v>
      </c>
      <c r="C4088" s="407" t="s">
        <v>2072</v>
      </c>
      <c r="D4088" s="407">
        <v>26.83</v>
      </c>
      <c r="E4088" s="404" t="s">
        <v>65</v>
      </c>
      <c r="G4088"/>
    </row>
    <row r="4089" spans="1:7" ht="23.25" thickBot="1" x14ac:dyDescent="0.25">
      <c r="A4089" s="406">
        <v>40596</v>
      </c>
      <c r="B4089" s="406" t="s">
        <v>13964</v>
      </c>
      <c r="C4089" s="406" t="s">
        <v>298</v>
      </c>
      <c r="D4089" s="406">
        <v>28.76</v>
      </c>
      <c r="E4089" s="404" t="s">
        <v>65</v>
      </c>
      <c r="G4089"/>
    </row>
    <row r="4090" spans="1:7" ht="13.5" thickBot="1" x14ac:dyDescent="0.25">
      <c r="A4090" s="407">
        <v>7353</v>
      </c>
      <c r="B4090" s="407" t="s">
        <v>10576</v>
      </c>
      <c r="C4090" s="407" t="s">
        <v>2072</v>
      </c>
      <c r="D4090" s="407">
        <v>16.899999999999999</v>
      </c>
      <c r="E4090" s="404" t="s">
        <v>65</v>
      </c>
      <c r="G4090"/>
    </row>
    <row r="4091" spans="1:7" ht="13.5" thickBot="1" x14ac:dyDescent="0.25">
      <c r="A4091" s="406">
        <v>36144</v>
      </c>
      <c r="B4091" s="406" t="s">
        <v>10577</v>
      </c>
      <c r="C4091" s="406" t="s">
        <v>2</v>
      </c>
      <c r="D4091" s="406">
        <v>1.5</v>
      </c>
      <c r="E4091" s="404" t="s">
        <v>65</v>
      </c>
      <c r="G4091"/>
    </row>
    <row r="4092" spans="1:7" ht="13.5" thickBot="1" x14ac:dyDescent="0.25">
      <c r="A4092" s="407">
        <v>10518</v>
      </c>
      <c r="B4092" s="407" t="s">
        <v>2834</v>
      </c>
      <c r="C4092" s="407" t="s">
        <v>2</v>
      </c>
      <c r="D4092" s="407">
        <v>16.91</v>
      </c>
      <c r="E4092" s="404" t="s">
        <v>65</v>
      </c>
      <c r="G4092"/>
    </row>
    <row r="4093" spans="1:7" ht="23.25" thickBot="1" x14ac:dyDescent="0.25">
      <c r="A4093" s="406">
        <v>6044</v>
      </c>
      <c r="B4093" s="406" t="s">
        <v>3100</v>
      </c>
      <c r="C4093" s="406" t="s">
        <v>280</v>
      </c>
      <c r="D4093" s="406">
        <v>95.76</v>
      </c>
      <c r="E4093" s="404" t="s">
        <v>65</v>
      </c>
      <c r="G4093"/>
    </row>
    <row r="4094" spans="1:7" ht="23.25" thickBot="1" x14ac:dyDescent="0.25">
      <c r="A4094" s="407">
        <v>6042</v>
      </c>
      <c r="B4094" s="407" t="s">
        <v>3101</v>
      </c>
      <c r="C4094" s="407" t="s">
        <v>280</v>
      </c>
      <c r="D4094" s="407">
        <v>76.95</v>
      </c>
      <c r="E4094" s="404" t="s">
        <v>65</v>
      </c>
      <c r="G4094"/>
    </row>
    <row r="4095" spans="1:7" ht="23.25" thickBot="1" x14ac:dyDescent="0.25">
      <c r="A4095" s="406">
        <v>6043</v>
      </c>
      <c r="B4095" s="406" t="s">
        <v>4784</v>
      </c>
      <c r="C4095" s="406" t="s">
        <v>280</v>
      </c>
      <c r="D4095" s="406">
        <v>85.5</v>
      </c>
      <c r="E4095" s="404" t="s">
        <v>65</v>
      </c>
      <c r="G4095"/>
    </row>
    <row r="4096" spans="1:7" ht="34.5" thickBot="1" x14ac:dyDescent="0.25">
      <c r="A4096" s="407">
        <v>36530</v>
      </c>
      <c r="B4096" s="407" t="s">
        <v>10578</v>
      </c>
      <c r="C4096" s="407" t="s">
        <v>2</v>
      </c>
      <c r="D4096" s="408">
        <v>216658.53</v>
      </c>
      <c r="E4096" s="404" t="s">
        <v>65</v>
      </c>
      <c r="G4096"/>
    </row>
    <row r="4097" spans="1:7" ht="51" customHeight="1" thickBot="1" x14ac:dyDescent="0.25">
      <c r="A4097" s="406">
        <v>6046</v>
      </c>
      <c r="B4097" s="406" t="s">
        <v>10579</v>
      </c>
      <c r="C4097" s="406" t="s">
        <v>2</v>
      </c>
      <c r="D4097" s="409">
        <v>235000</v>
      </c>
      <c r="E4097" s="404" t="s">
        <v>65</v>
      </c>
      <c r="G4097"/>
    </row>
    <row r="4098" spans="1:7" ht="51" customHeight="1" thickBot="1" x14ac:dyDescent="0.25">
      <c r="A4098" s="407">
        <v>36531</v>
      </c>
      <c r="B4098" s="407" t="s">
        <v>13046</v>
      </c>
      <c r="C4098" s="407" t="s">
        <v>2</v>
      </c>
      <c r="D4098" s="408">
        <v>243597.54</v>
      </c>
      <c r="E4098" s="404" t="s">
        <v>65</v>
      </c>
      <c r="G4098"/>
    </row>
    <row r="4099" spans="1:7" ht="13.5" thickBot="1" x14ac:dyDescent="0.25">
      <c r="A4099" s="406">
        <v>34684</v>
      </c>
      <c r="B4099" s="406" t="s">
        <v>10580</v>
      </c>
      <c r="C4099" s="406" t="s">
        <v>184</v>
      </c>
      <c r="D4099" s="406">
        <v>105.25</v>
      </c>
      <c r="E4099" s="404" t="s">
        <v>65</v>
      </c>
      <c r="G4099"/>
    </row>
    <row r="4100" spans="1:7" ht="13.5" thickBot="1" x14ac:dyDescent="0.25">
      <c r="A4100" s="407">
        <v>34683</v>
      </c>
      <c r="B4100" s="407" t="s">
        <v>10581</v>
      </c>
      <c r="C4100" s="407" t="s">
        <v>184</v>
      </c>
      <c r="D4100" s="407">
        <v>65.78</v>
      </c>
      <c r="E4100" s="404" t="s">
        <v>65</v>
      </c>
      <c r="G4100"/>
    </row>
    <row r="4101" spans="1:7" ht="23.25" thickBot="1" x14ac:dyDescent="0.25">
      <c r="A4101" s="406">
        <v>533</v>
      </c>
      <c r="B4101" s="406" t="s">
        <v>13965</v>
      </c>
      <c r="C4101" s="406" t="s">
        <v>184</v>
      </c>
      <c r="D4101" s="406">
        <v>11.13</v>
      </c>
      <c r="E4101" s="404" t="s">
        <v>65</v>
      </c>
      <c r="G4101"/>
    </row>
    <row r="4102" spans="1:7" ht="13.5" thickBot="1" x14ac:dyDescent="0.25">
      <c r="A4102" s="407">
        <v>10515</v>
      </c>
      <c r="B4102" s="407" t="s">
        <v>10582</v>
      </c>
      <c r="C4102" s="407" t="s">
        <v>184</v>
      </c>
      <c r="D4102" s="407">
        <v>28.72</v>
      </c>
      <c r="E4102" s="404" t="s">
        <v>65</v>
      </c>
      <c r="G4102"/>
    </row>
    <row r="4103" spans="1:7" ht="23.25" thickBot="1" x14ac:dyDescent="0.25">
      <c r="A4103" s="406">
        <v>536</v>
      </c>
      <c r="B4103" s="406" t="s">
        <v>10583</v>
      </c>
      <c r="C4103" s="406" t="s">
        <v>184</v>
      </c>
      <c r="D4103" s="406">
        <v>18.87</v>
      </c>
      <c r="E4103" s="404" t="s">
        <v>65</v>
      </c>
      <c r="G4103"/>
    </row>
    <row r="4104" spans="1:7" ht="13.5" thickBot="1" x14ac:dyDescent="0.25">
      <c r="A4104" s="407">
        <v>153</v>
      </c>
      <c r="B4104" s="407" t="s">
        <v>10584</v>
      </c>
      <c r="C4104" s="407" t="s">
        <v>2072</v>
      </c>
      <c r="D4104" s="407">
        <v>74.989999999999995</v>
      </c>
      <c r="E4104" s="404" t="s">
        <v>65</v>
      </c>
      <c r="G4104"/>
    </row>
    <row r="4105" spans="1:7" ht="13.5" thickBot="1" x14ac:dyDescent="0.25">
      <c r="A4105" s="406">
        <v>34682</v>
      </c>
      <c r="B4105" s="406" t="s">
        <v>10585</v>
      </c>
      <c r="C4105" s="406" t="s">
        <v>184</v>
      </c>
      <c r="D4105" s="406">
        <v>50.3</v>
      </c>
      <c r="E4105" s="404" t="s">
        <v>65</v>
      </c>
      <c r="G4105"/>
    </row>
    <row r="4106" spans="1:7" ht="13.5" thickBot="1" x14ac:dyDescent="0.25">
      <c r="A4106" s="407">
        <v>10559</v>
      </c>
      <c r="B4106" s="407" t="s">
        <v>10586</v>
      </c>
      <c r="C4106" s="407" t="s">
        <v>2</v>
      </c>
      <c r="D4106" s="408">
        <v>2079</v>
      </c>
      <c r="E4106" s="404" t="s">
        <v>65</v>
      </c>
      <c r="G4106"/>
    </row>
    <row r="4107" spans="1:7" ht="13.5" thickBot="1" x14ac:dyDescent="0.25">
      <c r="A4107" s="406">
        <v>10664</v>
      </c>
      <c r="B4107" s="406" t="s">
        <v>13966</v>
      </c>
      <c r="C4107" s="406" t="s">
        <v>2</v>
      </c>
      <c r="D4107" s="409">
        <v>5650.27</v>
      </c>
      <c r="E4107" s="404" t="s">
        <v>65</v>
      </c>
      <c r="G4107"/>
    </row>
    <row r="4108" spans="1:7" ht="13.5" thickBot="1" x14ac:dyDescent="0.25">
      <c r="A4108" s="407">
        <v>10857</v>
      </c>
      <c r="B4108" s="407" t="s">
        <v>10587</v>
      </c>
      <c r="C4108" s="407" t="s">
        <v>70</v>
      </c>
      <c r="D4108" s="407">
        <v>6.6</v>
      </c>
      <c r="E4108" s="404" t="s">
        <v>65</v>
      </c>
      <c r="G4108"/>
    </row>
    <row r="4109" spans="1:7" ht="13.5" thickBot="1" x14ac:dyDescent="0.25">
      <c r="A4109" s="406">
        <v>4803</v>
      </c>
      <c r="B4109" s="406" t="s">
        <v>2835</v>
      </c>
      <c r="C4109" s="406" t="s">
        <v>70</v>
      </c>
      <c r="D4109" s="406">
        <v>32.549999999999997</v>
      </c>
      <c r="E4109" s="404" t="s">
        <v>65</v>
      </c>
      <c r="G4109"/>
    </row>
    <row r="4110" spans="1:7" ht="13.5" thickBot="1" x14ac:dyDescent="0.25">
      <c r="A4110" s="407">
        <v>6186</v>
      </c>
      <c r="B4110" s="407" t="s">
        <v>10588</v>
      </c>
      <c r="C4110" s="407" t="s">
        <v>70</v>
      </c>
      <c r="D4110" s="407">
        <v>4.72</v>
      </c>
      <c r="E4110" s="404" t="s">
        <v>65</v>
      </c>
      <c r="G4110"/>
    </row>
    <row r="4111" spans="1:7" ht="13.5" thickBot="1" x14ac:dyDescent="0.25">
      <c r="A4111" s="406">
        <v>4829</v>
      </c>
      <c r="B4111" s="406" t="s">
        <v>10589</v>
      </c>
      <c r="C4111" s="406" t="s">
        <v>70</v>
      </c>
      <c r="D4111" s="406">
        <v>35.71</v>
      </c>
      <c r="E4111" s="404" t="s">
        <v>65</v>
      </c>
      <c r="G4111"/>
    </row>
    <row r="4112" spans="1:7" ht="13.5" thickBot="1" x14ac:dyDescent="0.25">
      <c r="A4112" s="407">
        <v>20231</v>
      </c>
      <c r="B4112" s="407" t="s">
        <v>2836</v>
      </c>
      <c r="C4112" s="407" t="s">
        <v>70</v>
      </c>
      <c r="D4112" s="407">
        <v>72.37</v>
      </c>
      <c r="E4112" s="404" t="s">
        <v>65</v>
      </c>
      <c r="G4112"/>
    </row>
    <row r="4113" spans="1:7" ht="13.5" thickBot="1" x14ac:dyDescent="0.25">
      <c r="A4113" s="406">
        <v>34680</v>
      </c>
      <c r="B4113" s="406" t="s">
        <v>10590</v>
      </c>
      <c r="C4113" s="406" t="s">
        <v>70</v>
      </c>
      <c r="D4113" s="406">
        <v>15.47</v>
      </c>
      <c r="E4113" s="404" t="s">
        <v>65</v>
      </c>
      <c r="G4113"/>
    </row>
    <row r="4114" spans="1:7" ht="13.5" thickBot="1" x14ac:dyDescent="0.25">
      <c r="A4114" s="407">
        <v>4804</v>
      </c>
      <c r="B4114" s="407" t="s">
        <v>2837</v>
      </c>
      <c r="C4114" s="407" t="s">
        <v>70</v>
      </c>
      <c r="D4114" s="407">
        <v>10.38</v>
      </c>
      <c r="E4114" s="404" t="s">
        <v>65</v>
      </c>
      <c r="G4114"/>
    </row>
    <row r="4115" spans="1:7" ht="13.5" thickBot="1" x14ac:dyDescent="0.25">
      <c r="A4115" s="406">
        <v>11573</v>
      </c>
      <c r="B4115" s="406" t="s">
        <v>2838</v>
      </c>
      <c r="C4115" s="406" t="s">
        <v>2</v>
      </c>
      <c r="D4115" s="406">
        <v>17.52</v>
      </c>
      <c r="E4115" s="404" t="s">
        <v>65</v>
      </c>
      <c r="G4115"/>
    </row>
    <row r="4116" spans="1:7" ht="13.5" thickBot="1" x14ac:dyDescent="0.25">
      <c r="A4116" s="407">
        <v>38401</v>
      </c>
      <c r="B4116" s="407" t="s">
        <v>13967</v>
      </c>
      <c r="C4116" s="407" t="s">
        <v>2</v>
      </c>
      <c r="D4116" s="407">
        <v>7.39</v>
      </c>
      <c r="E4116" s="404" t="s">
        <v>65</v>
      </c>
      <c r="G4116"/>
    </row>
    <row r="4117" spans="1:7" ht="13.5" thickBot="1" x14ac:dyDescent="0.25">
      <c r="A4117" s="406">
        <v>11575</v>
      </c>
      <c r="B4117" s="406" t="s">
        <v>4785</v>
      </c>
      <c r="C4117" s="406" t="s">
        <v>2</v>
      </c>
      <c r="D4117" s="406">
        <v>32.130000000000003</v>
      </c>
      <c r="E4117" s="404" t="s">
        <v>65</v>
      </c>
      <c r="G4117"/>
    </row>
    <row r="4118" spans="1:7" ht="13.5" thickBot="1" x14ac:dyDescent="0.25">
      <c r="A4118" s="407">
        <v>11576</v>
      </c>
      <c r="B4118" s="407" t="s">
        <v>2839</v>
      </c>
      <c r="C4118" s="407" t="s">
        <v>2</v>
      </c>
      <c r="D4118" s="407">
        <v>33.74</v>
      </c>
      <c r="E4118" s="404" t="s">
        <v>65</v>
      </c>
      <c r="G4118"/>
    </row>
    <row r="4119" spans="1:7" ht="13.5" thickBot="1" x14ac:dyDescent="0.25">
      <c r="A4119" s="406">
        <v>20256</v>
      </c>
      <c r="B4119" s="406" t="s">
        <v>10591</v>
      </c>
      <c r="C4119" s="406" t="s">
        <v>2</v>
      </c>
      <c r="D4119" s="406">
        <v>0.27</v>
      </c>
      <c r="E4119" s="404" t="s">
        <v>65</v>
      </c>
      <c r="G4119"/>
    </row>
    <row r="4120" spans="1:7" ht="23.25" thickBot="1" x14ac:dyDescent="0.25">
      <c r="A4120" s="407">
        <v>13470</v>
      </c>
      <c r="B4120" s="407" t="s">
        <v>10592</v>
      </c>
      <c r="C4120" s="407" t="s">
        <v>2</v>
      </c>
      <c r="D4120" s="408">
        <v>419570.81</v>
      </c>
      <c r="E4120" s="404" t="s">
        <v>65</v>
      </c>
      <c r="G4120"/>
    </row>
    <row r="4121" spans="1:7" ht="23.25" thickBot="1" x14ac:dyDescent="0.25">
      <c r="A4121" s="406">
        <v>14511</v>
      </c>
      <c r="B4121" s="406" t="s">
        <v>10593</v>
      </c>
      <c r="C4121" s="406" t="s">
        <v>2</v>
      </c>
      <c r="D4121" s="409">
        <v>413991.39</v>
      </c>
      <c r="E4121" s="404" t="s">
        <v>65</v>
      </c>
      <c r="G4121"/>
    </row>
    <row r="4122" spans="1:7" ht="23.25" thickBot="1" x14ac:dyDescent="0.25">
      <c r="A4122" s="407">
        <v>10642</v>
      </c>
      <c r="B4122" s="407" t="s">
        <v>10594</v>
      </c>
      <c r="C4122" s="407" t="s">
        <v>2</v>
      </c>
      <c r="D4122" s="408">
        <v>390000</v>
      </c>
      <c r="E4122" s="404" t="s">
        <v>65</v>
      </c>
      <c r="G4122"/>
    </row>
    <row r="4123" spans="1:7" ht="23.25" thickBot="1" x14ac:dyDescent="0.25">
      <c r="A4123" s="406">
        <v>6066</v>
      </c>
      <c r="B4123" s="406" t="s">
        <v>13968</v>
      </c>
      <c r="C4123" s="406" t="s">
        <v>2</v>
      </c>
      <c r="D4123" s="409">
        <v>401271.66</v>
      </c>
      <c r="E4123" s="404" t="s">
        <v>65</v>
      </c>
      <c r="G4123"/>
    </row>
    <row r="4124" spans="1:7" ht="23.25" thickBot="1" x14ac:dyDescent="0.25">
      <c r="A4124" s="407">
        <v>6063</v>
      </c>
      <c r="B4124" s="407" t="s">
        <v>3102</v>
      </c>
      <c r="C4124" s="407" t="s">
        <v>280</v>
      </c>
      <c r="D4124" s="407">
        <v>78.41</v>
      </c>
      <c r="E4124" s="404" t="s">
        <v>65</v>
      </c>
      <c r="G4124"/>
    </row>
    <row r="4125" spans="1:7" ht="23.25" thickBot="1" x14ac:dyDescent="0.25">
      <c r="A4125" s="406">
        <v>6051</v>
      </c>
      <c r="B4125" s="406" t="s">
        <v>3103</v>
      </c>
      <c r="C4125" s="406" t="s">
        <v>280</v>
      </c>
      <c r="D4125" s="406">
        <v>64.150000000000006</v>
      </c>
      <c r="E4125" s="404" t="s">
        <v>65</v>
      </c>
      <c r="G4125"/>
    </row>
    <row r="4126" spans="1:7" ht="23.25" thickBot="1" x14ac:dyDescent="0.25">
      <c r="A4126" s="407">
        <v>6054</v>
      </c>
      <c r="B4126" s="407" t="s">
        <v>3104</v>
      </c>
      <c r="C4126" s="407" t="s">
        <v>280</v>
      </c>
      <c r="D4126" s="407">
        <v>52.75</v>
      </c>
      <c r="E4126" s="404" t="s">
        <v>65</v>
      </c>
      <c r="G4126"/>
    </row>
    <row r="4127" spans="1:7" ht="23.25" thickBot="1" x14ac:dyDescent="0.25">
      <c r="A4127" s="406">
        <v>6050</v>
      </c>
      <c r="B4127" s="406" t="s">
        <v>3105</v>
      </c>
      <c r="C4127" s="406" t="s">
        <v>280</v>
      </c>
      <c r="D4127" s="406">
        <v>24.95</v>
      </c>
      <c r="E4127" s="404" t="s">
        <v>65</v>
      </c>
      <c r="G4127"/>
    </row>
    <row r="4128" spans="1:7" ht="23.25" thickBot="1" x14ac:dyDescent="0.25">
      <c r="A4128" s="407">
        <v>6049</v>
      </c>
      <c r="B4128" s="407" t="s">
        <v>3106</v>
      </c>
      <c r="C4128" s="407" t="s">
        <v>280</v>
      </c>
      <c r="D4128" s="407">
        <v>26.73</v>
      </c>
      <c r="E4128" s="404" t="s">
        <v>65</v>
      </c>
      <c r="G4128"/>
    </row>
    <row r="4129" spans="1:7" ht="23.25" thickBot="1" x14ac:dyDescent="0.25">
      <c r="A4129" s="406">
        <v>13469</v>
      </c>
      <c r="B4129" s="406" t="s">
        <v>10595</v>
      </c>
      <c r="C4129" s="406" t="s">
        <v>2</v>
      </c>
      <c r="D4129" s="409">
        <v>365450.63</v>
      </c>
      <c r="E4129" s="404" t="s">
        <v>65</v>
      </c>
      <c r="G4129"/>
    </row>
    <row r="4130" spans="1:7" ht="23.25" thickBot="1" x14ac:dyDescent="0.25">
      <c r="A4130" s="407">
        <v>6048</v>
      </c>
      <c r="B4130" s="407" t="s">
        <v>3107</v>
      </c>
      <c r="C4130" s="407" t="s">
        <v>280</v>
      </c>
      <c r="D4130" s="407">
        <v>26.73</v>
      </c>
      <c r="E4130" s="404" t="s">
        <v>65</v>
      </c>
      <c r="G4130"/>
    </row>
    <row r="4131" spans="1:7" ht="23.25" thickBot="1" x14ac:dyDescent="0.25">
      <c r="A4131" s="406">
        <v>6047</v>
      </c>
      <c r="B4131" s="406" t="s">
        <v>13047</v>
      </c>
      <c r="C4131" s="406" t="s">
        <v>280</v>
      </c>
      <c r="D4131" s="406">
        <v>24.95</v>
      </c>
      <c r="E4131" s="404" t="s">
        <v>65</v>
      </c>
      <c r="G4131"/>
    </row>
    <row r="4132" spans="1:7" ht="23.25" thickBot="1" x14ac:dyDescent="0.25">
      <c r="A4132" s="407">
        <v>14489</v>
      </c>
      <c r="B4132" s="407" t="s">
        <v>10596</v>
      </c>
      <c r="C4132" s="407" t="s">
        <v>2</v>
      </c>
      <c r="D4132" s="408">
        <v>345922.74</v>
      </c>
      <c r="E4132" s="404" t="s">
        <v>65</v>
      </c>
      <c r="G4132"/>
    </row>
    <row r="4133" spans="1:7" ht="23.25" thickBot="1" x14ac:dyDescent="0.25">
      <c r="A4133" s="406">
        <v>14513</v>
      </c>
      <c r="B4133" s="406" t="s">
        <v>13969</v>
      </c>
      <c r="C4133" s="406" t="s">
        <v>2</v>
      </c>
      <c r="D4133" s="409">
        <v>262449.71999999997</v>
      </c>
      <c r="E4133" s="404" t="s">
        <v>65</v>
      </c>
      <c r="G4133"/>
    </row>
    <row r="4134" spans="1:7" ht="23.25" thickBot="1" x14ac:dyDescent="0.25">
      <c r="A4134" s="407">
        <v>14626</v>
      </c>
      <c r="B4134" s="407" t="s">
        <v>3108</v>
      </c>
      <c r="C4134" s="407" t="s">
        <v>2</v>
      </c>
      <c r="D4134" s="408">
        <v>206639.47</v>
      </c>
      <c r="E4134" s="404" t="s">
        <v>65</v>
      </c>
      <c r="G4134"/>
    </row>
    <row r="4135" spans="1:7" ht="23.25" thickBot="1" x14ac:dyDescent="0.25">
      <c r="A4135" s="406">
        <v>6068</v>
      </c>
      <c r="B4135" s="406" t="s">
        <v>13970</v>
      </c>
      <c r="C4135" s="406" t="s">
        <v>2</v>
      </c>
      <c r="D4135" s="409">
        <v>262404.63</v>
      </c>
      <c r="E4135" s="404" t="s">
        <v>65</v>
      </c>
      <c r="G4135"/>
    </row>
    <row r="4136" spans="1:7" ht="23.25" thickBot="1" x14ac:dyDescent="0.25">
      <c r="A4136" s="407">
        <v>13467</v>
      </c>
      <c r="B4136" s="407" t="s">
        <v>10597</v>
      </c>
      <c r="C4136" s="407" t="s">
        <v>2</v>
      </c>
      <c r="D4136" s="408">
        <v>357081.54</v>
      </c>
      <c r="E4136" s="404" t="s">
        <v>65</v>
      </c>
      <c r="G4136"/>
    </row>
    <row r="4137" spans="1:7" ht="23.25" thickBot="1" x14ac:dyDescent="0.25">
      <c r="A4137" s="406">
        <v>13600</v>
      </c>
      <c r="B4137" s="406" t="s">
        <v>10598</v>
      </c>
      <c r="C4137" s="406" t="s">
        <v>2</v>
      </c>
      <c r="D4137" s="409">
        <v>334763.90999999997</v>
      </c>
      <c r="E4137" s="404" t="s">
        <v>65</v>
      </c>
      <c r="G4137"/>
    </row>
    <row r="4138" spans="1:7" ht="23.25" thickBot="1" x14ac:dyDescent="0.25">
      <c r="A4138" s="407">
        <v>36541</v>
      </c>
      <c r="B4138" s="407" t="s">
        <v>13971</v>
      </c>
      <c r="C4138" s="407" t="s">
        <v>2</v>
      </c>
      <c r="D4138" s="408">
        <v>260557.9</v>
      </c>
      <c r="E4138" s="404" t="s">
        <v>65</v>
      </c>
      <c r="G4138"/>
    </row>
    <row r="4139" spans="1:7" ht="23.25" thickBot="1" x14ac:dyDescent="0.25">
      <c r="A4139" s="406">
        <v>10646</v>
      </c>
      <c r="B4139" s="406" t="s">
        <v>10599</v>
      </c>
      <c r="C4139" s="406" t="s">
        <v>2</v>
      </c>
      <c r="D4139" s="409">
        <v>249544.19</v>
      </c>
      <c r="E4139" s="404" t="s">
        <v>65</v>
      </c>
      <c r="G4139"/>
    </row>
    <row r="4140" spans="1:7" ht="23.25" thickBot="1" x14ac:dyDescent="0.25">
      <c r="A4140" s="407">
        <v>6058</v>
      </c>
      <c r="B4140" s="407" t="s">
        <v>3109</v>
      </c>
      <c r="C4140" s="407" t="s">
        <v>280</v>
      </c>
      <c r="D4140" s="407">
        <v>64.150000000000006</v>
      </c>
      <c r="E4140" s="404" t="s">
        <v>65</v>
      </c>
      <c r="G4140"/>
    </row>
    <row r="4141" spans="1:7" ht="23.25" thickBot="1" x14ac:dyDescent="0.25">
      <c r="A4141" s="406">
        <v>6065</v>
      </c>
      <c r="B4141" s="406" t="s">
        <v>13972</v>
      </c>
      <c r="C4141" s="406" t="s">
        <v>280</v>
      </c>
      <c r="D4141" s="406">
        <v>64.150000000000006</v>
      </c>
      <c r="E4141" s="404" t="s">
        <v>65</v>
      </c>
      <c r="G4141"/>
    </row>
    <row r="4142" spans="1:7" ht="23.25" thickBot="1" x14ac:dyDescent="0.25">
      <c r="A4142" s="407">
        <v>6052</v>
      </c>
      <c r="B4142" s="407" t="s">
        <v>3110</v>
      </c>
      <c r="C4142" s="407" t="s">
        <v>280</v>
      </c>
      <c r="D4142" s="407">
        <v>64.150000000000006</v>
      </c>
      <c r="E4142" s="404" t="s">
        <v>65</v>
      </c>
      <c r="G4142"/>
    </row>
    <row r="4143" spans="1:7" ht="23.25" thickBot="1" x14ac:dyDescent="0.25">
      <c r="A4143" s="406">
        <v>6056</v>
      </c>
      <c r="B4143" s="406" t="s">
        <v>3111</v>
      </c>
      <c r="C4143" s="406" t="s">
        <v>280</v>
      </c>
      <c r="D4143" s="406">
        <v>60.95</v>
      </c>
      <c r="E4143" s="404" t="s">
        <v>65</v>
      </c>
      <c r="G4143"/>
    </row>
    <row r="4144" spans="1:7" ht="23.25" thickBot="1" x14ac:dyDescent="0.25">
      <c r="A4144" s="407">
        <v>6059</v>
      </c>
      <c r="B4144" s="407" t="s">
        <v>3112</v>
      </c>
      <c r="C4144" s="407" t="s">
        <v>280</v>
      </c>
      <c r="D4144" s="407">
        <v>63.44</v>
      </c>
      <c r="E4144" s="404" t="s">
        <v>65</v>
      </c>
      <c r="G4144"/>
    </row>
    <row r="4145" spans="1:7" ht="23.25" thickBot="1" x14ac:dyDescent="0.25">
      <c r="A4145" s="406">
        <v>10758</v>
      </c>
      <c r="B4145" s="406" t="s">
        <v>3113</v>
      </c>
      <c r="C4145" s="406" t="s">
        <v>280</v>
      </c>
      <c r="D4145" s="406">
        <v>49.9</v>
      </c>
      <c r="E4145" s="404" t="s">
        <v>65</v>
      </c>
      <c r="G4145"/>
    </row>
    <row r="4146" spans="1:7" ht="23.25" thickBot="1" x14ac:dyDescent="0.25">
      <c r="A4146" s="407">
        <v>6060</v>
      </c>
      <c r="B4146" s="407" t="s">
        <v>3114</v>
      </c>
      <c r="C4146" s="407" t="s">
        <v>280</v>
      </c>
      <c r="D4146" s="407">
        <v>64.150000000000006</v>
      </c>
      <c r="E4146" s="404" t="s">
        <v>65</v>
      </c>
      <c r="G4146"/>
    </row>
    <row r="4147" spans="1:7" ht="23.25" thickBot="1" x14ac:dyDescent="0.25">
      <c r="A4147" s="406">
        <v>6069</v>
      </c>
      <c r="B4147" s="406" t="s">
        <v>13973</v>
      </c>
      <c r="C4147" s="406" t="s">
        <v>2</v>
      </c>
      <c r="D4147" s="409">
        <v>76196.52</v>
      </c>
      <c r="E4147" s="404" t="s">
        <v>65</v>
      </c>
      <c r="G4147"/>
    </row>
    <row r="4148" spans="1:7" ht="23.25" thickBot="1" x14ac:dyDescent="0.25">
      <c r="A4148" s="407">
        <v>13881</v>
      </c>
      <c r="B4148" s="407" t="s">
        <v>10600</v>
      </c>
      <c r="C4148" s="407" t="s">
        <v>2</v>
      </c>
      <c r="D4148" s="408">
        <v>133905.56</v>
      </c>
      <c r="E4148" s="404" t="s">
        <v>65</v>
      </c>
      <c r="G4148"/>
    </row>
    <row r="4149" spans="1:7" ht="13.5" thickBot="1" x14ac:dyDescent="0.25">
      <c r="A4149" s="406">
        <v>13468</v>
      </c>
      <c r="B4149" s="406" t="s">
        <v>10601</v>
      </c>
      <c r="C4149" s="406" t="s">
        <v>2</v>
      </c>
      <c r="D4149" s="409">
        <v>186686.95</v>
      </c>
      <c r="E4149" s="404" t="s">
        <v>65</v>
      </c>
      <c r="G4149"/>
    </row>
    <row r="4150" spans="1:7" ht="13.5" thickBot="1" x14ac:dyDescent="0.25">
      <c r="A4150" s="407">
        <v>13365</v>
      </c>
      <c r="B4150" s="407" t="s">
        <v>10602</v>
      </c>
      <c r="C4150" s="407" t="s">
        <v>2</v>
      </c>
      <c r="D4150" s="408">
        <v>210928.06</v>
      </c>
      <c r="E4150" s="404" t="s">
        <v>65</v>
      </c>
      <c r="G4150"/>
    </row>
    <row r="4151" spans="1:7" ht="23.25" thickBot="1" x14ac:dyDescent="0.25">
      <c r="A4151" s="406">
        <v>11282</v>
      </c>
      <c r="B4151" s="406" t="s">
        <v>10603</v>
      </c>
      <c r="C4151" s="406" t="s">
        <v>2</v>
      </c>
      <c r="D4151" s="409">
        <v>139484.94</v>
      </c>
      <c r="E4151" s="404" t="s">
        <v>65</v>
      </c>
      <c r="G4151"/>
    </row>
    <row r="4152" spans="1:7" ht="23.25" thickBot="1" x14ac:dyDescent="0.25">
      <c r="A4152" s="407">
        <v>6062</v>
      </c>
      <c r="B4152" s="407" t="s">
        <v>4786</v>
      </c>
      <c r="C4152" s="407" t="s">
        <v>280</v>
      </c>
      <c r="D4152" s="407">
        <v>72</v>
      </c>
      <c r="E4152" s="404" t="s">
        <v>65</v>
      </c>
      <c r="G4152"/>
    </row>
    <row r="4153" spans="1:7" ht="23.25" thickBot="1" x14ac:dyDescent="0.25">
      <c r="A4153" s="406">
        <v>6070</v>
      </c>
      <c r="B4153" s="406" t="s">
        <v>3115</v>
      </c>
      <c r="C4153" s="406" t="s">
        <v>2</v>
      </c>
      <c r="D4153" s="409">
        <v>61234.52</v>
      </c>
      <c r="E4153" s="404" t="s">
        <v>65</v>
      </c>
      <c r="G4153"/>
    </row>
    <row r="4154" spans="1:7" ht="23.25" thickBot="1" x14ac:dyDescent="0.25">
      <c r="A4154" s="407">
        <v>6067</v>
      </c>
      <c r="B4154" s="407" t="s">
        <v>3116</v>
      </c>
      <c r="C4154" s="407" t="s">
        <v>2</v>
      </c>
      <c r="D4154" s="408">
        <v>219624.17</v>
      </c>
      <c r="E4154" s="404" t="s">
        <v>65</v>
      </c>
      <c r="G4154"/>
    </row>
    <row r="4155" spans="1:7" ht="13.5" thickBot="1" x14ac:dyDescent="0.25">
      <c r="A4155" s="406">
        <v>36532</v>
      </c>
      <c r="B4155" s="406" t="s">
        <v>10604</v>
      </c>
      <c r="C4155" s="406" t="s">
        <v>2</v>
      </c>
      <c r="D4155" s="409">
        <v>3666.34</v>
      </c>
      <c r="E4155" s="404" t="s">
        <v>65</v>
      </c>
      <c r="G4155"/>
    </row>
    <row r="4156" spans="1:7" ht="13.5" thickBot="1" x14ac:dyDescent="0.25">
      <c r="A4156" s="407">
        <v>11578</v>
      </c>
      <c r="B4156" s="407" t="s">
        <v>2840</v>
      </c>
      <c r="C4156" s="407" t="s">
        <v>2</v>
      </c>
      <c r="D4156" s="407">
        <v>8.59</v>
      </c>
      <c r="E4156" s="404" t="s">
        <v>65</v>
      </c>
      <c r="G4156"/>
    </row>
    <row r="4157" spans="1:7" ht="13.5" thickBot="1" x14ac:dyDescent="0.25">
      <c r="A4157" s="406">
        <v>11577</v>
      </c>
      <c r="B4157" s="406" t="s">
        <v>2841</v>
      </c>
      <c r="C4157" s="406" t="s">
        <v>2</v>
      </c>
      <c r="D4157" s="406">
        <v>5.85</v>
      </c>
      <c r="E4157" s="404" t="s">
        <v>65</v>
      </c>
      <c r="G4157"/>
    </row>
    <row r="4158" spans="1:7" ht="13.5" thickBot="1" x14ac:dyDescent="0.25">
      <c r="A4158" s="407">
        <v>1116</v>
      </c>
      <c r="B4158" s="407" t="s">
        <v>13974</v>
      </c>
      <c r="C4158" s="407" t="s">
        <v>70</v>
      </c>
      <c r="D4158" s="407">
        <v>9.11</v>
      </c>
      <c r="E4158" s="404" t="s">
        <v>65</v>
      </c>
      <c r="G4158"/>
    </row>
    <row r="4159" spans="1:7" ht="13.5" thickBot="1" x14ac:dyDescent="0.25">
      <c r="A4159" s="406">
        <v>1115</v>
      </c>
      <c r="B4159" s="406" t="s">
        <v>13975</v>
      </c>
      <c r="C4159" s="406" t="s">
        <v>70</v>
      </c>
      <c r="D4159" s="406">
        <v>11.07</v>
      </c>
      <c r="E4159" s="404" t="s">
        <v>65</v>
      </c>
      <c r="G4159"/>
    </row>
    <row r="4160" spans="1:7" ht="13.5" thickBot="1" x14ac:dyDescent="0.25">
      <c r="A4160" s="407">
        <v>1113</v>
      </c>
      <c r="B4160" s="407" t="s">
        <v>13976</v>
      </c>
      <c r="C4160" s="407" t="s">
        <v>70</v>
      </c>
      <c r="D4160" s="407">
        <v>12.15</v>
      </c>
      <c r="E4160" s="404" t="s">
        <v>65</v>
      </c>
      <c r="G4160"/>
    </row>
    <row r="4161" spans="1:7" ht="13.5" thickBot="1" x14ac:dyDescent="0.25">
      <c r="A4161" s="406">
        <v>1111</v>
      </c>
      <c r="B4161" s="406" t="s">
        <v>13977</v>
      </c>
      <c r="C4161" s="406" t="s">
        <v>70</v>
      </c>
      <c r="D4161" s="406">
        <v>12.1</v>
      </c>
      <c r="E4161" s="404" t="s">
        <v>65</v>
      </c>
      <c r="G4161"/>
    </row>
    <row r="4162" spans="1:7" ht="13.5" thickBot="1" x14ac:dyDescent="0.25">
      <c r="A4162" s="407">
        <v>1114</v>
      </c>
      <c r="B4162" s="407" t="s">
        <v>13978</v>
      </c>
      <c r="C4162" s="407" t="s">
        <v>70</v>
      </c>
      <c r="D4162" s="407">
        <v>18.22</v>
      </c>
      <c r="E4162" s="404" t="s">
        <v>65</v>
      </c>
      <c r="G4162"/>
    </row>
    <row r="4163" spans="1:7" ht="13.5" thickBot="1" x14ac:dyDescent="0.25">
      <c r="A4163" s="406">
        <v>7237</v>
      </c>
      <c r="B4163" s="406" t="s">
        <v>8180</v>
      </c>
      <c r="C4163" s="406" t="s">
        <v>2</v>
      </c>
      <c r="D4163" s="406">
        <v>16.309999999999999</v>
      </c>
      <c r="E4163" s="404" t="s">
        <v>65</v>
      </c>
      <c r="G4163"/>
    </row>
    <row r="4164" spans="1:7" ht="13.5" thickBot="1" x14ac:dyDescent="0.25">
      <c r="A4164" s="407">
        <v>20214</v>
      </c>
      <c r="B4164" s="407" t="s">
        <v>13979</v>
      </c>
      <c r="C4164" s="407" t="s">
        <v>2</v>
      </c>
      <c r="D4164" s="407">
        <v>28.2</v>
      </c>
      <c r="E4164" s="404" t="s">
        <v>65</v>
      </c>
      <c r="G4164"/>
    </row>
    <row r="4165" spans="1:7" ht="13.5" thickBot="1" x14ac:dyDescent="0.25">
      <c r="A4165" s="406">
        <v>11064</v>
      </c>
      <c r="B4165" s="406" t="s">
        <v>8181</v>
      </c>
      <c r="C4165" s="406" t="s">
        <v>2</v>
      </c>
      <c r="D4165" s="406">
        <v>11.95</v>
      </c>
      <c r="E4165" s="404" t="s">
        <v>65</v>
      </c>
      <c r="G4165"/>
    </row>
    <row r="4166" spans="1:7" ht="13.5" thickBot="1" x14ac:dyDescent="0.25">
      <c r="A4166" s="407">
        <v>16</v>
      </c>
      <c r="B4166" s="407" t="s">
        <v>2842</v>
      </c>
      <c r="C4166" s="407" t="s">
        <v>616</v>
      </c>
      <c r="D4166" s="407">
        <v>3.81</v>
      </c>
      <c r="E4166" s="404" t="s">
        <v>65</v>
      </c>
      <c r="G4166"/>
    </row>
    <row r="4167" spans="1:7" ht="13.5" thickBot="1" x14ac:dyDescent="0.25">
      <c r="A4167" s="406">
        <v>11757</v>
      </c>
      <c r="B4167" s="406" t="s">
        <v>10605</v>
      </c>
      <c r="C4167" s="406" t="s">
        <v>2</v>
      </c>
      <c r="D4167" s="406">
        <v>18</v>
      </c>
      <c r="E4167" s="404" t="s">
        <v>65</v>
      </c>
      <c r="G4167"/>
    </row>
    <row r="4168" spans="1:7" ht="13.5" thickBot="1" x14ac:dyDescent="0.25">
      <c r="A4168" s="407">
        <v>11758</v>
      </c>
      <c r="B4168" s="407" t="s">
        <v>10606</v>
      </c>
      <c r="C4168" s="407" t="s">
        <v>2</v>
      </c>
      <c r="D4168" s="407">
        <v>40.840000000000003</v>
      </c>
      <c r="E4168" s="404" t="s">
        <v>65</v>
      </c>
      <c r="G4168"/>
    </row>
    <row r="4169" spans="1:7" ht="13.5" thickBot="1" x14ac:dyDescent="0.25">
      <c r="A4169" s="406">
        <v>37526</v>
      </c>
      <c r="B4169" s="406" t="s">
        <v>10607</v>
      </c>
      <c r="C4169" s="406" t="s">
        <v>2</v>
      </c>
      <c r="D4169" s="406">
        <v>1.55</v>
      </c>
      <c r="E4169" s="404" t="s">
        <v>65</v>
      </c>
      <c r="G4169"/>
    </row>
    <row r="4170" spans="1:7" ht="13.5" thickBot="1" x14ac:dyDescent="0.25">
      <c r="A4170" s="407">
        <v>6076</v>
      </c>
      <c r="B4170" s="407" t="s">
        <v>8182</v>
      </c>
      <c r="C4170" s="407" t="s">
        <v>298</v>
      </c>
      <c r="D4170" s="407">
        <v>57</v>
      </c>
      <c r="E4170" s="404" t="s">
        <v>65</v>
      </c>
      <c r="G4170"/>
    </row>
    <row r="4171" spans="1:7" ht="13.5" thickBot="1" x14ac:dyDescent="0.25">
      <c r="A4171" s="406">
        <v>12413</v>
      </c>
      <c r="B4171" s="406" t="s">
        <v>2843</v>
      </c>
      <c r="C4171" s="406" t="s">
        <v>2</v>
      </c>
      <c r="D4171" s="406">
        <v>170.12</v>
      </c>
      <c r="E4171" s="404" t="s">
        <v>65</v>
      </c>
      <c r="G4171"/>
    </row>
    <row r="4172" spans="1:7" ht="13.5" thickBot="1" x14ac:dyDescent="0.25">
      <c r="A4172" s="407">
        <v>13109</v>
      </c>
      <c r="B4172" s="407" t="s">
        <v>2844</v>
      </c>
      <c r="C4172" s="407" t="s">
        <v>2</v>
      </c>
      <c r="D4172" s="407">
        <v>154.43</v>
      </c>
      <c r="E4172" s="404" t="s">
        <v>65</v>
      </c>
      <c r="G4172"/>
    </row>
    <row r="4173" spans="1:7" ht="13.5" thickBot="1" x14ac:dyDescent="0.25">
      <c r="A4173" s="406">
        <v>13110</v>
      </c>
      <c r="B4173" s="406" t="s">
        <v>13980</v>
      </c>
      <c r="C4173" s="406" t="s">
        <v>2</v>
      </c>
      <c r="D4173" s="406">
        <v>203.24</v>
      </c>
      <c r="E4173" s="404" t="s">
        <v>65</v>
      </c>
      <c r="G4173"/>
    </row>
    <row r="4174" spans="1:7" ht="13.5" thickBot="1" x14ac:dyDescent="0.25">
      <c r="A4174" s="407">
        <v>7581</v>
      </c>
      <c r="B4174" s="407" t="s">
        <v>10608</v>
      </c>
      <c r="C4174" s="407" t="s">
        <v>2</v>
      </c>
      <c r="D4174" s="407">
        <v>2.37</v>
      </c>
      <c r="E4174" s="404" t="s">
        <v>65</v>
      </c>
      <c r="G4174"/>
    </row>
    <row r="4175" spans="1:7" ht="13.5" thickBot="1" x14ac:dyDescent="0.25">
      <c r="A4175" s="406">
        <v>37373</v>
      </c>
      <c r="B4175" s="406" t="s">
        <v>8364</v>
      </c>
      <c r="C4175" s="406" t="s">
        <v>280</v>
      </c>
      <c r="D4175" s="406">
        <v>0.04</v>
      </c>
      <c r="E4175" s="404" t="s">
        <v>65</v>
      </c>
      <c r="G4175"/>
    </row>
    <row r="4176" spans="1:7" ht="13.5" thickBot="1" x14ac:dyDescent="0.25">
      <c r="A4176" s="407">
        <v>4734</v>
      </c>
      <c r="B4176" s="407" t="s">
        <v>10609</v>
      </c>
      <c r="C4176" s="407" t="s">
        <v>298</v>
      </c>
      <c r="D4176" s="407">
        <v>70.37</v>
      </c>
      <c r="E4176" s="404" t="s">
        <v>65</v>
      </c>
      <c r="G4176"/>
    </row>
    <row r="4177" spans="1:7" ht="13.5" thickBot="1" x14ac:dyDescent="0.25">
      <c r="A4177" s="406">
        <v>6085</v>
      </c>
      <c r="B4177" s="406" t="s">
        <v>2845</v>
      </c>
      <c r="C4177" s="406" t="s">
        <v>2072</v>
      </c>
      <c r="D4177" s="406">
        <v>12.6</v>
      </c>
      <c r="E4177" s="404" t="s">
        <v>65</v>
      </c>
      <c r="G4177"/>
    </row>
    <row r="4178" spans="1:7" ht="13.5" thickBot="1" x14ac:dyDescent="0.25">
      <c r="A4178" s="407">
        <v>6090</v>
      </c>
      <c r="B4178" s="407" t="s">
        <v>2846</v>
      </c>
      <c r="C4178" s="407" t="s">
        <v>2072</v>
      </c>
      <c r="D4178" s="407">
        <v>14.69</v>
      </c>
      <c r="E4178" s="404" t="s">
        <v>65</v>
      </c>
      <c r="G4178"/>
    </row>
    <row r="4179" spans="1:7" ht="13.5" thickBot="1" x14ac:dyDescent="0.25">
      <c r="A4179" s="406">
        <v>11622</v>
      </c>
      <c r="B4179" s="406" t="s">
        <v>10610</v>
      </c>
      <c r="C4179" s="406" t="s">
        <v>616</v>
      </c>
      <c r="D4179" s="406">
        <v>48.5</v>
      </c>
      <c r="E4179" s="404" t="s">
        <v>65</v>
      </c>
      <c r="G4179"/>
    </row>
    <row r="4180" spans="1:7" ht="23.25" thickBot="1" x14ac:dyDescent="0.25">
      <c r="A4180" s="407">
        <v>142</v>
      </c>
      <c r="B4180" s="407" t="s">
        <v>13981</v>
      </c>
      <c r="C4180" s="407" t="s">
        <v>2720</v>
      </c>
      <c r="D4180" s="407">
        <v>25.46</v>
      </c>
      <c r="E4180" s="404" t="s">
        <v>65</v>
      </c>
      <c r="G4180"/>
    </row>
    <row r="4181" spans="1:7" ht="13.5" thickBot="1" x14ac:dyDescent="0.25">
      <c r="A4181" s="406">
        <v>6105</v>
      </c>
      <c r="B4181" s="406" t="s">
        <v>2848</v>
      </c>
      <c r="C4181" s="406" t="s">
        <v>2</v>
      </c>
      <c r="D4181" s="406">
        <v>13.61</v>
      </c>
      <c r="E4181" s="404" t="s">
        <v>65</v>
      </c>
      <c r="G4181"/>
    </row>
    <row r="4182" spans="1:7" ht="13.5" thickBot="1" x14ac:dyDescent="0.25">
      <c r="A4182" s="407">
        <v>6106</v>
      </c>
      <c r="B4182" s="407" t="s">
        <v>2849</v>
      </c>
      <c r="C4182" s="407" t="s">
        <v>2</v>
      </c>
      <c r="D4182" s="407">
        <v>13.8</v>
      </c>
      <c r="E4182" s="404" t="s">
        <v>65</v>
      </c>
      <c r="G4182"/>
    </row>
    <row r="4183" spans="1:7" ht="13.5" thickBot="1" x14ac:dyDescent="0.25">
      <c r="A4183" s="406">
        <v>6107</v>
      </c>
      <c r="B4183" s="406" t="s">
        <v>2850</v>
      </c>
      <c r="C4183" s="406" t="s">
        <v>2</v>
      </c>
      <c r="D4183" s="406">
        <v>22.81</v>
      </c>
      <c r="E4183" s="404" t="s">
        <v>65</v>
      </c>
      <c r="G4183"/>
    </row>
    <row r="4184" spans="1:7" ht="13.5" thickBot="1" x14ac:dyDescent="0.25">
      <c r="A4184" s="407">
        <v>6108</v>
      </c>
      <c r="B4184" s="407" t="s">
        <v>2851</v>
      </c>
      <c r="C4184" s="407" t="s">
        <v>2</v>
      </c>
      <c r="D4184" s="407">
        <v>24</v>
      </c>
      <c r="E4184" s="404" t="s">
        <v>65</v>
      </c>
      <c r="G4184"/>
    </row>
    <row r="4185" spans="1:7" ht="13.5" thickBot="1" x14ac:dyDescent="0.25">
      <c r="A4185" s="406">
        <v>6109</v>
      </c>
      <c r="B4185" s="406" t="s">
        <v>2852</v>
      </c>
      <c r="C4185" s="406" t="s">
        <v>2</v>
      </c>
      <c r="D4185" s="406">
        <v>24.24</v>
      </c>
      <c r="E4185" s="404" t="s">
        <v>65</v>
      </c>
      <c r="G4185"/>
    </row>
    <row r="4186" spans="1:7" ht="23.25" thickBot="1" x14ac:dyDescent="0.25">
      <c r="A4186" s="407">
        <v>37743</v>
      </c>
      <c r="B4186" s="407" t="s">
        <v>10611</v>
      </c>
      <c r="C4186" s="407" t="s">
        <v>2</v>
      </c>
      <c r="D4186" s="408">
        <v>98042.65</v>
      </c>
      <c r="E4186" s="404" t="s">
        <v>65</v>
      </c>
      <c r="G4186"/>
    </row>
    <row r="4187" spans="1:7" ht="23.25" thickBot="1" x14ac:dyDescent="0.25">
      <c r="A4187" s="406">
        <v>37744</v>
      </c>
      <c r="B4187" s="406" t="s">
        <v>10612</v>
      </c>
      <c r="C4187" s="406" t="s">
        <v>2</v>
      </c>
      <c r="D4187" s="409">
        <v>115279.72</v>
      </c>
      <c r="E4187" s="404" t="s">
        <v>65</v>
      </c>
      <c r="G4187"/>
    </row>
    <row r="4188" spans="1:7" ht="23.25" thickBot="1" x14ac:dyDescent="0.25">
      <c r="A4188" s="407">
        <v>37741</v>
      </c>
      <c r="B4188" s="407" t="s">
        <v>10613</v>
      </c>
      <c r="C4188" s="407" t="s">
        <v>2</v>
      </c>
      <c r="D4188" s="408">
        <v>89149.65</v>
      </c>
      <c r="E4188" s="404" t="s">
        <v>65</v>
      </c>
      <c r="G4188"/>
    </row>
    <row r="4189" spans="1:7" ht="23.25" thickBot="1" x14ac:dyDescent="0.25">
      <c r="A4189" s="406">
        <v>14618</v>
      </c>
      <c r="B4189" s="406" t="s">
        <v>10614</v>
      </c>
      <c r="C4189" s="406" t="s">
        <v>2</v>
      </c>
      <c r="D4189" s="406">
        <v>869.74</v>
      </c>
      <c r="E4189" s="404" t="s">
        <v>65</v>
      </c>
      <c r="G4189"/>
    </row>
    <row r="4190" spans="1:7" ht="13.5" thickBot="1" x14ac:dyDescent="0.25">
      <c r="A4190" s="407">
        <v>12817</v>
      </c>
      <c r="B4190" s="407" t="s">
        <v>2853</v>
      </c>
      <c r="C4190" s="407" t="s">
        <v>2</v>
      </c>
      <c r="D4190" s="407">
        <v>366.94</v>
      </c>
      <c r="E4190" s="404" t="s">
        <v>65</v>
      </c>
      <c r="G4190"/>
    </row>
    <row r="4191" spans="1:7" ht="12.75" customHeight="1" thickBot="1" x14ac:dyDescent="0.25">
      <c r="A4191" s="406">
        <v>12818</v>
      </c>
      <c r="B4191" s="406" t="s">
        <v>8183</v>
      </c>
      <c r="C4191" s="406" t="s">
        <v>2</v>
      </c>
      <c r="D4191" s="406">
        <v>395.28</v>
      </c>
      <c r="E4191" s="404" t="s">
        <v>65</v>
      </c>
      <c r="G4191"/>
    </row>
    <row r="4192" spans="1:7" ht="13.5" thickBot="1" x14ac:dyDescent="0.25">
      <c r="A4192" s="407">
        <v>12819</v>
      </c>
      <c r="B4192" s="407" t="s">
        <v>2854</v>
      </c>
      <c r="C4192" s="407" t="s">
        <v>2</v>
      </c>
      <c r="D4192" s="407">
        <v>451.97</v>
      </c>
      <c r="E4192" s="404" t="s">
        <v>65</v>
      </c>
      <c r="G4192"/>
    </row>
    <row r="4193" spans="1:7" ht="13.5" thickBot="1" x14ac:dyDescent="0.25">
      <c r="A4193" s="406">
        <v>12820</v>
      </c>
      <c r="B4193" s="406" t="s">
        <v>2855</v>
      </c>
      <c r="C4193" s="406" t="s">
        <v>2</v>
      </c>
      <c r="D4193" s="406">
        <v>454.75</v>
      </c>
      <c r="E4193" s="404" t="s">
        <v>65</v>
      </c>
      <c r="G4193"/>
    </row>
    <row r="4194" spans="1:7" ht="13.5" thickBot="1" x14ac:dyDescent="0.25">
      <c r="A4194" s="407">
        <v>12821</v>
      </c>
      <c r="B4194" s="407" t="s">
        <v>2856</v>
      </c>
      <c r="C4194" s="407" t="s">
        <v>2</v>
      </c>
      <c r="D4194" s="407">
        <v>447.53</v>
      </c>
      <c r="E4194" s="404" t="s">
        <v>65</v>
      </c>
      <c r="G4194"/>
    </row>
    <row r="4195" spans="1:7" ht="13.5" thickBot="1" x14ac:dyDescent="0.25">
      <c r="A4195" s="406">
        <v>6110</v>
      </c>
      <c r="B4195" s="406" t="s">
        <v>2857</v>
      </c>
      <c r="C4195" s="406" t="s">
        <v>280</v>
      </c>
      <c r="D4195" s="406">
        <v>15.91</v>
      </c>
      <c r="E4195" s="404" t="s">
        <v>65</v>
      </c>
      <c r="G4195"/>
    </row>
    <row r="4196" spans="1:7" ht="13.5" thickBot="1" x14ac:dyDescent="0.25">
      <c r="A4196" s="407">
        <v>6111</v>
      </c>
      <c r="B4196" s="407" t="s">
        <v>2858</v>
      </c>
      <c r="C4196" s="407" t="s">
        <v>280</v>
      </c>
      <c r="D4196" s="407">
        <v>11.72</v>
      </c>
      <c r="E4196" s="404" t="s">
        <v>65</v>
      </c>
      <c r="G4196"/>
    </row>
    <row r="4197" spans="1:7" ht="13.5" thickBot="1" x14ac:dyDescent="0.25">
      <c r="A4197" s="406">
        <v>25950</v>
      </c>
      <c r="B4197" s="406" t="s">
        <v>8184</v>
      </c>
      <c r="C4197" s="406" t="s">
        <v>298</v>
      </c>
      <c r="D4197" s="406">
        <v>30.52</v>
      </c>
      <c r="E4197" s="404" t="s">
        <v>65</v>
      </c>
      <c r="G4197"/>
    </row>
    <row r="4198" spans="1:7" ht="13.5" thickBot="1" x14ac:dyDescent="0.25">
      <c r="A4198" s="407">
        <v>38637</v>
      </c>
      <c r="B4198" s="407" t="s">
        <v>13982</v>
      </c>
      <c r="C4198" s="407" t="s">
        <v>2</v>
      </c>
      <c r="D4198" s="407">
        <v>163.38</v>
      </c>
      <c r="E4198" s="404" t="s">
        <v>65</v>
      </c>
      <c r="G4198"/>
    </row>
    <row r="4199" spans="1:7" ht="13.5" thickBot="1" x14ac:dyDescent="0.25">
      <c r="A4199" s="406">
        <v>6150</v>
      </c>
      <c r="B4199" s="406" t="s">
        <v>13983</v>
      </c>
      <c r="C4199" s="406" t="s">
        <v>2</v>
      </c>
      <c r="D4199" s="406">
        <v>165.38</v>
      </c>
      <c r="E4199" s="404" t="s">
        <v>65</v>
      </c>
      <c r="G4199"/>
    </row>
    <row r="4200" spans="1:7" ht="13.5" thickBot="1" x14ac:dyDescent="0.25">
      <c r="A4200" s="407">
        <v>6136</v>
      </c>
      <c r="B4200" s="407" t="s">
        <v>13984</v>
      </c>
      <c r="C4200" s="407" t="s">
        <v>2</v>
      </c>
      <c r="D4200" s="407">
        <v>130</v>
      </c>
      <c r="E4200" s="404" t="s">
        <v>65</v>
      </c>
      <c r="G4200"/>
    </row>
    <row r="4201" spans="1:7" ht="13.5" thickBot="1" x14ac:dyDescent="0.25">
      <c r="A4201" s="406">
        <v>38638</v>
      </c>
      <c r="B4201" s="406" t="s">
        <v>13985</v>
      </c>
      <c r="C4201" s="406" t="s">
        <v>2</v>
      </c>
      <c r="D4201" s="406">
        <v>137.68</v>
      </c>
      <c r="E4201" s="404" t="s">
        <v>65</v>
      </c>
      <c r="G4201"/>
    </row>
    <row r="4202" spans="1:7" ht="13.5" thickBot="1" x14ac:dyDescent="0.25">
      <c r="A4202" s="407">
        <v>38635</v>
      </c>
      <c r="B4202" s="407" t="s">
        <v>10615</v>
      </c>
      <c r="C4202" s="407" t="s">
        <v>2</v>
      </c>
      <c r="D4202" s="407">
        <v>6.34</v>
      </c>
      <c r="E4202" s="404" t="s">
        <v>65</v>
      </c>
      <c r="G4202"/>
    </row>
    <row r="4203" spans="1:7" ht="13.5" thickBot="1" x14ac:dyDescent="0.25">
      <c r="A4203" s="406">
        <v>20262</v>
      </c>
      <c r="B4203" s="406" t="s">
        <v>10616</v>
      </c>
      <c r="C4203" s="406" t="s">
        <v>2</v>
      </c>
      <c r="D4203" s="406">
        <v>8.7799999999999994</v>
      </c>
      <c r="E4203" s="404" t="s">
        <v>65</v>
      </c>
      <c r="G4203"/>
    </row>
    <row r="4204" spans="1:7" ht="51" customHeight="1" thickBot="1" x14ac:dyDescent="0.25">
      <c r="A4204" s="407">
        <v>6148</v>
      </c>
      <c r="B4204" s="407" t="s">
        <v>10617</v>
      </c>
      <c r="C4204" s="407" t="s">
        <v>2</v>
      </c>
      <c r="D4204" s="407">
        <v>5.34</v>
      </c>
      <c r="E4204" s="404" t="s">
        <v>65</v>
      </c>
      <c r="G4204"/>
    </row>
    <row r="4205" spans="1:7" ht="13.5" thickBot="1" x14ac:dyDescent="0.25">
      <c r="A4205" s="406">
        <v>6145</v>
      </c>
      <c r="B4205" s="406" t="s">
        <v>10618</v>
      </c>
      <c r="C4205" s="406" t="s">
        <v>2</v>
      </c>
      <c r="D4205" s="406">
        <v>9.58</v>
      </c>
      <c r="E4205" s="404" t="s">
        <v>65</v>
      </c>
      <c r="G4205"/>
    </row>
    <row r="4206" spans="1:7" ht="51" customHeight="1" thickBot="1" x14ac:dyDescent="0.25">
      <c r="A4206" s="407">
        <v>6149</v>
      </c>
      <c r="B4206" s="407" t="s">
        <v>10619</v>
      </c>
      <c r="C4206" s="407" t="s">
        <v>2</v>
      </c>
      <c r="D4206" s="407">
        <v>9.0399999999999991</v>
      </c>
      <c r="E4206" s="404" t="s">
        <v>65</v>
      </c>
      <c r="G4206"/>
    </row>
    <row r="4207" spans="1:7" ht="34.5" customHeight="1" thickBot="1" x14ac:dyDescent="0.25">
      <c r="A4207" s="406">
        <v>6146</v>
      </c>
      <c r="B4207" s="406" t="s">
        <v>10620</v>
      </c>
      <c r="C4207" s="406" t="s">
        <v>2</v>
      </c>
      <c r="D4207" s="406">
        <v>9.59</v>
      </c>
      <c r="E4207" s="404" t="s">
        <v>65</v>
      </c>
      <c r="G4207"/>
    </row>
    <row r="4208" spans="1:7" ht="13.5" thickBot="1" x14ac:dyDescent="0.25">
      <c r="A4208" s="407">
        <v>26026</v>
      </c>
      <c r="B4208" s="407" t="s">
        <v>13048</v>
      </c>
      <c r="C4208" s="407" t="s">
        <v>616</v>
      </c>
      <c r="D4208" s="407">
        <v>2.08</v>
      </c>
      <c r="E4208" s="404" t="s">
        <v>65</v>
      </c>
      <c r="G4208"/>
    </row>
    <row r="4209" spans="1:7" ht="13.5" thickBot="1" x14ac:dyDescent="0.25">
      <c r="A4209" s="406">
        <v>39961</v>
      </c>
      <c r="B4209" s="406" t="s">
        <v>13986</v>
      </c>
      <c r="C4209" s="406" t="s">
        <v>2</v>
      </c>
      <c r="D4209" s="406">
        <v>9.1199999999999992</v>
      </c>
      <c r="E4209" s="404" t="s">
        <v>65</v>
      </c>
      <c r="G4209"/>
    </row>
    <row r="4210" spans="1:7" ht="13.5" thickBot="1" x14ac:dyDescent="0.25">
      <c r="A4210" s="407">
        <v>38061</v>
      </c>
      <c r="B4210" s="407" t="s">
        <v>13987</v>
      </c>
      <c r="C4210" s="407" t="s">
        <v>2</v>
      </c>
      <c r="D4210" s="407">
        <v>29.45</v>
      </c>
      <c r="E4210" s="404" t="s">
        <v>65</v>
      </c>
      <c r="G4210"/>
    </row>
    <row r="4211" spans="1:7" ht="34.5" customHeight="1" thickBot="1" x14ac:dyDescent="0.25">
      <c r="A4211" s="406">
        <v>20250</v>
      </c>
      <c r="B4211" s="406" t="s">
        <v>4787</v>
      </c>
      <c r="C4211" s="406" t="s">
        <v>616</v>
      </c>
      <c r="D4211" s="406">
        <v>7</v>
      </c>
      <c r="E4211" s="404" t="s">
        <v>65</v>
      </c>
      <c r="G4211"/>
    </row>
    <row r="4212" spans="1:7" ht="34.5" thickBot="1" x14ac:dyDescent="0.25">
      <c r="A4212" s="407">
        <v>39965</v>
      </c>
      <c r="B4212" s="407" t="s">
        <v>10621</v>
      </c>
      <c r="C4212" s="407" t="s">
        <v>184</v>
      </c>
      <c r="D4212" s="407">
        <v>900.26</v>
      </c>
      <c r="E4212" s="404" t="s">
        <v>65</v>
      </c>
      <c r="G4212"/>
    </row>
    <row r="4213" spans="1:7" ht="34.5" customHeight="1" thickBot="1" x14ac:dyDescent="0.25">
      <c r="A4213" s="406">
        <v>39964</v>
      </c>
      <c r="B4213" s="406" t="s">
        <v>10622</v>
      </c>
      <c r="C4213" s="406" t="s">
        <v>184</v>
      </c>
      <c r="D4213" s="406">
        <v>790.52</v>
      </c>
      <c r="E4213" s="404" t="s">
        <v>65</v>
      </c>
      <c r="G4213"/>
    </row>
    <row r="4214" spans="1:7" ht="13.5" thickBot="1" x14ac:dyDescent="0.25">
      <c r="A4214" s="407">
        <v>7</v>
      </c>
      <c r="B4214" s="407" t="s">
        <v>2859</v>
      </c>
      <c r="C4214" s="407" t="s">
        <v>616</v>
      </c>
      <c r="D4214" s="407">
        <v>5.08</v>
      </c>
      <c r="E4214" s="404" t="s">
        <v>65</v>
      </c>
      <c r="G4214"/>
    </row>
    <row r="4215" spans="1:7" ht="13.5" thickBot="1" x14ac:dyDescent="0.25">
      <c r="A4215" s="406">
        <v>39914</v>
      </c>
      <c r="B4215" s="406" t="s">
        <v>13988</v>
      </c>
      <c r="C4215" s="406" t="s">
        <v>616</v>
      </c>
      <c r="D4215" s="406">
        <v>102.5</v>
      </c>
      <c r="E4215" s="404" t="s">
        <v>65</v>
      </c>
      <c r="G4215"/>
    </row>
    <row r="4216" spans="1:7" ht="13.5" thickBot="1" x14ac:dyDescent="0.25">
      <c r="A4216" s="407">
        <v>13388</v>
      </c>
      <c r="B4216" s="407" t="s">
        <v>2860</v>
      </c>
      <c r="C4216" s="407" t="s">
        <v>616</v>
      </c>
      <c r="D4216" s="407">
        <v>66.63</v>
      </c>
      <c r="E4216" s="404" t="s">
        <v>65</v>
      </c>
      <c r="G4216"/>
    </row>
    <row r="4217" spans="1:7" ht="13.5" thickBot="1" x14ac:dyDescent="0.25">
      <c r="A4217" s="406">
        <v>6160</v>
      </c>
      <c r="B4217" s="406" t="s">
        <v>2861</v>
      </c>
      <c r="C4217" s="406" t="s">
        <v>280</v>
      </c>
      <c r="D4217" s="406">
        <v>16.3</v>
      </c>
      <c r="E4217" s="404" t="s">
        <v>65</v>
      </c>
      <c r="G4217"/>
    </row>
    <row r="4218" spans="1:7" ht="13.5" thickBot="1" x14ac:dyDescent="0.25">
      <c r="A4218" s="407">
        <v>6166</v>
      </c>
      <c r="B4218" s="407" t="s">
        <v>4983</v>
      </c>
      <c r="C4218" s="407" t="s">
        <v>280</v>
      </c>
      <c r="D4218" s="407">
        <v>17.8</v>
      </c>
      <c r="E4218" s="404" t="s">
        <v>65</v>
      </c>
      <c r="G4218"/>
    </row>
    <row r="4219" spans="1:7" ht="13.5" thickBot="1" x14ac:dyDescent="0.25">
      <c r="A4219" s="406">
        <v>20232</v>
      </c>
      <c r="B4219" s="406" t="s">
        <v>2862</v>
      </c>
      <c r="C4219" s="406" t="s">
        <v>70</v>
      </c>
      <c r="D4219" s="406">
        <v>130.27000000000001</v>
      </c>
      <c r="E4219" s="404" t="s">
        <v>65</v>
      </c>
      <c r="G4219"/>
    </row>
    <row r="4220" spans="1:7" ht="13.5" customHeight="1" thickBot="1" x14ac:dyDescent="0.25">
      <c r="A4220" s="407">
        <v>10856</v>
      </c>
      <c r="B4220" s="407" t="s">
        <v>10623</v>
      </c>
      <c r="C4220" s="407" t="s">
        <v>70</v>
      </c>
      <c r="D4220" s="407">
        <v>42.56</v>
      </c>
      <c r="E4220" s="404" t="s">
        <v>65</v>
      </c>
      <c r="G4220"/>
    </row>
    <row r="4221" spans="1:7" ht="13.5" thickBot="1" x14ac:dyDescent="0.25">
      <c r="A4221" s="406">
        <v>4828</v>
      </c>
      <c r="B4221" s="406" t="s">
        <v>13989</v>
      </c>
      <c r="C4221" s="406" t="s">
        <v>70</v>
      </c>
      <c r="D4221" s="406">
        <v>53.3</v>
      </c>
      <c r="E4221" s="404" t="s">
        <v>65</v>
      </c>
      <c r="G4221"/>
    </row>
    <row r="4222" spans="1:7" ht="13.5" thickBot="1" x14ac:dyDescent="0.25">
      <c r="A4222" s="407">
        <v>20249</v>
      </c>
      <c r="B4222" s="407" t="s">
        <v>10624</v>
      </c>
      <c r="C4222" s="407" t="s">
        <v>70</v>
      </c>
      <c r="D4222" s="407">
        <v>29.19</v>
      </c>
      <c r="E4222" s="404" t="s">
        <v>65</v>
      </c>
      <c r="G4222"/>
    </row>
    <row r="4223" spans="1:7" ht="13.5" thickBot="1" x14ac:dyDescent="0.25">
      <c r="A4223" s="406">
        <v>11610</v>
      </c>
      <c r="B4223" s="406" t="s">
        <v>10625</v>
      </c>
      <c r="C4223" s="406" t="s">
        <v>2072</v>
      </c>
      <c r="D4223" s="406">
        <v>10.29</v>
      </c>
      <c r="E4223" s="404" t="s">
        <v>65</v>
      </c>
      <c r="G4223"/>
    </row>
    <row r="4224" spans="1:7" ht="13.5" thickBot="1" x14ac:dyDescent="0.25">
      <c r="A4224" s="407">
        <v>11609</v>
      </c>
      <c r="B4224" s="407" t="s">
        <v>10626</v>
      </c>
      <c r="C4224" s="407" t="s">
        <v>2072</v>
      </c>
      <c r="D4224" s="407">
        <v>8.4</v>
      </c>
      <c r="E4224" s="404" t="s">
        <v>65</v>
      </c>
      <c r="G4224"/>
    </row>
    <row r="4225" spans="1:7" ht="13.5" thickBot="1" x14ac:dyDescent="0.25">
      <c r="A4225" s="406">
        <v>20083</v>
      </c>
      <c r="B4225" s="406" t="s">
        <v>13990</v>
      </c>
      <c r="C4225" s="406" t="s">
        <v>2</v>
      </c>
      <c r="D4225" s="406">
        <v>36.159999999999997</v>
      </c>
      <c r="E4225" s="404" t="s">
        <v>65</v>
      </c>
      <c r="G4225"/>
    </row>
    <row r="4226" spans="1:7" ht="13.5" thickBot="1" x14ac:dyDescent="0.25">
      <c r="A4226" s="407">
        <v>20082</v>
      </c>
      <c r="B4226" s="407" t="s">
        <v>10627</v>
      </c>
      <c r="C4226" s="407" t="s">
        <v>2</v>
      </c>
      <c r="D4226" s="407">
        <v>14.08</v>
      </c>
      <c r="E4226" s="404" t="s">
        <v>65</v>
      </c>
      <c r="G4226"/>
    </row>
    <row r="4227" spans="1:7" ht="13.5" thickBot="1" x14ac:dyDescent="0.25">
      <c r="A4227" s="406">
        <v>5318</v>
      </c>
      <c r="B4227" s="406" t="s">
        <v>2863</v>
      </c>
      <c r="C4227" s="406" t="s">
        <v>2072</v>
      </c>
      <c r="D4227" s="406">
        <v>9.98</v>
      </c>
      <c r="E4227" s="404" t="s">
        <v>65</v>
      </c>
      <c r="G4227"/>
    </row>
    <row r="4228" spans="1:7" ht="13.5" thickBot="1" x14ac:dyDescent="0.25">
      <c r="A4228" s="407">
        <v>10691</v>
      </c>
      <c r="B4228" s="407" t="s">
        <v>8185</v>
      </c>
      <c r="C4228" s="407" t="s">
        <v>2072</v>
      </c>
      <c r="D4228" s="407">
        <v>18.59</v>
      </c>
      <c r="E4228" s="404" t="s">
        <v>65</v>
      </c>
      <c r="G4228"/>
    </row>
    <row r="4229" spans="1:7" ht="13.5" thickBot="1" x14ac:dyDescent="0.25">
      <c r="A4229" s="406">
        <v>12295</v>
      </c>
      <c r="B4229" s="406" t="s">
        <v>10628</v>
      </c>
      <c r="C4229" s="406" t="s">
        <v>2</v>
      </c>
      <c r="D4229" s="406">
        <v>2.2999999999999998</v>
      </c>
      <c r="E4229" s="404" t="s">
        <v>65</v>
      </c>
      <c r="G4229"/>
    </row>
    <row r="4230" spans="1:7" ht="13.5" thickBot="1" x14ac:dyDescent="0.25">
      <c r="A4230" s="407">
        <v>12296</v>
      </c>
      <c r="B4230" s="407" t="s">
        <v>10629</v>
      </c>
      <c r="C4230" s="407" t="s">
        <v>2</v>
      </c>
      <c r="D4230" s="407">
        <v>2.98</v>
      </c>
      <c r="E4230" s="404" t="s">
        <v>65</v>
      </c>
      <c r="G4230"/>
    </row>
    <row r="4231" spans="1:7" ht="13.5" thickBot="1" x14ac:dyDescent="0.25">
      <c r="A4231" s="406">
        <v>12294</v>
      </c>
      <c r="B4231" s="406" t="s">
        <v>10630</v>
      </c>
      <c r="C4231" s="406" t="s">
        <v>2</v>
      </c>
      <c r="D4231" s="406">
        <v>7.16</v>
      </c>
      <c r="E4231" s="404" t="s">
        <v>65</v>
      </c>
      <c r="G4231"/>
    </row>
    <row r="4232" spans="1:7" ht="13.5" thickBot="1" x14ac:dyDescent="0.25">
      <c r="A4232" s="407">
        <v>14543</v>
      </c>
      <c r="B4232" s="407" t="s">
        <v>10631</v>
      </c>
      <c r="C4232" s="407" t="s">
        <v>2</v>
      </c>
      <c r="D4232" s="407">
        <v>5.1100000000000003</v>
      </c>
      <c r="E4232" s="404" t="s">
        <v>65</v>
      </c>
      <c r="G4232"/>
    </row>
    <row r="4233" spans="1:7" ht="13.5" customHeight="1" thickBot="1" x14ac:dyDescent="0.25">
      <c r="A4233" s="406">
        <v>13329</v>
      </c>
      <c r="B4233" s="406" t="s">
        <v>10632</v>
      </c>
      <c r="C4233" s="406" t="s">
        <v>2</v>
      </c>
      <c r="D4233" s="406">
        <v>3</v>
      </c>
      <c r="E4233" s="404" t="s">
        <v>65</v>
      </c>
      <c r="G4233"/>
    </row>
    <row r="4234" spans="1:7" ht="13.5" thickBot="1" x14ac:dyDescent="0.25">
      <c r="A4234" s="407">
        <v>21044</v>
      </c>
      <c r="B4234" s="407" t="s">
        <v>10633</v>
      </c>
      <c r="C4234" s="407" t="s">
        <v>2</v>
      </c>
      <c r="D4234" s="407">
        <v>11.95</v>
      </c>
      <c r="E4234" s="404" t="s">
        <v>65</v>
      </c>
      <c r="G4234"/>
    </row>
    <row r="4235" spans="1:7" ht="13.5" thickBot="1" x14ac:dyDescent="0.25">
      <c r="A4235" s="406">
        <v>21045</v>
      </c>
      <c r="B4235" s="406" t="s">
        <v>10634</v>
      </c>
      <c r="C4235" s="406" t="s">
        <v>2</v>
      </c>
      <c r="D4235" s="406">
        <v>16.37</v>
      </c>
      <c r="E4235" s="404" t="s">
        <v>65</v>
      </c>
      <c r="G4235"/>
    </row>
    <row r="4236" spans="1:7" ht="13.5" thickBot="1" x14ac:dyDescent="0.25">
      <c r="A4236" s="407">
        <v>21040</v>
      </c>
      <c r="B4236" s="407" t="s">
        <v>10635</v>
      </c>
      <c r="C4236" s="407" t="s">
        <v>2</v>
      </c>
      <c r="D4236" s="407">
        <v>11.7</v>
      </c>
      <c r="E4236" s="404" t="s">
        <v>65</v>
      </c>
      <c r="G4236"/>
    </row>
    <row r="4237" spans="1:7" ht="13.5" thickBot="1" x14ac:dyDescent="0.25">
      <c r="A4237" s="406">
        <v>21041</v>
      </c>
      <c r="B4237" s="406" t="s">
        <v>10636</v>
      </c>
      <c r="C4237" s="406" t="s">
        <v>2</v>
      </c>
      <c r="D4237" s="406">
        <v>14.12</v>
      </c>
      <c r="E4237" s="404" t="s">
        <v>65</v>
      </c>
      <c r="G4237"/>
    </row>
    <row r="4238" spans="1:7" ht="13.5" thickBot="1" x14ac:dyDescent="0.25">
      <c r="A4238" s="407">
        <v>21047</v>
      </c>
      <c r="B4238" s="407" t="s">
        <v>10637</v>
      </c>
      <c r="C4238" s="407" t="s">
        <v>2</v>
      </c>
      <c r="D4238" s="407">
        <v>17.62</v>
      </c>
      <c r="E4238" s="404" t="s">
        <v>65</v>
      </c>
      <c r="G4238"/>
    </row>
    <row r="4239" spans="1:7" ht="13.5" thickBot="1" x14ac:dyDescent="0.25">
      <c r="A4239" s="406">
        <v>21042</v>
      </c>
      <c r="B4239" s="406" t="s">
        <v>10638</v>
      </c>
      <c r="C4239" s="406" t="s">
        <v>2</v>
      </c>
      <c r="D4239" s="406">
        <v>13.58</v>
      </c>
      <c r="E4239" s="404" t="s">
        <v>65</v>
      </c>
      <c r="G4239"/>
    </row>
    <row r="4240" spans="1:7" ht="13.5" thickBot="1" x14ac:dyDescent="0.25">
      <c r="A4240" s="407">
        <v>21043</v>
      </c>
      <c r="B4240" s="407" t="s">
        <v>10639</v>
      </c>
      <c r="C4240" s="407" t="s">
        <v>2</v>
      </c>
      <c r="D4240" s="407">
        <v>17.16</v>
      </c>
      <c r="E4240" s="404" t="s">
        <v>65</v>
      </c>
      <c r="G4240"/>
    </row>
    <row r="4241" spans="1:7" ht="13.5" thickBot="1" x14ac:dyDescent="0.25">
      <c r="A4241" s="406">
        <v>21046</v>
      </c>
      <c r="B4241" s="406" t="s">
        <v>10640</v>
      </c>
      <c r="C4241" s="406" t="s">
        <v>2</v>
      </c>
      <c r="D4241" s="406">
        <v>13.58</v>
      </c>
      <c r="E4241" s="404" t="s">
        <v>65</v>
      </c>
      <c r="G4241"/>
    </row>
    <row r="4242" spans="1:7" ht="13.5" customHeight="1" thickBot="1" x14ac:dyDescent="0.25">
      <c r="A4242" s="407">
        <v>1105</v>
      </c>
      <c r="B4242" s="407" t="s">
        <v>2864</v>
      </c>
      <c r="C4242" s="407" t="s">
        <v>2</v>
      </c>
      <c r="D4242" s="407">
        <v>1.17</v>
      </c>
      <c r="E4242" s="404" t="s">
        <v>65</v>
      </c>
      <c r="G4242"/>
    </row>
    <row r="4243" spans="1:7" ht="13.5" thickBot="1" x14ac:dyDescent="0.25">
      <c r="A4243" s="406">
        <v>1104</v>
      </c>
      <c r="B4243" s="406" t="s">
        <v>2865</v>
      </c>
      <c r="C4243" s="406" t="s">
        <v>2</v>
      </c>
      <c r="D4243" s="406">
        <v>1.06</v>
      </c>
      <c r="E4243" s="404" t="s">
        <v>65</v>
      </c>
      <c r="G4243"/>
    </row>
    <row r="4244" spans="1:7" ht="13.5" thickBot="1" x14ac:dyDescent="0.25">
      <c r="A4244" s="407">
        <v>11895</v>
      </c>
      <c r="B4244" s="407" t="s">
        <v>8186</v>
      </c>
      <c r="C4244" s="407" t="s">
        <v>2</v>
      </c>
      <c r="D4244" s="407">
        <v>777.81</v>
      </c>
      <c r="E4244" s="404" t="s">
        <v>65</v>
      </c>
      <c r="G4244"/>
    </row>
    <row r="4245" spans="1:7" ht="13.5" thickBot="1" x14ac:dyDescent="0.25">
      <c r="A4245" s="406">
        <v>11896</v>
      </c>
      <c r="B4245" s="406" t="s">
        <v>8187</v>
      </c>
      <c r="C4245" s="406" t="s">
        <v>2</v>
      </c>
      <c r="D4245" s="409">
        <v>4076.8</v>
      </c>
      <c r="E4245" s="404" t="s">
        <v>65</v>
      </c>
      <c r="G4245"/>
    </row>
    <row r="4246" spans="1:7" ht="13.5" thickBot="1" x14ac:dyDescent="0.25">
      <c r="A4246" s="407">
        <v>11897</v>
      </c>
      <c r="B4246" s="407" t="s">
        <v>8188</v>
      </c>
      <c r="C4246" s="407" t="s">
        <v>2</v>
      </c>
      <c r="D4246" s="408">
        <v>5319.5</v>
      </c>
      <c r="E4246" s="404" t="s">
        <v>65</v>
      </c>
      <c r="G4246"/>
    </row>
    <row r="4247" spans="1:7" ht="13.5" thickBot="1" x14ac:dyDescent="0.25">
      <c r="A4247" s="406">
        <v>11898</v>
      </c>
      <c r="B4247" s="406" t="s">
        <v>8189</v>
      </c>
      <c r="C4247" s="406" t="s">
        <v>2</v>
      </c>
      <c r="D4247" s="409">
        <v>5587.71</v>
      </c>
      <c r="E4247" s="404" t="s">
        <v>65</v>
      </c>
      <c r="G4247"/>
    </row>
    <row r="4248" spans="1:7" ht="13.5" thickBot="1" x14ac:dyDescent="0.25">
      <c r="A4248" s="407">
        <v>3282</v>
      </c>
      <c r="B4248" s="407" t="s">
        <v>8190</v>
      </c>
      <c r="C4248" s="407" t="s">
        <v>2</v>
      </c>
      <c r="D4248" s="407">
        <v>565.47</v>
      </c>
      <c r="E4248" s="404" t="s">
        <v>65</v>
      </c>
      <c r="G4248"/>
    </row>
    <row r="4249" spans="1:7" ht="13.5" thickBot="1" x14ac:dyDescent="0.25">
      <c r="A4249" s="406">
        <v>11899</v>
      </c>
      <c r="B4249" s="406" t="s">
        <v>13049</v>
      </c>
      <c r="C4249" s="406" t="s">
        <v>2</v>
      </c>
      <c r="D4249" s="409">
        <v>2758.09</v>
      </c>
      <c r="E4249" s="404" t="s">
        <v>65</v>
      </c>
      <c r="G4249"/>
    </row>
    <row r="4250" spans="1:7" ht="13.5" thickBot="1" x14ac:dyDescent="0.25">
      <c r="A4250" s="407">
        <v>11900</v>
      </c>
      <c r="B4250" s="407" t="s">
        <v>8191</v>
      </c>
      <c r="C4250" s="407" t="s">
        <v>2</v>
      </c>
      <c r="D4250" s="408">
        <v>3781.76</v>
      </c>
      <c r="E4250" s="404" t="s">
        <v>65</v>
      </c>
      <c r="G4250"/>
    </row>
    <row r="4251" spans="1:7" ht="13.5" thickBot="1" x14ac:dyDescent="0.25">
      <c r="A4251" s="406">
        <v>14149</v>
      </c>
      <c r="B4251" s="406" t="s">
        <v>10641</v>
      </c>
      <c r="C4251" s="406" t="s">
        <v>2462</v>
      </c>
      <c r="D4251" s="406">
        <v>225.81</v>
      </c>
      <c r="E4251" s="404" t="s">
        <v>65</v>
      </c>
      <c r="G4251"/>
    </row>
    <row r="4252" spans="1:7" ht="23.25" thickBot="1" x14ac:dyDescent="0.25">
      <c r="A4252" s="407">
        <v>40615</v>
      </c>
      <c r="B4252" s="407" t="s">
        <v>13991</v>
      </c>
      <c r="C4252" s="407" t="s">
        <v>2</v>
      </c>
      <c r="D4252" s="407">
        <v>1.07</v>
      </c>
      <c r="E4252" s="404" t="s">
        <v>65</v>
      </c>
      <c r="G4252"/>
    </row>
    <row r="4253" spans="1:7" ht="23.25" thickBot="1" x14ac:dyDescent="0.25">
      <c r="A4253" s="406">
        <v>40617</v>
      </c>
      <c r="B4253" s="406" t="s">
        <v>13992</v>
      </c>
      <c r="C4253" s="406" t="s">
        <v>2</v>
      </c>
      <c r="D4253" s="406">
        <v>2.29</v>
      </c>
      <c r="E4253" s="404" t="s">
        <v>65</v>
      </c>
      <c r="G4253"/>
    </row>
    <row r="4254" spans="1:7" ht="13.5" thickBot="1" x14ac:dyDescent="0.25">
      <c r="A4254" s="407">
        <v>20061</v>
      </c>
      <c r="B4254" s="407" t="s">
        <v>10642</v>
      </c>
      <c r="C4254" s="407" t="s">
        <v>2</v>
      </c>
      <c r="D4254" s="407">
        <v>3.08</v>
      </c>
      <c r="E4254" s="404" t="s">
        <v>65</v>
      </c>
      <c r="G4254"/>
    </row>
    <row r="4255" spans="1:7" ht="13.5" thickBot="1" x14ac:dyDescent="0.25">
      <c r="A4255" s="406">
        <v>7576</v>
      </c>
      <c r="B4255" s="406" t="s">
        <v>10643</v>
      </c>
      <c r="C4255" s="406" t="s">
        <v>2</v>
      </c>
      <c r="D4255" s="406">
        <v>97.4</v>
      </c>
      <c r="E4255" s="404" t="s">
        <v>65</v>
      </c>
      <c r="G4255"/>
    </row>
    <row r="4256" spans="1:7" ht="13.5" thickBot="1" x14ac:dyDescent="0.25">
      <c r="A4256" s="407">
        <v>3384</v>
      </c>
      <c r="B4256" s="407" t="s">
        <v>10644</v>
      </c>
      <c r="C4256" s="407" t="s">
        <v>2</v>
      </c>
      <c r="D4256" s="407">
        <v>3.4</v>
      </c>
      <c r="E4256" s="404" t="s">
        <v>65</v>
      </c>
      <c r="G4256"/>
    </row>
    <row r="4257" spans="1:7" ht="13.5" thickBot="1" x14ac:dyDescent="0.25">
      <c r="A4257" s="406">
        <v>7572</v>
      </c>
      <c r="B4257" s="406" t="s">
        <v>13993</v>
      </c>
      <c r="C4257" s="406" t="s">
        <v>2</v>
      </c>
      <c r="D4257" s="406">
        <v>4.71</v>
      </c>
      <c r="E4257" s="404" t="s">
        <v>65</v>
      </c>
      <c r="G4257"/>
    </row>
    <row r="4258" spans="1:7" ht="13.5" thickBot="1" x14ac:dyDescent="0.25">
      <c r="A4258" s="407">
        <v>3396</v>
      </c>
      <c r="B4258" s="407" t="s">
        <v>13994</v>
      </c>
      <c r="C4258" s="407" t="s">
        <v>2</v>
      </c>
      <c r="D4258" s="407">
        <v>3.33</v>
      </c>
      <c r="E4258" s="404" t="s">
        <v>65</v>
      </c>
      <c r="G4258"/>
    </row>
    <row r="4259" spans="1:7" ht="13.5" thickBot="1" x14ac:dyDescent="0.25">
      <c r="A4259" s="406">
        <v>37590</v>
      </c>
      <c r="B4259" s="406" t="s">
        <v>10645</v>
      </c>
      <c r="C4259" s="406" t="s">
        <v>2</v>
      </c>
      <c r="D4259" s="406">
        <v>20.98</v>
      </c>
      <c r="E4259" s="404" t="s">
        <v>65</v>
      </c>
      <c r="G4259"/>
    </row>
    <row r="4260" spans="1:7" ht="13.5" thickBot="1" x14ac:dyDescent="0.25">
      <c r="A4260" s="407">
        <v>37591</v>
      </c>
      <c r="B4260" s="407" t="s">
        <v>10646</v>
      </c>
      <c r="C4260" s="407" t="s">
        <v>2</v>
      </c>
      <c r="D4260" s="407">
        <v>29.2</v>
      </c>
      <c r="E4260" s="404" t="s">
        <v>65</v>
      </c>
      <c r="G4260"/>
    </row>
    <row r="4261" spans="1:7" ht="23.25" thickBot="1" x14ac:dyDescent="0.25">
      <c r="A4261" s="406">
        <v>12626</v>
      </c>
      <c r="B4261" s="406" t="s">
        <v>10647</v>
      </c>
      <c r="C4261" s="406" t="s">
        <v>2</v>
      </c>
      <c r="D4261" s="406">
        <v>14.79</v>
      </c>
      <c r="E4261" s="404" t="s">
        <v>65</v>
      </c>
      <c r="G4261"/>
    </row>
    <row r="4262" spans="1:7" ht="13.5" thickBot="1" x14ac:dyDescent="0.25">
      <c r="A4262" s="407">
        <v>11033</v>
      </c>
      <c r="B4262" s="407" t="s">
        <v>10648</v>
      </c>
      <c r="C4262" s="407" t="s">
        <v>2</v>
      </c>
      <c r="D4262" s="407">
        <v>3.56</v>
      </c>
      <c r="E4262" s="404" t="s">
        <v>65</v>
      </c>
      <c r="G4262"/>
    </row>
    <row r="4263" spans="1:7" ht="13.5" thickBot="1" x14ac:dyDescent="0.25">
      <c r="A4263" s="406">
        <v>390</v>
      </c>
      <c r="B4263" s="406" t="s">
        <v>13995</v>
      </c>
      <c r="C4263" s="406" t="s">
        <v>2</v>
      </c>
      <c r="D4263" s="406">
        <v>6.7</v>
      </c>
      <c r="E4263" s="404" t="s">
        <v>65</v>
      </c>
      <c r="G4263"/>
    </row>
    <row r="4264" spans="1:7" ht="23.25" thickBot="1" x14ac:dyDescent="0.25">
      <c r="A4264" s="407">
        <v>6178</v>
      </c>
      <c r="B4264" s="407" t="s">
        <v>10649</v>
      </c>
      <c r="C4264" s="407" t="s">
        <v>184</v>
      </c>
      <c r="D4264" s="407">
        <v>78.75</v>
      </c>
      <c r="E4264" s="404" t="s">
        <v>65</v>
      </c>
      <c r="G4264"/>
    </row>
    <row r="4265" spans="1:7" ht="23.25" thickBot="1" x14ac:dyDescent="0.25">
      <c r="A4265" s="406">
        <v>6180</v>
      </c>
      <c r="B4265" s="406" t="s">
        <v>13996</v>
      </c>
      <c r="C4265" s="406" t="s">
        <v>184</v>
      </c>
      <c r="D4265" s="406">
        <v>85</v>
      </c>
      <c r="E4265" s="404" t="s">
        <v>65</v>
      </c>
      <c r="G4265"/>
    </row>
    <row r="4266" spans="1:7" ht="13.5" thickBot="1" x14ac:dyDescent="0.25">
      <c r="A4266" s="407">
        <v>6182</v>
      </c>
      <c r="B4266" s="407" t="s">
        <v>10650</v>
      </c>
      <c r="C4266" s="407" t="s">
        <v>184</v>
      </c>
      <c r="D4266" s="407">
        <v>105.5</v>
      </c>
      <c r="E4266" s="404" t="s">
        <v>65</v>
      </c>
      <c r="G4266"/>
    </row>
    <row r="4267" spans="1:7" ht="13.5" thickBot="1" x14ac:dyDescent="0.25">
      <c r="A4267" s="406">
        <v>6204</v>
      </c>
      <c r="B4267" s="406" t="s">
        <v>4984</v>
      </c>
      <c r="C4267" s="406" t="s">
        <v>70</v>
      </c>
      <c r="D4267" s="406">
        <v>7.43</v>
      </c>
      <c r="E4267" s="404" t="s">
        <v>65</v>
      </c>
      <c r="G4267"/>
    </row>
    <row r="4268" spans="1:7" ht="13.5" thickBot="1" x14ac:dyDescent="0.25">
      <c r="A4268" s="407">
        <v>3993</v>
      </c>
      <c r="B4268" s="407" t="s">
        <v>4510</v>
      </c>
      <c r="C4268" s="407" t="s">
        <v>184</v>
      </c>
      <c r="D4268" s="407">
        <v>62.5</v>
      </c>
      <c r="E4268" s="404" t="s">
        <v>65</v>
      </c>
      <c r="G4268"/>
    </row>
    <row r="4269" spans="1:7" ht="13.5" thickBot="1" x14ac:dyDescent="0.25">
      <c r="A4269" s="406">
        <v>3992</v>
      </c>
      <c r="B4269" s="406" t="s">
        <v>4511</v>
      </c>
      <c r="C4269" s="406" t="s">
        <v>70</v>
      </c>
      <c r="D4269" s="406">
        <v>18.77</v>
      </c>
      <c r="E4269" s="404" t="s">
        <v>65</v>
      </c>
      <c r="G4269"/>
    </row>
    <row r="4270" spans="1:7" ht="13.5" thickBot="1" x14ac:dyDescent="0.25">
      <c r="A4270" s="407">
        <v>3990</v>
      </c>
      <c r="B4270" s="407" t="s">
        <v>10651</v>
      </c>
      <c r="C4270" s="407" t="s">
        <v>70</v>
      </c>
      <c r="D4270" s="407">
        <v>15.65</v>
      </c>
      <c r="E4270" s="404" t="s">
        <v>65</v>
      </c>
      <c r="G4270"/>
    </row>
    <row r="4271" spans="1:7" ht="13.5" thickBot="1" x14ac:dyDescent="0.25">
      <c r="A4271" s="406">
        <v>6193</v>
      </c>
      <c r="B4271" s="406" t="s">
        <v>2867</v>
      </c>
      <c r="C4271" s="406" t="s">
        <v>70</v>
      </c>
      <c r="D4271" s="406">
        <v>6.66</v>
      </c>
      <c r="E4271" s="404" t="s">
        <v>65</v>
      </c>
      <c r="G4271"/>
    </row>
    <row r="4272" spans="1:7" ht="13.5" thickBot="1" x14ac:dyDescent="0.25">
      <c r="A4272" s="407">
        <v>6189</v>
      </c>
      <c r="B4272" s="407" t="s">
        <v>2868</v>
      </c>
      <c r="C4272" s="407" t="s">
        <v>70</v>
      </c>
      <c r="D4272" s="407">
        <v>9.99</v>
      </c>
      <c r="E4272" s="404" t="s">
        <v>65</v>
      </c>
      <c r="G4272"/>
    </row>
    <row r="4273" spans="1:7" ht="13.5" thickBot="1" x14ac:dyDescent="0.25">
      <c r="A4273" s="406">
        <v>10567</v>
      </c>
      <c r="B4273" s="406" t="s">
        <v>4788</v>
      </c>
      <c r="C4273" s="406" t="s">
        <v>70</v>
      </c>
      <c r="D4273" s="406">
        <v>6.78</v>
      </c>
      <c r="E4273" s="404" t="s">
        <v>65</v>
      </c>
      <c r="G4273"/>
    </row>
    <row r="4274" spans="1:7" ht="13.5" thickBot="1" x14ac:dyDescent="0.25">
      <c r="A4274" s="407">
        <v>6212</v>
      </c>
      <c r="B4274" s="407" t="s">
        <v>4985</v>
      </c>
      <c r="C4274" s="407" t="s">
        <v>70</v>
      </c>
      <c r="D4274" s="407">
        <v>9.48</v>
      </c>
      <c r="E4274" s="404" t="s">
        <v>65</v>
      </c>
      <c r="G4274"/>
    </row>
    <row r="4275" spans="1:7" ht="13.5" thickBot="1" x14ac:dyDescent="0.25">
      <c r="A4275" s="406">
        <v>6188</v>
      </c>
      <c r="B4275" s="406" t="s">
        <v>4986</v>
      </c>
      <c r="C4275" s="406" t="s">
        <v>184</v>
      </c>
      <c r="D4275" s="406">
        <v>31.63</v>
      </c>
      <c r="E4275" s="404" t="s">
        <v>65</v>
      </c>
      <c r="G4275"/>
    </row>
    <row r="4276" spans="1:7" ht="13.5" thickBot="1" x14ac:dyDescent="0.25">
      <c r="A4276" s="407">
        <v>6214</v>
      </c>
      <c r="B4276" s="407" t="s">
        <v>10652</v>
      </c>
      <c r="C4276" s="407" t="s">
        <v>184</v>
      </c>
      <c r="D4276" s="407">
        <v>49.33</v>
      </c>
      <c r="E4276" s="404" t="s">
        <v>65</v>
      </c>
      <c r="G4276"/>
    </row>
    <row r="4277" spans="1:7" ht="23.25" thickBot="1" x14ac:dyDescent="0.25">
      <c r="A4277" s="406">
        <v>36153</v>
      </c>
      <c r="B4277" s="406" t="s">
        <v>10653</v>
      </c>
      <c r="C4277" s="406" t="s">
        <v>2</v>
      </c>
      <c r="D4277" s="406">
        <v>179.22</v>
      </c>
      <c r="E4277" s="404" t="s">
        <v>65</v>
      </c>
      <c r="G4277"/>
    </row>
    <row r="4278" spans="1:7" ht="13.5" thickBot="1" x14ac:dyDescent="0.25">
      <c r="A4278" s="407">
        <v>10740</v>
      </c>
      <c r="B4278" s="407" t="s">
        <v>10654</v>
      </c>
      <c r="C4278" s="407" t="s">
        <v>2</v>
      </c>
      <c r="D4278" s="408">
        <v>9737.51</v>
      </c>
      <c r="E4278" s="404" t="s">
        <v>65</v>
      </c>
      <c r="G4278"/>
    </row>
    <row r="4279" spans="1:7" ht="13.5" thickBot="1" x14ac:dyDescent="0.25">
      <c r="A4279" s="406">
        <v>10809</v>
      </c>
      <c r="B4279" s="406" t="s">
        <v>10655</v>
      </c>
      <c r="C4279" s="406" t="s">
        <v>280</v>
      </c>
      <c r="D4279" s="406">
        <v>2.06</v>
      </c>
      <c r="E4279" s="404" t="s">
        <v>65</v>
      </c>
      <c r="G4279"/>
    </row>
    <row r="4280" spans="1:7" ht="13.5" thickBot="1" x14ac:dyDescent="0.25">
      <c r="A4280" s="407">
        <v>13914</v>
      </c>
      <c r="B4280" s="407" t="s">
        <v>10656</v>
      </c>
      <c r="C4280" s="407" t="s">
        <v>2</v>
      </c>
      <c r="D4280" s="407">
        <v>704.54</v>
      </c>
      <c r="E4280" s="404" t="s">
        <v>65</v>
      </c>
      <c r="G4280"/>
    </row>
    <row r="4281" spans="1:7" ht="13.5" thickBot="1" x14ac:dyDescent="0.25">
      <c r="A4281" s="406">
        <v>10742</v>
      </c>
      <c r="B4281" s="406" t="s">
        <v>10657</v>
      </c>
      <c r="C4281" s="406" t="s">
        <v>2</v>
      </c>
      <c r="D4281" s="409">
        <v>1027.5899999999999</v>
      </c>
      <c r="E4281" s="404" t="s">
        <v>65</v>
      </c>
      <c r="G4281"/>
    </row>
    <row r="4282" spans="1:7" ht="13.5" thickBot="1" x14ac:dyDescent="0.25">
      <c r="A4282" s="407">
        <v>10811</v>
      </c>
      <c r="B4282" s="407" t="s">
        <v>10658</v>
      </c>
      <c r="C4282" s="407" t="s">
        <v>280</v>
      </c>
      <c r="D4282" s="407">
        <v>1.76</v>
      </c>
      <c r="E4282" s="404" t="s">
        <v>65</v>
      </c>
      <c r="G4282"/>
    </row>
    <row r="4283" spans="1:7" ht="13.5" thickBot="1" x14ac:dyDescent="0.25">
      <c r="A4283" s="406">
        <v>7552</v>
      </c>
      <c r="B4283" s="406" t="s">
        <v>2869</v>
      </c>
      <c r="C4283" s="406" t="s">
        <v>2</v>
      </c>
      <c r="D4283" s="406">
        <v>13.9</v>
      </c>
      <c r="E4283" s="404" t="s">
        <v>65</v>
      </c>
      <c r="G4283"/>
    </row>
    <row r="4284" spans="1:7" ht="13.5" thickBot="1" x14ac:dyDescent="0.25">
      <c r="A4284" s="407">
        <v>7543</v>
      </c>
      <c r="B4284" s="407" t="s">
        <v>2870</v>
      </c>
      <c r="C4284" s="407" t="s">
        <v>2</v>
      </c>
      <c r="D4284" s="407">
        <v>2.95</v>
      </c>
      <c r="E4284" s="404" t="s">
        <v>65</v>
      </c>
      <c r="G4284"/>
    </row>
    <row r="4285" spans="1:7" ht="13.5" thickBot="1" x14ac:dyDescent="0.25">
      <c r="A4285" s="406">
        <v>13255</v>
      </c>
      <c r="B4285" s="406" t="s">
        <v>2871</v>
      </c>
      <c r="C4285" s="406" t="s">
        <v>2</v>
      </c>
      <c r="D4285" s="406">
        <v>41.06</v>
      </c>
      <c r="E4285" s="404" t="s">
        <v>65</v>
      </c>
      <c r="G4285"/>
    </row>
    <row r="4286" spans="1:7" ht="23.25" thickBot="1" x14ac:dyDescent="0.25">
      <c r="A4286" s="407">
        <v>20964</v>
      </c>
      <c r="B4286" s="407" t="s">
        <v>10659</v>
      </c>
      <c r="C4286" s="407" t="s">
        <v>2</v>
      </c>
      <c r="D4286" s="407">
        <v>32.79</v>
      </c>
      <c r="E4286" s="404" t="s">
        <v>65</v>
      </c>
      <c r="G4286"/>
    </row>
    <row r="4287" spans="1:7" ht="23.25" thickBot="1" x14ac:dyDescent="0.25">
      <c r="A4287" s="406">
        <v>10905</v>
      </c>
      <c r="B4287" s="406" t="s">
        <v>10660</v>
      </c>
      <c r="C4287" s="406" t="s">
        <v>2</v>
      </c>
      <c r="D4287" s="406">
        <v>43.99</v>
      </c>
      <c r="E4287" s="404" t="s">
        <v>65</v>
      </c>
      <c r="G4287"/>
    </row>
    <row r="4288" spans="1:7" ht="13.5" thickBot="1" x14ac:dyDescent="0.25">
      <c r="A4288" s="407">
        <v>6249</v>
      </c>
      <c r="B4288" s="407" t="s">
        <v>10661</v>
      </c>
      <c r="C4288" s="407" t="s">
        <v>2</v>
      </c>
      <c r="D4288" s="407">
        <v>41.32</v>
      </c>
      <c r="E4288" s="404" t="s">
        <v>65</v>
      </c>
      <c r="G4288"/>
    </row>
    <row r="4289" spans="1:7" ht="13.5" thickBot="1" x14ac:dyDescent="0.25">
      <c r="A4289" s="406">
        <v>6251</v>
      </c>
      <c r="B4289" s="406" t="s">
        <v>10662</v>
      </c>
      <c r="C4289" s="406" t="s">
        <v>2</v>
      </c>
      <c r="D4289" s="406">
        <v>63.4</v>
      </c>
      <c r="E4289" s="404" t="s">
        <v>65</v>
      </c>
      <c r="G4289"/>
    </row>
    <row r="4290" spans="1:7" ht="13.5" thickBot="1" x14ac:dyDescent="0.25">
      <c r="A4290" s="407">
        <v>6252</v>
      </c>
      <c r="B4290" s="407" t="s">
        <v>13050</v>
      </c>
      <c r="C4290" s="407" t="s">
        <v>2</v>
      </c>
      <c r="D4290" s="407">
        <v>80.91</v>
      </c>
      <c r="E4290" s="404" t="s">
        <v>65</v>
      </c>
      <c r="G4290"/>
    </row>
    <row r="4291" spans="1:7" ht="13.5" thickBot="1" x14ac:dyDescent="0.25">
      <c r="A4291" s="406">
        <v>6250</v>
      </c>
      <c r="B4291" s="406" t="s">
        <v>10663</v>
      </c>
      <c r="C4291" s="406" t="s">
        <v>2</v>
      </c>
      <c r="D4291" s="406">
        <v>100.19</v>
      </c>
      <c r="E4291" s="404" t="s">
        <v>65</v>
      </c>
      <c r="G4291"/>
    </row>
    <row r="4292" spans="1:7" ht="13.5" thickBot="1" x14ac:dyDescent="0.25">
      <c r="A4292" s="407">
        <v>11289</v>
      </c>
      <c r="B4292" s="407" t="s">
        <v>10664</v>
      </c>
      <c r="C4292" s="407" t="s">
        <v>2</v>
      </c>
      <c r="D4292" s="407">
        <v>50.79</v>
      </c>
      <c r="E4292" s="404" t="s">
        <v>65</v>
      </c>
      <c r="G4292"/>
    </row>
    <row r="4293" spans="1:7" ht="13.5" thickBot="1" x14ac:dyDescent="0.25">
      <c r="A4293" s="406">
        <v>11241</v>
      </c>
      <c r="B4293" s="406" t="s">
        <v>10665</v>
      </c>
      <c r="C4293" s="406" t="s">
        <v>2</v>
      </c>
      <c r="D4293" s="406">
        <v>126.97</v>
      </c>
      <c r="E4293" s="404" t="s">
        <v>65</v>
      </c>
      <c r="G4293"/>
    </row>
    <row r="4294" spans="1:7" ht="23.25" thickBot="1" x14ac:dyDescent="0.25">
      <c r="A4294" s="407">
        <v>11301</v>
      </c>
      <c r="B4294" s="407" t="s">
        <v>10666</v>
      </c>
      <c r="C4294" s="407" t="s">
        <v>2</v>
      </c>
      <c r="D4294" s="407">
        <v>321.97000000000003</v>
      </c>
      <c r="E4294" s="404" t="s">
        <v>65</v>
      </c>
      <c r="G4294"/>
    </row>
    <row r="4295" spans="1:7" ht="23.25" thickBot="1" x14ac:dyDescent="0.25">
      <c r="A4295" s="406">
        <v>21090</v>
      </c>
      <c r="B4295" s="406" t="s">
        <v>10667</v>
      </c>
      <c r="C4295" s="406" t="s">
        <v>2</v>
      </c>
      <c r="D4295" s="406">
        <v>394.53</v>
      </c>
      <c r="E4295" s="404" t="s">
        <v>65</v>
      </c>
      <c r="G4295"/>
    </row>
    <row r="4296" spans="1:7" ht="13.5" thickBot="1" x14ac:dyDescent="0.25">
      <c r="A4296" s="407">
        <v>14112</v>
      </c>
      <c r="B4296" s="407" t="s">
        <v>10668</v>
      </c>
      <c r="C4296" s="407" t="s">
        <v>2</v>
      </c>
      <c r="D4296" s="407">
        <v>164.61</v>
      </c>
      <c r="E4296" s="404" t="s">
        <v>65</v>
      </c>
      <c r="G4296"/>
    </row>
    <row r="4297" spans="1:7" ht="13.5" thickBot="1" x14ac:dyDescent="0.25">
      <c r="A4297" s="406">
        <v>11315</v>
      </c>
      <c r="B4297" s="406" t="s">
        <v>10669</v>
      </c>
      <c r="C4297" s="406" t="s">
        <v>2</v>
      </c>
      <c r="D4297" s="406">
        <v>77.09</v>
      </c>
      <c r="E4297" s="404" t="s">
        <v>65</v>
      </c>
      <c r="G4297"/>
    </row>
    <row r="4298" spans="1:7" ht="13.5" thickBot="1" x14ac:dyDescent="0.25">
      <c r="A4298" s="407">
        <v>11292</v>
      </c>
      <c r="B4298" s="407" t="s">
        <v>10670</v>
      </c>
      <c r="C4298" s="407" t="s">
        <v>2</v>
      </c>
      <c r="D4298" s="407">
        <v>180.48</v>
      </c>
      <c r="E4298" s="404" t="s">
        <v>65</v>
      </c>
      <c r="G4298"/>
    </row>
    <row r="4299" spans="1:7" ht="23.25" thickBot="1" x14ac:dyDescent="0.25">
      <c r="A4299" s="406">
        <v>21071</v>
      </c>
      <c r="B4299" s="406" t="s">
        <v>10671</v>
      </c>
      <c r="C4299" s="406" t="s">
        <v>2</v>
      </c>
      <c r="D4299" s="406">
        <v>117.9</v>
      </c>
      <c r="E4299" s="404" t="s">
        <v>65</v>
      </c>
      <c r="G4299"/>
    </row>
    <row r="4300" spans="1:7" ht="13.5" thickBot="1" x14ac:dyDescent="0.25">
      <c r="A4300" s="407">
        <v>11293</v>
      </c>
      <c r="B4300" s="407" t="s">
        <v>10672</v>
      </c>
      <c r="C4300" s="407" t="s">
        <v>2</v>
      </c>
      <c r="D4300" s="407">
        <v>199.53</v>
      </c>
      <c r="E4300" s="404" t="s">
        <v>65</v>
      </c>
      <c r="G4300"/>
    </row>
    <row r="4301" spans="1:7" ht="23.25" thickBot="1" x14ac:dyDescent="0.25">
      <c r="A4301" s="406">
        <v>11316</v>
      </c>
      <c r="B4301" s="406" t="s">
        <v>10673</v>
      </c>
      <c r="C4301" s="406" t="s">
        <v>2</v>
      </c>
      <c r="D4301" s="406">
        <v>253.95</v>
      </c>
      <c r="E4301" s="404" t="s">
        <v>65</v>
      </c>
      <c r="G4301"/>
    </row>
    <row r="4302" spans="1:7" ht="23.25" thickBot="1" x14ac:dyDescent="0.25">
      <c r="A4302" s="407">
        <v>6243</v>
      </c>
      <c r="B4302" s="407" t="s">
        <v>10674</v>
      </c>
      <c r="C4302" s="407" t="s">
        <v>2</v>
      </c>
      <c r="D4302" s="407">
        <v>292.5</v>
      </c>
      <c r="E4302" s="404" t="s">
        <v>65</v>
      </c>
      <c r="G4302"/>
    </row>
    <row r="4303" spans="1:7" ht="23.25" thickBot="1" x14ac:dyDescent="0.25">
      <c r="A4303" s="406">
        <v>21079</v>
      </c>
      <c r="B4303" s="406" t="s">
        <v>10675</v>
      </c>
      <c r="C4303" s="406" t="s">
        <v>2</v>
      </c>
      <c r="D4303" s="406">
        <v>348.73</v>
      </c>
      <c r="E4303" s="404" t="s">
        <v>65</v>
      </c>
      <c r="G4303"/>
    </row>
    <row r="4304" spans="1:7" ht="23.25" thickBot="1" x14ac:dyDescent="0.25">
      <c r="A4304" s="407">
        <v>6240</v>
      </c>
      <c r="B4304" s="407" t="s">
        <v>13997</v>
      </c>
      <c r="C4304" s="407" t="s">
        <v>2</v>
      </c>
      <c r="D4304" s="407">
        <v>387.27</v>
      </c>
      <c r="E4304" s="404" t="s">
        <v>65</v>
      </c>
      <c r="G4304"/>
    </row>
    <row r="4305" spans="1:7" ht="23.25" thickBot="1" x14ac:dyDescent="0.25">
      <c r="A4305" s="406">
        <v>11296</v>
      </c>
      <c r="B4305" s="406" t="s">
        <v>13998</v>
      </c>
      <c r="C4305" s="406" t="s">
        <v>2</v>
      </c>
      <c r="D4305" s="409">
        <v>1233.94</v>
      </c>
      <c r="E4305" s="404" t="s">
        <v>65</v>
      </c>
      <c r="G4305"/>
    </row>
    <row r="4306" spans="1:7" ht="13.5" thickBot="1" x14ac:dyDescent="0.25">
      <c r="A4306" s="407">
        <v>11299</v>
      </c>
      <c r="B4306" s="407" t="s">
        <v>10676</v>
      </c>
      <c r="C4306" s="407" t="s">
        <v>2</v>
      </c>
      <c r="D4306" s="407">
        <v>417.66</v>
      </c>
      <c r="E4306" s="404" t="s">
        <v>65</v>
      </c>
      <c r="G4306"/>
    </row>
    <row r="4307" spans="1:7" ht="13.5" thickBot="1" x14ac:dyDescent="0.25">
      <c r="A4307" s="406">
        <v>11066</v>
      </c>
      <c r="B4307" s="406" t="s">
        <v>8192</v>
      </c>
      <c r="C4307" s="406" t="s">
        <v>2</v>
      </c>
      <c r="D4307" s="406">
        <v>9.92</v>
      </c>
      <c r="E4307" s="404" t="s">
        <v>65</v>
      </c>
      <c r="G4307"/>
    </row>
    <row r="4308" spans="1:7" ht="13.5" thickBot="1" x14ac:dyDescent="0.25">
      <c r="A4308" s="407">
        <v>11065</v>
      </c>
      <c r="B4308" s="407" t="s">
        <v>8193</v>
      </c>
      <c r="C4308" s="407" t="s">
        <v>2</v>
      </c>
      <c r="D4308" s="407">
        <v>11.37</v>
      </c>
      <c r="E4308" s="404" t="s">
        <v>65</v>
      </c>
      <c r="G4308"/>
    </row>
    <row r="4309" spans="1:7" ht="13.5" thickBot="1" x14ac:dyDescent="0.25">
      <c r="A4309" s="406">
        <v>2666</v>
      </c>
      <c r="B4309" s="406" t="s">
        <v>2872</v>
      </c>
      <c r="C4309" s="406" t="s">
        <v>2</v>
      </c>
      <c r="D4309" s="406">
        <v>2.37</v>
      </c>
      <c r="E4309" s="404" t="s">
        <v>65</v>
      </c>
      <c r="G4309"/>
    </row>
    <row r="4310" spans="1:7" ht="13.5" thickBot="1" x14ac:dyDescent="0.25">
      <c r="A4310" s="407">
        <v>2668</v>
      </c>
      <c r="B4310" s="407" t="s">
        <v>2873</v>
      </c>
      <c r="C4310" s="407" t="s">
        <v>2</v>
      </c>
      <c r="D4310" s="407">
        <v>3.29</v>
      </c>
      <c r="E4310" s="404" t="s">
        <v>65</v>
      </c>
      <c r="G4310"/>
    </row>
    <row r="4311" spans="1:7" ht="13.5" thickBot="1" x14ac:dyDescent="0.25">
      <c r="A4311" s="406">
        <v>2664</v>
      </c>
      <c r="B4311" s="406" t="s">
        <v>2874</v>
      </c>
      <c r="C4311" s="406" t="s">
        <v>2</v>
      </c>
      <c r="D4311" s="406">
        <v>4.58</v>
      </c>
      <c r="E4311" s="404" t="s">
        <v>65</v>
      </c>
      <c r="G4311"/>
    </row>
    <row r="4312" spans="1:7" ht="13.5" thickBot="1" x14ac:dyDescent="0.25">
      <c r="A4312" s="407">
        <v>2662</v>
      </c>
      <c r="B4312" s="407" t="s">
        <v>2875</v>
      </c>
      <c r="C4312" s="407" t="s">
        <v>2</v>
      </c>
      <c r="D4312" s="407">
        <v>9.09</v>
      </c>
      <c r="E4312" s="404" t="s">
        <v>65</v>
      </c>
      <c r="G4312"/>
    </row>
    <row r="4313" spans="1:7" ht="13.5" thickBot="1" x14ac:dyDescent="0.25">
      <c r="A4313" s="406">
        <v>2663</v>
      </c>
      <c r="B4313" s="406" t="s">
        <v>2876</v>
      </c>
      <c r="C4313" s="406" t="s">
        <v>2</v>
      </c>
      <c r="D4313" s="406">
        <v>13.71</v>
      </c>
      <c r="E4313" s="404" t="s">
        <v>65</v>
      </c>
      <c r="G4313"/>
    </row>
    <row r="4314" spans="1:7" ht="13.5" thickBot="1" x14ac:dyDescent="0.25">
      <c r="A4314" s="407">
        <v>2665</v>
      </c>
      <c r="B4314" s="407" t="s">
        <v>2877</v>
      </c>
      <c r="C4314" s="407" t="s">
        <v>2</v>
      </c>
      <c r="D4314" s="407">
        <v>16.8</v>
      </c>
      <c r="E4314" s="404" t="s">
        <v>65</v>
      </c>
      <c r="G4314"/>
    </row>
    <row r="4315" spans="1:7" ht="13.5" thickBot="1" x14ac:dyDescent="0.25">
      <c r="A4315" s="406">
        <v>11688</v>
      </c>
      <c r="B4315" s="406" t="s">
        <v>10677</v>
      </c>
      <c r="C4315" s="406" t="s">
        <v>2</v>
      </c>
      <c r="D4315" s="406">
        <v>262.85000000000002</v>
      </c>
      <c r="E4315" s="404" t="s">
        <v>65</v>
      </c>
      <c r="G4315"/>
    </row>
    <row r="4316" spans="1:7" ht="34.5" thickBot="1" x14ac:dyDescent="0.25">
      <c r="A4316" s="407">
        <v>37736</v>
      </c>
      <c r="B4316" s="407" t="s">
        <v>10678</v>
      </c>
      <c r="C4316" s="407" t="s">
        <v>2</v>
      </c>
      <c r="D4316" s="408">
        <v>34777</v>
      </c>
      <c r="E4316" s="404" t="s">
        <v>65</v>
      </c>
      <c r="G4316"/>
    </row>
    <row r="4317" spans="1:7" ht="23.25" thickBot="1" x14ac:dyDescent="0.25">
      <c r="A4317" s="406">
        <v>37739</v>
      </c>
      <c r="B4317" s="406" t="s">
        <v>10679</v>
      </c>
      <c r="C4317" s="406" t="s">
        <v>2</v>
      </c>
      <c r="D4317" s="409">
        <v>42802.46</v>
      </c>
      <c r="E4317" s="404" t="s">
        <v>65</v>
      </c>
      <c r="G4317"/>
    </row>
    <row r="4318" spans="1:7" ht="23.25" thickBot="1" x14ac:dyDescent="0.25">
      <c r="A4318" s="407">
        <v>37740</v>
      </c>
      <c r="B4318" s="407" t="s">
        <v>10680</v>
      </c>
      <c r="C4318" s="407" t="s">
        <v>2</v>
      </c>
      <c r="D4318" s="408">
        <v>24425.31</v>
      </c>
      <c r="E4318" s="404" t="s">
        <v>65</v>
      </c>
      <c r="G4318"/>
    </row>
    <row r="4319" spans="1:7" ht="23.25" thickBot="1" x14ac:dyDescent="0.25">
      <c r="A4319" s="406">
        <v>37738</v>
      </c>
      <c r="B4319" s="406" t="s">
        <v>10681</v>
      </c>
      <c r="C4319" s="406" t="s">
        <v>2</v>
      </c>
      <c r="D4319" s="409">
        <v>29019.599999999999</v>
      </c>
      <c r="E4319" s="404" t="s">
        <v>65</v>
      </c>
      <c r="G4319"/>
    </row>
    <row r="4320" spans="1:7" ht="23.25" thickBot="1" x14ac:dyDescent="0.25">
      <c r="A4320" s="407">
        <v>37737</v>
      </c>
      <c r="B4320" s="407" t="s">
        <v>10682</v>
      </c>
      <c r="C4320" s="407" t="s">
        <v>2</v>
      </c>
      <c r="D4320" s="408">
        <v>23087.74</v>
      </c>
      <c r="E4320" s="404" t="s">
        <v>65</v>
      </c>
      <c r="G4320"/>
    </row>
    <row r="4321" spans="1:7" ht="13.5" thickBot="1" x14ac:dyDescent="0.25">
      <c r="A4321" s="406">
        <v>25014</v>
      </c>
      <c r="B4321" s="406" t="s">
        <v>10683</v>
      </c>
      <c r="C4321" s="406" t="s">
        <v>2</v>
      </c>
      <c r="D4321" s="409">
        <v>48356.31</v>
      </c>
      <c r="E4321" s="404" t="s">
        <v>65</v>
      </c>
      <c r="G4321"/>
    </row>
    <row r="4322" spans="1:7" ht="13.5" thickBot="1" x14ac:dyDescent="0.25">
      <c r="A4322" s="407">
        <v>25013</v>
      </c>
      <c r="B4322" s="407" t="s">
        <v>10684</v>
      </c>
      <c r="C4322" s="407" t="s">
        <v>2</v>
      </c>
      <c r="D4322" s="408">
        <v>50682.53</v>
      </c>
      <c r="E4322" s="404" t="s">
        <v>65</v>
      </c>
      <c r="G4322"/>
    </row>
    <row r="4323" spans="1:7" ht="13.5" customHeight="1" thickBot="1" x14ac:dyDescent="0.25">
      <c r="A4323" s="406">
        <v>14405</v>
      </c>
      <c r="B4323" s="406" t="s">
        <v>10685</v>
      </c>
      <c r="C4323" s="406" t="s">
        <v>2</v>
      </c>
      <c r="D4323" s="409">
        <v>59493.09</v>
      </c>
      <c r="E4323" s="404" t="s">
        <v>65</v>
      </c>
      <c r="G4323"/>
    </row>
    <row r="4324" spans="1:7" ht="13.5" customHeight="1" thickBot="1" x14ac:dyDescent="0.25">
      <c r="A4324" s="407">
        <v>6253</v>
      </c>
      <c r="B4324" s="407" t="s">
        <v>10686</v>
      </c>
      <c r="C4324" s="407" t="s">
        <v>2</v>
      </c>
      <c r="D4324" s="407">
        <v>176</v>
      </c>
      <c r="E4324" s="404" t="s">
        <v>65</v>
      </c>
      <c r="G4324"/>
    </row>
    <row r="4325" spans="1:7" ht="13.5" thickBot="1" x14ac:dyDescent="0.25">
      <c r="A4325" s="406">
        <v>36790</v>
      </c>
      <c r="B4325" s="406" t="s">
        <v>10687</v>
      </c>
      <c r="C4325" s="406" t="s">
        <v>2</v>
      </c>
      <c r="D4325" s="406">
        <v>163.06</v>
      </c>
      <c r="E4325" s="404" t="s">
        <v>65</v>
      </c>
      <c r="G4325"/>
    </row>
    <row r="4326" spans="1:7" ht="13.5" thickBot="1" x14ac:dyDescent="0.25">
      <c r="A4326" s="407">
        <v>20271</v>
      </c>
      <c r="B4326" s="407" t="s">
        <v>13051</v>
      </c>
      <c r="C4326" s="407" t="s">
        <v>2</v>
      </c>
      <c r="D4326" s="407">
        <v>512.72</v>
      </c>
      <c r="E4326" s="404" t="s">
        <v>65</v>
      </c>
      <c r="G4326"/>
    </row>
    <row r="4327" spans="1:7" ht="13.5" thickBot="1" x14ac:dyDescent="0.25">
      <c r="A4327" s="406">
        <v>10423</v>
      </c>
      <c r="B4327" s="406" t="s">
        <v>10688</v>
      </c>
      <c r="C4327" s="406" t="s">
        <v>2</v>
      </c>
      <c r="D4327" s="406">
        <v>318</v>
      </c>
      <c r="E4327" s="404" t="s">
        <v>65</v>
      </c>
      <c r="G4327"/>
    </row>
    <row r="4328" spans="1:7" ht="13.5" thickBot="1" x14ac:dyDescent="0.25">
      <c r="A4328" s="407">
        <v>37589</v>
      </c>
      <c r="B4328" s="407" t="s">
        <v>10689</v>
      </c>
      <c r="C4328" s="407" t="s">
        <v>2</v>
      </c>
      <c r="D4328" s="407">
        <v>199.79</v>
      </c>
      <c r="E4328" s="404" t="s">
        <v>65</v>
      </c>
      <c r="G4328"/>
    </row>
    <row r="4329" spans="1:7" ht="13.5" thickBot="1" x14ac:dyDescent="0.25">
      <c r="A4329" s="406">
        <v>11690</v>
      </c>
      <c r="B4329" s="406" t="s">
        <v>10690</v>
      </c>
      <c r="C4329" s="406" t="s">
        <v>2</v>
      </c>
      <c r="D4329" s="406">
        <v>106.13</v>
      </c>
      <c r="E4329" s="404" t="s">
        <v>65</v>
      </c>
      <c r="G4329"/>
    </row>
    <row r="4330" spans="1:7" ht="13.5" thickBot="1" x14ac:dyDescent="0.25">
      <c r="A4330" s="407">
        <v>20234</v>
      </c>
      <c r="B4330" s="407" t="s">
        <v>10691</v>
      </c>
      <c r="C4330" s="407" t="s">
        <v>2</v>
      </c>
      <c r="D4330" s="407">
        <v>134.31</v>
      </c>
      <c r="E4330" s="404" t="s">
        <v>65</v>
      </c>
      <c r="G4330"/>
    </row>
    <row r="4331" spans="1:7" ht="13.5" thickBot="1" x14ac:dyDescent="0.25">
      <c r="A4331" s="406">
        <v>4763</v>
      </c>
      <c r="B4331" s="406" t="s">
        <v>4512</v>
      </c>
      <c r="C4331" s="406" t="s">
        <v>280</v>
      </c>
      <c r="D4331" s="406">
        <v>13.38</v>
      </c>
      <c r="E4331" s="404" t="s">
        <v>65</v>
      </c>
      <c r="G4331"/>
    </row>
    <row r="4332" spans="1:7" ht="13.5" thickBot="1" x14ac:dyDescent="0.25">
      <c r="A4332" s="407">
        <v>14583</v>
      </c>
      <c r="B4332" s="407" t="s">
        <v>2878</v>
      </c>
      <c r="C4332" s="407" t="s">
        <v>298</v>
      </c>
      <c r="D4332" s="407">
        <v>9.27</v>
      </c>
      <c r="E4332" s="404" t="s">
        <v>65</v>
      </c>
      <c r="G4332"/>
    </row>
    <row r="4333" spans="1:7" ht="23.25" thickBot="1" x14ac:dyDescent="0.25">
      <c r="A4333" s="406">
        <v>14250</v>
      </c>
      <c r="B4333" s="406" t="s">
        <v>4789</v>
      </c>
      <c r="C4333" s="406" t="s">
        <v>2424</v>
      </c>
      <c r="D4333" s="406">
        <v>0.49</v>
      </c>
      <c r="E4333" s="404" t="s">
        <v>65</v>
      </c>
      <c r="G4333"/>
    </row>
    <row r="4334" spans="1:7" ht="13.5" thickBot="1" x14ac:dyDescent="0.25">
      <c r="A4334" s="407">
        <v>11457</v>
      </c>
      <c r="B4334" s="407" t="s">
        <v>2879</v>
      </c>
      <c r="C4334" s="407" t="s">
        <v>2</v>
      </c>
      <c r="D4334" s="407">
        <v>27.51</v>
      </c>
      <c r="E4334" s="404" t="s">
        <v>65</v>
      </c>
      <c r="G4334"/>
    </row>
    <row r="4335" spans="1:7" ht="13.5" thickBot="1" x14ac:dyDescent="0.25">
      <c r="A4335" s="406">
        <v>13304</v>
      </c>
      <c r="B4335" s="406" t="s">
        <v>4790</v>
      </c>
      <c r="C4335" s="406" t="s">
        <v>2</v>
      </c>
      <c r="D4335" s="406">
        <v>6.4</v>
      </c>
      <c r="E4335" s="404" t="s">
        <v>65</v>
      </c>
      <c r="G4335"/>
    </row>
    <row r="4336" spans="1:7" ht="13.5" thickBot="1" x14ac:dyDescent="0.25">
      <c r="A4336" s="407">
        <v>12741</v>
      </c>
      <c r="B4336" s="407" t="s">
        <v>2880</v>
      </c>
      <c r="C4336" s="407" t="s">
        <v>2</v>
      </c>
      <c r="D4336" s="407">
        <v>528.96</v>
      </c>
      <c r="E4336" s="404" t="s">
        <v>65</v>
      </c>
      <c r="G4336"/>
    </row>
    <row r="4337" spans="1:7" ht="13.5" thickBot="1" x14ac:dyDescent="0.25">
      <c r="A4337" s="406">
        <v>21121</v>
      </c>
      <c r="B4337" s="406" t="s">
        <v>4513</v>
      </c>
      <c r="C4337" s="406" t="s">
        <v>2</v>
      </c>
      <c r="D4337" s="406">
        <v>1.6</v>
      </c>
      <c r="E4337" s="404" t="s">
        <v>65</v>
      </c>
      <c r="G4337"/>
    </row>
    <row r="4338" spans="1:7" ht="13.5" thickBot="1" x14ac:dyDescent="0.25">
      <c r="A4338" s="407">
        <v>38680</v>
      </c>
      <c r="B4338" s="407" t="s">
        <v>10692</v>
      </c>
      <c r="C4338" s="407" t="s">
        <v>2</v>
      </c>
      <c r="D4338" s="407">
        <v>2.61</v>
      </c>
      <c r="E4338" s="404" t="s">
        <v>65</v>
      </c>
      <c r="G4338"/>
    </row>
    <row r="4339" spans="1:7" ht="13.5" thickBot="1" x14ac:dyDescent="0.25">
      <c r="A4339" s="406">
        <v>12733</v>
      </c>
      <c r="B4339" s="406" t="s">
        <v>13999</v>
      </c>
      <c r="C4339" s="406" t="s">
        <v>2</v>
      </c>
      <c r="D4339" s="406">
        <v>2.85</v>
      </c>
      <c r="E4339" s="404" t="s">
        <v>65</v>
      </c>
      <c r="G4339"/>
    </row>
    <row r="4340" spans="1:7" ht="13.5" thickBot="1" x14ac:dyDescent="0.25">
      <c r="A4340" s="407">
        <v>12734</v>
      </c>
      <c r="B4340" s="407" t="s">
        <v>14000</v>
      </c>
      <c r="C4340" s="407" t="s">
        <v>2</v>
      </c>
      <c r="D4340" s="407">
        <v>6.09</v>
      </c>
      <c r="E4340" s="404" t="s">
        <v>65</v>
      </c>
      <c r="G4340"/>
    </row>
    <row r="4341" spans="1:7" ht="13.5" thickBot="1" x14ac:dyDescent="0.25">
      <c r="A4341" s="406">
        <v>12735</v>
      </c>
      <c r="B4341" s="406" t="s">
        <v>14001</v>
      </c>
      <c r="C4341" s="406" t="s">
        <v>2</v>
      </c>
      <c r="D4341" s="406">
        <v>10.02</v>
      </c>
      <c r="E4341" s="404" t="s">
        <v>65</v>
      </c>
      <c r="G4341"/>
    </row>
    <row r="4342" spans="1:7" ht="13.5" thickBot="1" x14ac:dyDescent="0.25">
      <c r="A4342" s="407">
        <v>12736</v>
      </c>
      <c r="B4342" s="407" t="s">
        <v>14002</v>
      </c>
      <c r="C4342" s="407" t="s">
        <v>2</v>
      </c>
      <c r="D4342" s="407">
        <v>22.9</v>
      </c>
      <c r="E4342" s="404" t="s">
        <v>65</v>
      </c>
      <c r="G4342"/>
    </row>
    <row r="4343" spans="1:7" ht="13.5" thickBot="1" x14ac:dyDescent="0.25">
      <c r="A4343" s="406">
        <v>12737</v>
      </c>
      <c r="B4343" s="406" t="s">
        <v>14003</v>
      </c>
      <c r="C4343" s="406" t="s">
        <v>2</v>
      </c>
      <c r="D4343" s="406">
        <v>29.51</v>
      </c>
      <c r="E4343" s="404" t="s">
        <v>65</v>
      </c>
      <c r="G4343"/>
    </row>
    <row r="4344" spans="1:7" ht="13.5" thickBot="1" x14ac:dyDescent="0.25">
      <c r="A4344" s="407">
        <v>12738</v>
      </c>
      <c r="B4344" s="407" t="s">
        <v>14004</v>
      </c>
      <c r="C4344" s="407" t="s">
        <v>2</v>
      </c>
      <c r="D4344" s="407">
        <v>58.32</v>
      </c>
      <c r="E4344" s="404" t="s">
        <v>65</v>
      </c>
      <c r="G4344"/>
    </row>
    <row r="4345" spans="1:7" ht="13.5" customHeight="1" thickBot="1" x14ac:dyDescent="0.25">
      <c r="A4345" s="406">
        <v>12739</v>
      </c>
      <c r="B4345" s="406" t="s">
        <v>14005</v>
      </c>
      <c r="C4345" s="406" t="s">
        <v>2</v>
      </c>
      <c r="D4345" s="406">
        <v>166.02</v>
      </c>
      <c r="E4345" s="404" t="s">
        <v>65</v>
      </c>
      <c r="G4345"/>
    </row>
    <row r="4346" spans="1:7" ht="13.5" customHeight="1" thickBot="1" x14ac:dyDescent="0.25">
      <c r="A4346" s="407">
        <v>12740</v>
      </c>
      <c r="B4346" s="407" t="s">
        <v>14006</v>
      </c>
      <c r="C4346" s="407" t="s">
        <v>2</v>
      </c>
      <c r="D4346" s="407">
        <v>259.75</v>
      </c>
      <c r="E4346" s="404" t="s">
        <v>65</v>
      </c>
      <c r="G4346"/>
    </row>
    <row r="4347" spans="1:7" ht="51" customHeight="1" thickBot="1" x14ac:dyDescent="0.25">
      <c r="A4347" s="406">
        <v>7105</v>
      </c>
      <c r="B4347" s="406" t="s">
        <v>14007</v>
      </c>
      <c r="C4347" s="406" t="s">
        <v>2</v>
      </c>
      <c r="D4347" s="406">
        <v>21.87</v>
      </c>
      <c r="E4347" s="404" t="s">
        <v>65</v>
      </c>
      <c r="G4347"/>
    </row>
    <row r="4348" spans="1:7" ht="13.5" customHeight="1" thickBot="1" x14ac:dyDescent="0.25">
      <c r="A4348" s="407">
        <v>7119</v>
      </c>
      <c r="B4348" s="407" t="s">
        <v>14008</v>
      </c>
      <c r="C4348" s="407" t="s">
        <v>2</v>
      </c>
      <c r="D4348" s="407">
        <v>4.82</v>
      </c>
      <c r="E4348" s="404" t="s">
        <v>65</v>
      </c>
      <c r="G4348"/>
    </row>
    <row r="4349" spans="1:7" ht="13.5" thickBot="1" x14ac:dyDescent="0.25">
      <c r="A4349" s="406">
        <v>7120</v>
      </c>
      <c r="B4349" s="406" t="s">
        <v>10693</v>
      </c>
      <c r="C4349" s="406" t="s">
        <v>2</v>
      </c>
      <c r="D4349" s="406">
        <v>2.86</v>
      </c>
      <c r="E4349" s="404" t="s">
        <v>65</v>
      </c>
      <c r="G4349"/>
    </row>
    <row r="4350" spans="1:7" ht="13.5" customHeight="1" thickBot="1" x14ac:dyDescent="0.25">
      <c r="A4350" s="407">
        <v>6319</v>
      </c>
      <c r="B4350" s="407" t="s">
        <v>14009</v>
      </c>
      <c r="C4350" s="407" t="s">
        <v>2</v>
      </c>
      <c r="D4350" s="407">
        <v>22.06</v>
      </c>
      <c r="E4350" s="404" t="s">
        <v>65</v>
      </c>
      <c r="G4350"/>
    </row>
    <row r="4351" spans="1:7" ht="13.5" customHeight="1" thickBot="1" x14ac:dyDescent="0.25">
      <c r="A4351" s="406">
        <v>6304</v>
      </c>
      <c r="B4351" s="406" t="s">
        <v>14010</v>
      </c>
      <c r="C4351" s="406" t="s">
        <v>2</v>
      </c>
      <c r="D4351" s="406">
        <v>21.55</v>
      </c>
      <c r="E4351" s="404" t="s">
        <v>65</v>
      </c>
      <c r="G4351"/>
    </row>
    <row r="4352" spans="1:7" ht="13.5" customHeight="1" thickBot="1" x14ac:dyDescent="0.25">
      <c r="A4352" s="407">
        <v>21116</v>
      </c>
      <c r="B4352" s="407" t="s">
        <v>14011</v>
      </c>
      <c r="C4352" s="407" t="s">
        <v>2</v>
      </c>
      <c r="D4352" s="407">
        <v>20.47</v>
      </c>
      <c r="E4352" s="404" t="s">
        <v>65</v>
      </c>
      <c r="G4352"/>
    </row>
    <row r="4353" spans="1:7" ht="13.5" customHeight="1" thickBot="1" x14ac:dyDescent="0.25">
      <c r="A4353" s="406">
        <v>6320</v>
      </c>
      <c r="B4353" s="406" t="s">
        <v>14012</v>
      </c>
      <c r="C4353" s="406" t="s">
        <v>2</v>
      </c>
      <c r="D4353" s="406">
        <v>12.25</v>
      </c>
      <c r="E4353" s="404" t="s">
        <v>65</v>
      </c>
      <c r="G4353"/>
    </row>
    <row r="4354" spans="1:7" ht="13.5" thickBot="1" x14ac:dyDescent="0.25">
      <c r="A4354" s="407">
        <v>6303</v>
      </c>
      <c r="B4354" s="407" t="s">
        <v>14013</v>
      </c>
      <c r="C4354" s="407" t="s">
        <v>2</v>
      </c>
      <c r="D4354" s="407">
        <v>12.53</v>
      </c>
      <c r="E4354" s="404" t="s">
        <v>65</v>
      </c>
      <c r="G4354"/>
    </row>
    <row r="4355" spans="1:7" ht="13.5" thickBot="1" x14ac:dyDescent="0.25">
      <c r="A4355" s="406">
        <v>6308</v>
      </c>
      <c r="B4355" s="406" t="s">
        <v>14014</v>
      </c>
      <c r="C4355" s="406" t="s">
        <v>2</v>
      </c>
      <c r="D4355" s="406">
        <v>71.13</v>
      </c>
      <c r="E4355" s="404" t="s">
        <v>65</v>
      </c>
      <c r="G4355"/>
    </row>
    <row r="4356" spans="1:7" ht="13.5" thickBot="1" x14ac:dyDescent="0.25">
      <c r="A4356" s="407">
        <v>6317</v>
      </c>
      <c r="B4356" s="407" t="s">
        <v>14015</v>
      </c>
      <c r="C4356" s="407" t="s">
        <v>2</v>
      </c>
      <c r="D4356" s="407">
        <v>70.290000000000006</v>
      </c>
      <c r="E4356" s="404" t="s">
        <v>65</v>
      </c>
      <c r="G4356"/>
    </row>
    <row r="4357" spans="1:7" ht="13.5" thickBot="1" x14ac:dyDescent="0.25">
      <c r="A4357" s="406">
        <v>6307</v>
      </c>
      <c r="B4357" s="406" t="s">
        <v>14016</v>
      </c>
      <c r="C4357" s="406" t="s">
        <v>2</v>
      </c>
      <c r="D4357" s="406">
        <v>70.849999999999994</v>
      </c>
      <c r="E4357" s="404" t="s">
        <v>65</v>
      </c>
      <c r="G4357"/>
    </row>
    <row r="4358" spans="1:7" ht="13.5" thickBot="1" x14ac:dyDescent="0.25">
      <c r="A4358" s="407">
        <v>6309</v>
      </c>
      <c r="B4358" s="407" t="s">
        <v>14017</v>
      </c>
      <c r="C4358" s="407" t="s">
        <v>2</v>
      </c>
      <c r="D4358" s="407">
        <v>70.849999999999994</v>
      </c>
      <c r="E4358" s="404" t="s">
        <v>65</v>
      </c>
      <c r="G4358"/>
    </row>
    <row r="4359" spans="1:7" ht="13.5" thickBot="1" x14ac:dyDescent="0.25">
      <c r="A4359" s="406">
        <v>6318</v>
      </c>
      <c r="B4359" s="406" t="s">
        <v>14018</v>
      </c>
      <c r="C4359" s="406" t="s">
        <v>2</v>
      </c>
      <c r="D4359" s="406">
        <v>40.049999999999997</v>
      </c>
      <c r="E4359" s="404" t="s">
        <v>65</v>
      </c>
      <c r="G4359"/>
    </row>
    <row r="4360" spans="1:7" ht="13.5" thickBot="1" x14ac:dyDescent="0.25">
      <c r="A4360" s="407">
        <v>6306</v>
      </c>
      <c r="B4360" s="407" t="s">
        <v>14019</v>
      </c>
      <c r="C4360" s="407" t="s">
        <v>2</v>
      </c>
      <c r="D4360" s="407">
        <v>39.39</v>
      </c>
      <c r="E4360" s="404" t="s">
        <v>65</v>
      </c>
      <c r="G4360"/>
    </row>
    <row r="4361" spans="1:7" ht="13.5" thickBot="1" x14ac:dyDescent="0.25">
      <c r="A4361" s="406">
        <v>6305</v>
      </c>
      <c r="B4361" s="406" t="s">
        <v>14020</v>
      </c>
      <c r="C4361" s="406" t="s">
        <v>2</v>
      </c>
      <c r="D4361" s="406">
        <v>38.92</v>
      </c>
      <c r="E4361" s="404" t="s">
        <v>65</v>
      </c>
      <c r="G4361"/>
    </row>
    <row r="4362" spans="1:7" ht="13.5" thickBot="1" x14ac:dyDescent="0.25">
      <c r="A4362" s="407">
        <v>6302</v>
      </c>
      <c r="B4362" s="407" t="s">
        <v>14021</v>
      </c>
      <c r="C4362" s="407" t="s">
        <v>2</v>
      </c>
      <c r="D4362" s="407">
        <v>7.51</v>
      </c>
      <c r="E4362" s="404" t="s">
        <v>65</v>
      </c>
      <c r="G4362"/>
    </row>
    <row r="4363" spans="1:7" ht="13.5" thickBot="1" x14ac:dyDescent="0.25">
      <c r="A4363" s="406">
        <v>6312</v>
      </c>
      <c r="B4363" s="406" t="s">
        <v>14022</v>
      </c>
      <c r="C4363" s="406" t="s">
        <v>2</v>
      </c>
      <c r="D4363" s="406">
        <v>91.94</v>
      </c>
      <c r="E4363" s="404" t="s">
        <v>65</v>
      </c>
      <c r="G4363"/>
    </row>
    <row r="4364" spans="1:7" ht="13.5" thickBot="1" x14ac:dyDescent="0.25">
      <c r="A4364" s="407">
        <v>6311</v>
      </c>
      <c r="B4364" s="407" t="s">
        <v>14023</v>
      </c>
      <c r="C4364" s="407" t="s">
        <v>2</v>
      </c>
      <c r="D4364" s="407">
        <v>90.81</v>
      </c>
      <c r="E4364" s="404" t="s">
        <v>65</v>
      </c>
      <c r="G4364"/>
    </row>
    <row r="4365" spans="1:7" ht="13.5" thickBot="1" x14ac:dyDescent="0.25">
      <c r="A4365" s="406">
        <v>6310</v>
      </c>
      <c r="B4365" s="406" t="s">
        <v>14024</v>
      </c>
      <c r="C4365" s="406" t="s">
        <v>2</v>
      </c>
      <c r="D4365" s="406">
        <v>89.68</v>
      </c>
      <c r="E4365" s="404" t="s">
        <v>65</v>
      </c>
      <c r="G4365"/>
    </row>
    <row r="4366" spans="1:7" ht="13.5" thickBot="1" x14ac:dyDescent="0.25">
      <c r="A4366" s="407">
        <v>6314</v>
      </c>
      <c r="B4366" s="407" t="s">
        <v>14025</v>
      </c>
      <c r="C4366" s="407" t="s">
        <v>2</v>
      </c>
      <c r="D4366" s="407">
        <v>92.69</v>
      </c>
      <c r="E4366" s="404" t="s">
        <v>65</v>
      </c>
      <c r="G4366"/>
    </row>
    <row r="4367" spans="1:7" ht="13.5" thickBot="1" x14ac:dyDescent="0.25">
      <c r="A4367" s="406">
        <v>6313</v>
      </c>
      <c r="B4367" s="406" t="s">
        <v>14026</v>
      </c>
      <c r="C4367" s="406" t="s">
        <v>2</v>
      </c>
      <c r="D4367" s="406">
        <v>91.94</v>
      </c>
      <c r="E4367" s="404" t="s">
        <v>65</v>
      </c>
      <c r="G4367"/>
    </row>
    <row r="4368" spans="1:7" ht="13.5" thickBot="1" x14ac:dyDescent="0.25">
      <c r="A4368" s="407">
        <v>6315</v>
      </c>
      <c r="B4368" s="407" t="s">
        <v>14027</v>
      </c>
      <c r="C4368" s="407" t="s">
        <v>2</v>
      </c>
      <c r="D4368" s="407">
        <v>172.28</v>
      </c>
      <c r="E4368" s="404" t="s">
        <v>65</v>
      </c>
      <c r="G4368"/>
    </row>
    <row r="4369" spans="1:7" ht="13.5" customHeight="1" thickBot="1" x14ac:dyDescent="0.25">
      <c r="A4369" s="406">
        <v>6316</v>
      </c>
      <c r="B4369" s="406" t="s">
        <v>14028</v>
      </c>
      <c r="C4369" s="406" t="s">
        <v>2</v>
      </c>
      <c r="D4369" s="406">
        <v>172.28</v>
      </c>
      <c r="E4369" s="404" t="s">
        <v>65</v>
      </c>
      <c r="G4369"/>
    </row>
    <row r="4370" spans="1:7" ht="13.5" customHeight="1" thickBot="1" x14ac:dyDescent="0.25">
      <c r="A4370" s="407">
        <v>20176</v>
      </c>
      <c r="B4370" s="407" t="s">
        <v>10694</v>
      </c>
      <c r="C4370" s="407" t="s">
        <v>2</v>
      </c>
      <c r="D4370" s="407">
        <v>44.35</v>
      </c>
      <c r="E4370" s="404" t="s">
        <v>65</v>
      </c>
      <c r="G4370"/>
    </row>
    <row r="4371" spans="1:7" ht="13.5" thickBot="1" x14ac:dyDescent="0.25">
      <c r="A4371" s="406">
        <v>11378</v>
      </c>
      <c r="B4371" s="406" t="s">
        <v>10695</v>
      </c>
      <c r="C4371" s="406" t="s">
        <v>2</v>
      </c>
      <c r="D4371" s="406">
        <v>73.11</v>
      </c>
      <c r="E4371" s="404" t="s">
        <v>65</v>
      </c>
      <c r="G4371"/>
    </row>
    <row r="4372" spans="1:7" ht="13.5" thickBot="1" x14ac:dyDescent="0.25">
      <c r="A4372" s="407">
        <v>11379</v>
      </c>
      <c r="B4372" s="407" t="s">
        <v>10696</v>
      </c>
      <c r="C4372" s="407" t="s">
        <v>2</v>
      </c>
      <c r="D4372" s="407">
        <v>78.72</v>
      </c>
      <c r="E4372" s="404" t="s">
        <v>65</v>
      </c>
      <c r="G4372"/>
    </row>
    <row r="4373" spans="1:7" ht="13.5" thickBot="1" x14ac:dyDescent="0.25">
      <c r="A4373" s="406">
        <v>11493</v>
      </c>
      <c r="B4373" s="406" t="s">
        <v>10697</v>
      </c>
      <c r="C4373" s="406" t="s">
        <v>2</v>
      </c>
      <c r="D4373" s="406">
        <v>39.18</v>
      </c>
      <c r="E4373" s="404" t="s">
        <v>65</v>
      </c>
      <c r="G4373"/>
    </row>
    <row r="4374" spans="1:7" ht="13.5" thickBot="1" x14ac:dyDescent="0.25">
      <c r="A4374" s="407">
        <v>7066</v>
      </c>
      <c r="B4374" s="407" t="s">
        <v>10698</v>
      </c>
      <c r="C4374" s="407" t="s">
        <v>2</v>
      </c>
      <c r="D4374" s="407">
        <v>601.66999999999996</v>
      </c>
      <c r="E4374" s="404" t="s">
        <v>65</v>
      </c>
      <c r="G4374"/>
    </row>
    <row r="4375" spans="1:7" ht="13.5" thickBot="1" x14ac:dyDescent="0.25">
      <c r="A4375" s="406">
        <v>7068</v>
      </c>
      <c r="B4375" s="406" t="s">
        <v>10699</v>
      </c>
      <c r="C4375" s="406" t="s">
        <v>2</v>
      </c>
      <c r="D4375" s="406">
        <v>667.91</v>
      </c>
      <c r="E4375" s="404" t="s">
        <v>65</v>
      </c>
      <c r="G4375"/>
    </row>
    <row r="4376" spans="1:7" ht="13.5" thickBot="1" x14ac:dyDescent="0.25">
      <c r="A4376" s="407">
        <v>7106</v>
      </c>
      <c r="B4376" s="407" t="s">
        <v>10700</v>
      </c>
      <c r="C4376" s="407" t="s">
        <v>2</v>
      </c>
      <c r="D4376" s="407">
        <v>65.31</v>
      </c>
      <c r="E4376" s="404" t="s">
        <v>65</v>
      </c>
      <c r="G4376"/>
    </row>
    <row r="4377" spans="1:7" ht="13.5" thickBot="1" x14ac:dyDescent="0.25">
      <c r="A4377" s="406">
        <v>7104</v>
      </c>
      <c r="B4377" s="406" t="s">
        <v>10701</v>
      </c>
      <c r="C4377" s="406" t="s">
        <v>2</v>
      </c>
      <c r="D4377" s="406">
        <v>1.79</v>
      </c>
      <c r="E4377" s="404" t="s">
        <v>65</v>
      </c>
      <c r="G4377"/>
    </row>
    <row r="4378" spans="1:7" ht="13.5" thickBot="1" x14ac:dyDescent="0.25">
      <c r="A4378" s="407">
        <v>7136</v>
      </c>
      <c r="B4378" s="407" t="s">
        <v>10702</v>
      </c>
      <c r="C4378" s="407" t="s">
        <v>2</v>
      </c>
      <c r="D4378" s="407">
        <v>3.49</v>
      </c>
      <c r="E4378" s="404" t="s">
        <v>65</v>
      </c>
      <c r="G4378"/>
    </row>
    <row r="4379" spans="1:7" ht="13.5" thickBot="1" x14ac:dyDescent="0.25">
      <c r="A4379" s="406">
        <v>7128</v>
      </c>
      <c r="B4379" s="406" t="s">
        <v>10703</v>
      </c>
      <c r="C4379" s="406" t="s">
        <v>2</v>
      </c>
      <c r="D4379" s="406">
        <v>4.76</v>
      </c>
      <c r="E4379" s="404" t="s">
        <v>65</v>
      </c>
      <c r="G4379"/>
    </row>
    <row r="4380" spans="1:7" ht="13.5" thickBot="1" x14ac:dyDescent="0.25">
      <c r="A4380" s="407">
        <v>7108</v>
      </c>
      <c r="B4380" s="407" t="s">
        <v>10704</v>
      </c>
      <c r="C4380" s="407" t="s">
        <v>2</v>
      </c>
      <c r="D4380" s="407">
        <v>5.28</v>
      </c>
      <c r="E4380" s="404" t="s">
        <v>65</v>
      </c>
      <c r="G4380"/>
    </row>
    <row r="4381" spans="1:7" ht="13.5" thickBot="1" x14ac:dyDescent="0.25">
      <c r="A4381" s="406">
        <v>7129</v>
      </c>
      <c r="B4381" s="406" t="s">
        <v>10705</v>
      </c>
      <c r="C4381" s="406" t="s">
        <v>2</v>
      </c>
      <c r="D4381" s="406">
        <v>5.3</v>
      </c>
      <c r="E4381" s="404" t="s">
        <v>65</v>
      </c>
      <c r="G4381"/>
    </row>
    <row r="4382" spans="1:7" ht="13.5" thickBot="1" x14ac:dyDescent="0.25">
      <c r="A4382" s="407">
        <v>7130</v>
      </c>
      <c r="B4382" s="407" t="s">
        <v>10706</v>
      </c>
      <c r="C4382" s="407" t="s">
        <v>2</v>
      </c>
      <c r="D4382" s="407">
        <v>7.18</v>
      </c>
      <c r="E4382" s="404" t="s">
        <v>65</v>
      </c>
      <c r="G4382"/>
    </row>
    <row r="4383" spans="1:7" ht="13.5" thickBot="1" x14ac:dyDescent="0.25">
      <c r="A4383" s="406">
        <v>7131</v>
      </c>
      <c r="B4383" s="406" t="s">
        <v>10707</v>
      </c>
      <c r="C4383" s="406" t="s">
        <v>2</v>
      </c>
      <c r="D4383" s="406">
        <v>8.26</v>
      </c>
      <c r="E4383" s="404" t="s">
        <v>65</v>
      </c>
      <c r="G4383"/>
    </row>
    <row r="4384" spans="1:7" ht="13.5" thickBot="1" x14ac:dyDescent="0.25">
      <c r="A4384" s="407">
        <v>7132</v>
      </c>
      <c r="B4384" s="407" t="s">
        <v>10708</v>
      </c>
      <c r="C4384" s="407" t="s">
        <v>2</v>
      </c>
      <c r="D4384" s="407">
        <v>24.61</v>
      </c>
      <c r="E4384" s="404" t="s">
        <v>65</v>
      </c>
      <c r="G4384"/>
    </row>
    <row r="4385" spans="1:7" ht="13.5" thickBot="1" x14ac:dyDescent="0.25">
      <c r="A4385" s="406">
        <v>7133</v>
      </c>
      <c r="B4385" s="406" t="s">
        <v>10709</v>
      </c>
      <c r="C4385" s="406" t="s">
        <v>2</v>
      </c>
      <c r="D4385" s="406">
        <v>39.06</v>
      </c>
      <c r="E4385" s="404" t="s">
        <v>65</v>
      </c>
      <c r="G4385"/>
    </row>
    <row r="4386" spans="1:7" ht="23.25" thickBot="1" x14ac:dyDescent="0.25">
      <c r="A4386" s="407">
        <v>37420</v>
      </c>
      <c r="B4386" s="407" t="s">
        <v>10710</v>
      </c>
      <c r="C4386" s="407" t="s">
        <v>2</v>
      </c>
      <c r="D4386" s="407">
        <v>19.78</v>
      </c>
      <c r="E4386" s="404" t="s">
        <v>65</v>
      </c>
      <c r="G4386"/>
    </row>
    <row r="4387" spans="1:7" ht="23.25" thickBot="1" x14ac:dyDescent="0.25">
      <c r="A4387" s="406">
        <v>37421</v>
      </c>
      <c r="B4387" s="406" t="s">
        <v>13052</v>
      </c>
      <c r="C4387" s="406" t="s">
        <v>2</v>
      </c>
      <c r="D4387" s="406">
        <v>27.03</v>
      </c>
      <c r="E4387" s="404" t="s">
        <v>65</v>
      </c>
      <c r="G4387"/>
    </row>
    <row r="4388" spans="1:7" ht="23.25" thickBot="1" x14ac:dyDescent="0.25">
      <c r="A4388" s="407">
        <v>37422</v>
      </c>
      <c r="B4388" s="407" t="s">
        <v>10711</v>
      </c>
      <c r="C4388" s="407" t="s">
        <v>2</v>
      </c>
      <c r="D4388" s="407">
        <v>25.3</v>
      </c>
      <c r="E4388" s="404" t="s">
        <v>65</v>
      </c>
      <c r="G4388"/>
    </row>
    <row r="4389" spans="1:7" ht="13.5" thickBot="1" x14ac:dyDescent="0.25">
      <c r="A4389" s="406">
        <v>37443</v>
      </c>
      <c r="B4389" s="406" t="s">
        <v>10712</v>
      </c>
      <c r="C4389" s="406" t="s">
        <v>2</v>
      </c>
      <c r="D4389" s="406">
        <v>93.12</v>
      </c>
      <c r="E4389" s="404" t="s">
        <v>65</v>
      </c>
      <c r="G4389"/>
    </row>
    <row r="4390" spans="1:7" ht="13.5" thickBot="1" x14ac:dyDescent="0.25">
      <c r="A4390" s="407">
        <v>37444</v>
      </c>
      <c r="B4390" s="407" t="s">
        <v>10713</v>
      </c>
      <c r="C4390" s="407" t="s">
        <v>2</v>
      </c>
      <c r="D4390" s="407">
        <v>94.7</v>
      </c>
      <c r="E4390" s="404" t="s">
        <v>65</v>
      </c>
      <c r="G4390"/>
    </row>
    <row r="4391" spans="1:7" ht="13.5" thickBot="1" x14ac:dyDescent="0.25">
      <c r="A4391" s="406">
        <v>37445</v>
      </c>
      <c r="B4391" s="406" t="s">
        <v>10714</v>
      </c>
      <c r="C4391" s="406" t="s">
        <v>2</v>
      </c>
      <c r="D4391" s="406">
        <v>143.55000000000001</v>
      </c>
      <c r="E4391" s="404" t="s">
        <v>65</v>
      </c>
      <c r="G4391"/>
    </row>
    <row r="4392" spans="1:7" ht="13.5" thickBot="1" x14ac:dyDescent="0.25">
      <c r="A4392" s="407">
        <v>37446</v>
      </c>
      <c r="B4392" s="407" t="s">
        <v>14029</v>
      </c>
      <c r="C4392" s="407" t="s">
        <v>2</v>
      </c>
      <c r="D4392" s="407">
        <v>156.49</v>
      </c>
      <c r="E4392" s="404" t="s">
        <v>65</v>
      </c>
      <c r="G4392"/>
    </row>
    <row r="4393" spans="1:7" ht="13.5" thickBot="1" x14ac:dyDescent="0.25">
      <c r="A4393" s="406">
        <v>37447</v>
      </c>
      <c r="B4393" s="406" t="s">
        <v>10715</v>
      </c>
      <c r="C4393" s="406" t="s">
        <v>2</v>
      </c>
      <c r="D4393" s="406">
        <v>158.94</v>
      </c>
      <c r="E4393" s="404" t="s">
        <v>65</v>
      </c>
      <c r="G4393"/>
    </row>
    <row r="4394" spans="1:7" ht="13.5" thickBot="1" x14ac:dyDescent="0.25">
      <c r="A4394" s="407">
        <v>37448</v>
      </c>
      <c r="B4394" s="407" t="s">
        <v>10716</v>
      </c>
      <c r="C4394" s="407" t="s">
        <v>2</v>
      </c>
      <c r="D4394" s="407">
        <v>218.01</v>
      </c>
      <c r="E4394" s="404" t="s">
        <v>65</v>
      </c>
      <c r="G4394"/>
    </row>
    <row r="4395" spans="1:7" ht="13.5" thickBot="1" x14ac:dyDescent="0.25">
      <c r="A4395" s="406">
        <v>37440</v>
      </c>
      <c r="B4395" s="406" t="s">
        <v>10717</v>
      </c>
      <c r="C4395" s="406" t="s">
        <v>2</v>
      </c>
      <c r="D4395" s="406">
        <v>73.91</v>
      </c>
      <c r="E4395" s="404" t="s">
        <v>65</v>
      </c>
      <c r="G4395"/>
    </row>
    <row r="4396" spans="1:7" ht="13.5" thickBot="1" x14ac:dyDescent="0.25">
      <c r="A4396" s="407">
        <v>37441</v>
      </c>
      <c r="B4396" s="407" t="s">
        <v>10718</v>
      </c>
      <c r="C4396" s="407" t="s">
        <v>2</v>
      </c>
      <c r="D4396" s="407">
        <v>73.91</v>
      </c>
      <c r="E4396" s="404" t="s">
        <v>65</v>
      </c>
      <c r="G4396"/>
    </row>
    <row r="4397" spans="1:7" ht="13.5" thickBot="1" x14ac:dyDescent="0.25">
      <c r="A4397" s="406">
        <v>37442</v>
      </c>
      <c r="B4397" s="406" t="s">
        <v>10719</v>
      </c>
      <c r="C4397" s="406" t="s">
        <v>2</v>
      </c>
      <c r="D4397" s="406">
        <v>89.03</v>
      </c>
      <c r="E4397" s="404" t="s">
        <v>65</v>
      </c>
      <c r="G4397"/>
    </row>
    <row r="4398" spans="1:7" ht="23.25" thickBot="1" x14ac:dyDescent="0.25">
      <c r="A4398" s="407">
        <v>39895</v>
      </c>
      <c r="B4398" s="407" t="s">
        <v>14030</v>
      </c>
      <c r="C4398" s="407" t="s">
        <v>2</v>
      </c>
      <c r="D4398" s="407">
        <v>20.63</v>
      </c>
      <c r="E4398" s="404" t="s">
        <v>65</v>
      </c>
      <c r="G4398"/>
    </row>
    <row r="4399" spans="1:7" ht="23.25" thickBot="1" x14ac:dyDescent="0.25">
      <c r="A4399" s="406">
        <v>39896</v>
      </c>
      <c r="B4399" s="406" t="s">
        <v>14031</v>
      </c>
      <c r="C4399" s="406" t="s">
        <v>2</v>
      </c>
      <c r="D4399" s="406">
        <v>30.24</v>
      </c>
      <c r="E4399" s="404" t="s">
        <v>65</v>
      </c>
      <c r="G4399"/>
    </row>
    <row r="4400" spans="1:7" ht="13.5" thickBot="1" x14ac:dyDescent="0.25">
      <c r="A4400" s="407">
        <v>12414</v>
      </c>
      <c r="B4400" s="407" t="s">
        <v>2881</v>
      </c>
      <c r="C4400" s="407" t="s">
        <v>2</v>
      </c>
      <c r="D4400" s="407">
        <v>48.83</v>
      </c>
      <c r="E4400" s="404" t="s">
        <v>65</v>
      </c>
      <c r="G4400"/>
    </row>
    <row r="4401" spans="1:7" ht="13.5" thickBot="1" x14ac:dyDescent="0.25">
      <c r="A4401" s="406">
        <v>12415</v>
      </c>
      <c r="B4401" s="406" t="s">
        <v>2882</v>
      </c>
      <c r="C4401" s="406" t="s">
        <v>2</v>
      </c>
      <c r="D4401" s="406">
        <v>35.92</v>
      </c>
      <c r="E4401" s="404" t="s">
        <v>65</v>
      </c>
      <c r="G4401"/>
    </row>
    <row r="4402" spans="1:7" ht="13.5" thickBot="1" x14ac:dyDescent="0.25">
      <c r="A4402" s="407">
        <v>12417</v>
      </c>
      <c r="B4402" s="407" t="s">
        <v>2883</v>
      </c>
      <c r="C4402" s="407" t="s">
        <v>2</v>
      </c>
      <c r="D4402" s="407">
        <v>9.25</v>
      </c>
      <c r="E4402" s="404" t="s">
        <v>65</v>
      </c>
      <c r="G4402"/>
    </row>
    <row r="4403" spans="1:7" ht="13.5" thickBot="1" x14ac:dyDescent="0.25">
      <c r="A4403" s="406">
        <v>12416</v>
      </c>
      <c r="B4403" s="406" t="s">
        <v>8365</v>
      </c>
      <c r="C4403" s="406" t="s">
        <v>2</v>
      </c>
      <c r="D4403" s="406">
        <v>24.51</v>
      </c>
      <c r="E4403" s="404" t="s">
        <v>65</v>
      </c>
      <c r="G4403"/>
    </row>
    <row r="4404" spans="1:7" ht="13.5" thickBot="1" x14ac:dyDescent="0.25">
      <c r="A4404" s="407">
        <v>12418</v>
      </c>
      <c r="B4404" s="407" t="s">
        <v>10720</v>
      </c>
      <c r="C4404" s="407" t="s">
        <v>2</v>
      </c>
      <c r="D4404" s="407">
        <v>114.62</v>
      </c>
      <c r="E4404" s="404" t="s">
        <v>65</v>
      </c>
      <c r="G4404"/>
    </row>
    <row r="4405" spans="1:7" ht="13.5" thickBot="1" x14ac:dyDescent="0.25">
      <c r="A4405" s="406">
        <v>12419</v>
      </c>
      <c r="B4405" s="406" t="s">
        <v>2884</v>
      </c>
      <c r="C4405" s="406" t="s">
        <v>2</v>
      </c>
      <c r="D4405" s="406">
        <v>77.38</v>
      </c>
      <c r="E4405" s="404" t="s">
        <v>65</v>
      </c>
      <c r="G4405"/>
    </row>
    <row r="4406" spans="1:7" ht="13.5" thickBot="1" x14ac:dyDescent="0.25">
      <c r="A4406" s="407">
        <v>12421</v>
      </c>
      <c r="B4406" s="407" t="s">
        <v>2885</v>
      </c>
      <c r="C4406" s="407" t="s">
        <v>2</v>
      </c>
      <c r="D4406" s="407">
        <v>14.79</v>
      </c>
      <c r="E4406" s="404" t="s">
        <v>65</v>
      </c>
      <c r="G4406"/>
    </row>
    <row r="4407" spans="1:7" ht="13.5" thickBot="1" x14ac:dyDescent="0.25">
      <c r="A4407" s="406">
        <v>12420</v>
      </c>
      <c r="B4407" s="406" t="s">
        <v>2886</v>
      </c>
      <c r="C4407" s="406" t="s">
        <v>2</v>
      </c>
      <c r="D4407" s="406">
        <v>181.9</v>
      </c>
      <c r="E4407" s="404" t="s">
        <v>65</v>
      </c>
      <c r="G4407"/>
    </row>
    <row r="4408" spans="1:7" ht="63.75" customHeight="1" thickBot="1" x14ac:dyDescent="0.25">
      <c r="A4408" s="407">
        <v>12422</v>
      </c>
      <c r="B4408" s="407" t="s">
        <v>2887</v>
      </c>
      <c r="C4408" s="407" t="s">
        <v>2</v>
      </c>
      <c r="D4408" s="407">
        <v>318.88</v>
      </c>
      <c r="E4408" s="404" t="s">
        <v>65</v>
      </c>
      <c r="G4408"/>
    </row>
    <row r="4409" spans="1:7" ht="63.75" customHeight="1" thickBot="1" x14ac:dyDescent="0.25">
      <c r="A4409" s="406">
        <v>6297</v>
      </c>
      <c r="B4409" s="406" t="s">
        <v>2888</v>
      </c>
      <c r="C4409" s="406" t="s">
        <v>2</v>
      </c>
      <c r="D4409" s="406">
        <v>22.16</v>
      </c>
      <c r="E4409" s="404" t="s">
        <v>65</v>
      </c>
      <c r="G4409"/>
    </row>
    <row r="4410" spans="1:7" ht="13.5" thickBot="1" x14ac:dyDescent="0.25">
      <c r="A4410" s="407">
        <v>6296</v>
      </c>
      <c r="B4410" s="407" t="s">
        <v>2889</v>
      </c>
      <c r="C4410" s="407" t="s">
        <v>2</v>
      </c>
      <c r="D4410" s="407">
        <v>19.440000000000001</v>
      </c>
      <c r="E4410" s="404" t="s">
        <v>65</v>
      </c>
      <c r="G4410"/>
    </row>
    <row r="4411" spans="1:7" ht="13.5" thickBot="1" x14ac:dyDescent="0.25">
      <c r="A4411" s="406">
        <v>6294</v>
      </c>
      <c r="B4411" s="406" t="s">
        <v>2890</v>
      </c>
      <c r="C4411" s="406" t="s">
        <v>2</v>
      </c>
      <c r="D4411" s="406">
        <v>4.93</v>
      </c>
      <c r="E4411" s="404" t="s">
        <v>65</v>
      </c>
      <c r="G4411"/>
    </row>
    <row r="4412" spans="1:7" ht="13.5" thickBot="1" x14ac:dyDescent="0.25">
      <c r="A4412" s="407">
        <v>6323</v>
      </c>
      <c r="B4412" s="407" t="s">
        <v>2891</v>
      </c>
      <c r="C4412" s="407" t="s">
        <v>2</v>
      </c>
      <c r="D4412" s="407">
        <v>12.58</v>
      </c>
      <c r="E4412" s="404" t="s">
        <v>65</v>
      </c>
      <c r="G4412"/>
    </row>
    <row r="4413" spans="1:7" ht="13.5" thickBot="1" x14ac:dyDescent="0.25">
      <c r="A4413" s="406">
        <v>6299</v>
      </c>
      <c r="B4413" s="406" t="s">
        <v>4791</v>
      </c>
      <c r="C4413" s="406" t="s">
        <v>2</v>
      </c>
      <c r="D4413" s="406">
        <v>70.849999999999994</v>
      </c>
      <c r="E4413" s="404" t="s">
        <v>65</v>
      </c>
      <c r="G4413"/>
    </row>
    <row r="4414" spans="1:7" ht="63.75" customHeight="1" thickBot="1" x14ac:dyDescent="0.25">
      <c r="A4414" s="407">
        <v>6298</v>
      </c>
      <c r="B4414" s="407" t="s">
        <v>4987</v>
      </c>
      <c r="C4414" s="407" t="s">
        <v>2</v>
      </c>
      <c r="D4414" s="407">
        <v>40.24</v>
      </c>
      <c r="E4414" s="404" t="s">
        <v>65</v>
      </c>
      <c r="G4414"/>
    </row>
    <row r="4415" spans="1:7" ht="13.5" thickBot="1" x14ac:dyDescent="0.25">
      <c r="A4415" s="406">
        <v>6295</v>
      </c>
      <c r="B4415" s="406" t="s">
        <v>14032</v>
      </c>
      <c r="C4415" s="406" t="s">
        <v>2</v>
      </c>
      <c r="D4415" s="406">
        <v>7.46</v>
      </c>
      <c r="E4415" s="404" t="s">
        <v>65</v>
      </c>
      <c r="G4415"/>
    </row>
    <row r="4416" spans="1:7" ht="13.5" thickBot="1" x14ac:dyDescent="0.25">
      <c r="A4416" s="407">
        <v>6322</v>
      </c>
      <c r="B4416" s="407" t="s">
        <v>2892</v>
      </c>
      <c r="C4416" s="407" t="s">
        <v>2</v>
      </c>
      <c r="D4416" s="407">
        <v>91.94</v>
      </c>
      <c r="E4416" s="404" t="s">
        <v>65</v>
      </c>
      <c r="G4416"/>
    </row>
    <row r="4417" spans="1:7" ht="13.5" thickBot="1" x14ac:dyDescent="0.25">
      <c r="A4417" s="406">
        <v>6300</v>
      </c>
      <c r="B4417" s="406" t="s">
        <v>2893</v>
      </c>
      <c r="C4417" s="406" t="s">
        <v>2</v>
      </c>
      <c r="D4417" s="406">
        <v>175.1</v>
      </c>
      <c r="E4417" s="404" t="s">
        <v>65</v>
      </c>
      <c r="G4417"/>
    </row>
    <row r="4418" spans="1:7" ht="23.25" customHeight="1" thickBot="1" x14ac:dyDescent="0.25">
      <c r="A4418" s="407">
        <v>6321</v>
      </c>
      <c r="B4418" s="407" t="s">
        <v>8194</v>
      </c>
      <c r="C4418" s="407" t="s">
        <v>2</v>
      </c>
      <c r="D4418" s="407">
        <v>329.21</v>
      </c>
      <c r="E4418" s="404" t="s">
        <v>65</v>
      </c>
      <c r="G4418"/>
    </row>
    <row r="4419" spans="1:7" ht="23.25" customHeight="1" thickBot="1" x14ac:dyDescent="0.25">
      <c r="A4419" s="406">
        <v>6301</v>
      </c>
      <c r="B4419" s="406" t="s">
        <v>2894</v>
      </c>
      <c r="C4419" s="406" t="s">
        <v>2</v>
      </c>
      <c r="D4419" s="406">
        <v>471.49</v>
      </c>
      <c r="E4419" s="404" t="s">
        <v>65</v>
      </c>
      <c r="G4419"/>
    </row>
    <row r="4420" spans="1:7" ht="23.25" customHeight="1" thickBot="1" x14ac:dyDescent="0.25">
      <c r="A4420" s="407">
        <v>20183</v>
      </c>
      <c r="B4420" s="407" t="s">
        <v>2895</v>
      </c>
      <c r="C4420" s="407" t="s">
        <v>2</v>
      </c>
      <c r="D4420" s="407">
        <v>29.48</v>
      </c>
      <c r="E4420" s="404" t="s">
        <v>65</v>
      </c>
      <c r="G4420"/>
    </row>
    <row r="4421" spans="1:7" ht="13.5" thickBot="1" x14ac:dyDescent="0.25">
      <c r="A4421" s="406">
        <v>20182</v>
      </c>
      <c r="B4421" s="406" t="s">
        <v>2896</v>
      </c>
      <c r="C4421" s="406" t="s">
        <v>2</v>
      </c>
      <c r="D4421" s="406">
        <v>23.9</v>
      </c>
      <c r="E4421" s="404" t="s">
        <v>65</v>
      </c>
      <c r="G4421"/>
    </row>
    <row r="4422" spans="1:7" ht="13.5" thickBot="1" x14ac:dyDescent="0.25">
      <c r="A4422" s="407">
        <v>38684</v>
      </c>
      <c r="B4422" s="407" t="s">
        <v>10721</v>
      </c>
      <c r="C4422" s="407" t="s">
        <v>2</v>
      </c>
      <c r="D4422" s="407">
        <v>16.649999999999999</v>
      </c>
      <c r="E4422" s="404" t="s">
        <v>65</v>
      </c>
      <c r="G4422"/>
    </row>
    <row r="4423" spans="1:7" ht="13.5" thickBot="1" x14ac:dyDescent="0.25">
      <c r="A4423" s="406">
        <v>7094</v>
      </c>
      <c r="B4423" s="406" t="s">
        <v>10722</v>
      </c>
      <c r="C4423" s="406" t="s">
        <v>2</v>
      </c>
      <c r="D4423" s="406">
        <v>4.9800000000000004</v>
      </c>
      <c r="E4423" s="404" t="s">
        <v>65</v>
      </c>
      <c r="G4423"/>
    </row>
    <row r="4424" spans="1:7" ht="13.5" thickBot="1" x14ac:dyDescent="0.25">
      <c r="A4424" s="407">
        <v>7118</v>
      </c>
      <c r="B4424" s="407" t="s">
        <v>10723</v>
      </c>
      <c r="C4424" s="407" t="s">
        <v>2</v>
      </c>
      <c r="D4424" s="407">
        <v>9.74</v>
      </c>
      <c r="E4424" s="404" t="s">
        <v>65</v>
      </c>
      <c r="G4424"/>
    </row>
    <row r="4425" spans="1:7" ht="13.5" thickBot="1" x14ac:dyDescent="0.25">
      <c r="A4425" s="406">
        <v>7117</v>
      </c>
      <c r="B4425" s="406" t="s">
        <v>10724</v>
      </c>
      <c r="C4425" s="406" t="s">
        <v>2</v>
      </c>
      <c r="D4425" s="406">
        <v>7.41</v>
      </c>
      <c r="E4425" s="404" t="s">
        <v>65</v>
      </c>
      <c r="G4425"/>
    </row>
    <row r="4426" spans="1:7" ht="13.5" thickBot="1" x14ac:dyDescent="0.25">
      <c r="A4426" s="407">
        <v>7123</v>
      </c>
      <c r="B4426" s="407" t="s">
        <v>10725</v>
      </c>
      <c r="C4426" s="407" t="s">
        <v>2</v>
      </c>
      <c r="D4426" s="407">
        <v>1.62</v>
      </c>
      <c r="E4426" s="404" t="s">
        <v>65</v>
      </c>
      <c r="G4426"/>
    </row>
    <row r="4427" spans="1:7" ht="13.5" thickBot="1" x14ac:dyDescent="0.25">
      <c r="A4427" s="406">
        <v>20179</v>
      </c>
      <c r="B4427" s="406" t="s">
        <v>2897</v>
      </c>
      <c r="C4427" s="406" t="s">
        <v>2</v>
      </c>
      <c r="D4427" s="406">
        <v>30.33</v>
      </c>
      <c r="E4427" s="404" t="s">
        <v>65</v>
      </c>
      <c r="G4427"/>
    </row>
    <row r="4428" spans="1:7" ht="13.5" thickBot="1" x14ac:dyDescent="0.25">
      <c r="A4428" s="407">
        <v>20178</v>
      </c>
      <c r="B4428" s="407" t="s">
        <v>2898</v>
      </c>
      <c r="C4428" s="407" t="s">
        <v>2</v>
      </c>
      <c r="D4428" s="407">
        <v>22.33</v>
      </c>
      <c r="E4428" s="404" t="s">
        <v>65</v>
      </c>
      <c r="G4428"/>
    </row>
    <row r="4429" spans="1:7" ht="13.5" thickBot="1" x14ac:dyDescent="0.25">
      <c r="A4429" s="406">
        <v>20180</v>
      </c>
      <c r="B4429" s="406" t="s">
        <v>2899</v>
      </c>
      <c r="C4429" s="406" t="s">
        <v>2</v>
      </c>
      <c r="D4429" s="406">
        <v>53.98</v>
      </c>
      <c r="E4429" s="404" t="s">
        <v>65</v>
      </c>
      <c r="G4429"/>
    </row>
    <row r="4430" spans="1:7" ht="13.5" thickBot="1" x14ac:dyDescent="0.25">
      <c r="A4430" s="407">
        <v>20181</v>
      </c>
      <c r="B4430" s="407" t="s">
        <v>2900</v>
      </c>
      <c r="C4430" s="407" t="s">
        <v>2</v>
      </c>
      <c r="D4430" s="407">
        <v>68.28</v>
      </c>
      <c r="E4430" s="404" t="s">
        <v>65</v>
      </c>
      <c r="G4430"/>
    </row>
    <row r="4431" spans="1:7" ht="13.5" thickBot="1" x14ac:dyDescent="0.25">
      <c r="A4431" s="406">
        <v>20177</v>
      </c>
      <c r="B4431" s="406" t="s">
        <v>2901</v>
      </c>
      <c r="C4431" s="406" t="s">
        <v>2</v>
      </c>
      <c r="D4431" s="406">
        <v>17.38</v>
      </c>
      <c r="E4431" s="404" t="s">
        <v>65</v>
      </c>
      <c r="G4431"/>
    </row>
    <row r="4432" spans="1:7" ht="13.5" thickBot="1" x14ac:dyDescent="0.25">
      <c r="A4432" s="407">
        <v>7116</v>
      </c>
      <c r="B4432" s="407" t="s">
        <v>10726</v>
      </c>
      <c r="C4432" s="407" t="s">
        <v>2</v>
      </c>
      <c r="D4432" s="407">
        <v>1.62</v>
      </c>
      <c r="E4432" s="404" t="s">
        <v>65</v>
      </c>
      <c r="G4432"/>
    </row>
    <row r="4433" spans="1:7" ht="13.5" thickBot="1" x14ac:dyDescent="0.25">
      <c r="A4433" s="406">
        <v>7098</v>
      </c>
      <c r="B4433" s="406" t="s">
        <v>13053</v>
      </c>
      <c r="C4433" s="406" t="s">
        <v>2</v>
      </c>
      <c r="D4433" s="406">
        <v>1.22</v>
      </c>
      <c r="E4433" s="404" t="s">
        <v>65</v>
      </c>
      <c r="G4433"/>
    </row>
    <row r="4434" spans="1:7" ht="25.5" customHeight="1" thickBot="1" x14ac:dyDescent="0.25">
      <c r="A4434" s="407">
        <v>7110</v>
      </c>
      <c r="B4434" s="407" t="s">
        <v>10727</v>
      </c>
      <c r="C4434" s="407" t="s">
        <v>2</v>
      </c>
      <c r="D4434" s="407">
        <v>17.600000000000001</v>
      </c>
      <c r="E4434" s="404" t="s">
        <v>65</v>
      </c>
      <c r="G4434"/>
    </row>
    <row r="4435" spans="1:7" ht="23.25" thickBot="1" x14ac:dyDescent="0.25">
      <c r="A4435" s="406">
        <v>7121</v>
      </c>
      <c r="B4435" s="406" t="s">
        <v>10728</v>
      </c>
      <c r="C4435" s="406" t="s">
        <v>2</v>
      </c>
      <c r="D4435" s="406">
        <v>5.2</v>
      </c>
      <c r="E4435" s="404" t="s">
        <v>65</v>
      </c>
      <c r="G4435"/>
    </row>
    <row r="4436" spans="1:7" ht="23.25" thickBot="1" x14ac:dyDescent="0.25">
      <c r="A4436" s="407">
        <v>7137</v>
      </c>
      <c r="B4436" s="407" t="s">
        <v>10729</v>
      </c>
      <c r="C4436" s="407" t="s">
        <v>2</v>
      </c>
      <c r="D4436" s="407">
        <v>5.69</v>
      </c>
      <c r="E4436" s="404" t="s">
        <v>65</v>
      </c>
      <c r="G4436"/>
    </row>
    <row r="4437" spans="1:7" ht="13.5" customHeight="1" thickBot="1" x14ac:dyDescent="0.25">
      <c r="A4437" s="406">
        <v>7122</v>
      </c>
      <c r="B4437" s="406" t="s">
        <v>10730</v>
      </c>
      <c r="C4437" s="406" t="s">
        <v>2</v>
      </c>
      <c r="D4437" s="406">
        <v>5.86</v>
      </c>
      <c r="E4437" s="404" t="s">
        <v>65</v>
      </c>
      <c r="G4437"/>
    </row>
    <row r="4438" spans="1:7" ht="23.25" thickBot="1" x14ac:dyDescent="0.25">
      <c r="A4438" s="407">
        <v>7114</v>
      </c>
      <c r="B4438" s="407" t="s">
        <v>14033</v>
      </c>
      <c r="C4438" s="407" t="s">
        <v>2</v>
      </c>
      <c r="D4438" s="407">
        <v>9.7899999999999991</v>
      </c>
      <c r="E4438" s="404" t="s">
        <v>65</v>
      </c>
      <c r="G4438"/>
    </row>
    <row r="4439" spans="1:7" ht="13.5" customHeight="1" thickBot="1" x14ac:dyDescent="0.25">
      <c r="A4439" s="406">
        <v>7109</v>
      </c>
      <c r="B4439" s="406" t="s">
        <v>10731</v>
      </c>
      <c r="C4439" s="406" t="s">
        <v>2</v>
      </c>
      <c r="D4439" s="406">
        <v>1.39</v>
      </c>
      <c r="E4439" s="404" t="s">
        <v>65</v>
      </c>
      <c r="G4439"/>
    </row>
    <row r="4440" spans="1:7" ht="13.5" thickBot="1" x14ac:dyDescent="0.25">
      <c r="A4440" s="407">
        <v>7135</v>
      </c>
      <c r="B4440" s="407" t="s">
        <v>10732</v>
      </c>
      <c r="C4440" s="407" t="s">
        <v>2</v>
      </c>
      <c r="D4440" s="407">
        <v>2.21</v>
      </c>
      <c r="E4440" s="404" t="s">
        <v>65</v>
      </c>
      <c r="G4440"/>
    </row>
    <row r="4441" spans="1:7" ht="13.5" thickBot="1" x14ac:dyDescent="0.25">
      <c r="A4441" s="406">
        <v>37947</v>
      </c>
      <c r="B4441" s="406" t="s">
        <v>10733</v>
      </c>
      <c r="C4441" s="406" t="s">
        <v>2</v>
      </c>
      <c r="D4441" s="406">
        <v>2.15</v>
      </c>
      <c r="E4441" s="404" t="s">
        <v>65</v>
      </c>
      <c r="G4441"/>
    </row>
    <row r="4442" spans="1:7" ht="13.5" thickBot="1" x14ac:dyDescent="0.25">
      <c r="A4442" s="407">
        <v>7103</v>
      </c>
      <c r="B4442" s="407" t="s">
        <v>10734</v>
      </c>
      <c r="C4442" s="407" t="s">
        <v>2</v>
      </c>
      <c r="D4442" s="407">
        <v>9.7899999999999991</v>
      </c>
      <c r="E4442" s="404" t="s">
        <v>65</v>
      </c>
      <c r="G4442"/>
    </row>
    <row r="4443" spans="1:7" ht="13.5" thickBot="1" x14ac:dyDescent="0.25">
      <c r="A4443" s="406">
        <v>7126</v>
      </c>
      <c r="B4443" s="406" t="s">
        <v>10735</v>
      </c>
      <c r="C4443" s="406" t="s">
        <v>2</v>
      </c>
      <c r="D4443" s="406">
        <v>7.79</v>
      </c>
      <c r="E4443" s="404" t="s">
        <v>65</v>
      </c>
      <c r="G4443"/>
    </row>
    <row r="4444" spans="1:7" ht="13.5" thickBot="1" x14ac:dyDescent="0.25">
      <c r="A4444" s="407">
        <v>7091</v>
      </c>
      <c r="B4444" s="407" t="s">
        <v>10736</v>
      </c>
      <c r="C4444" s="407" t="s">
        <v>2</v>
      </c>
      <c r="D4444" s="407">
        <v>8.82</v>
      </c>
      <c r="E4444" s="404" t="s">
        <v>65</v>
      </c>
      <c r="G4444"/>
    </row>
    <row r="4445" spans="1:7" ht="13.5" thickBot="1" x14ac:dyDescent="0.25">
      <c r="A4445" s="406">
        <v>11655</v>
      </c>
      <c r="B4445" s="406" t="s">
        <v>10737</v>
      </c>
      <c r="C4445" s="406" t="s">
        <v>2</v>
      </c>
      <c r="D4445" s="406">
        <v>7.89</v>
      </c>
      <c r="E4445" s="404" t="s">
        <v>65</v>
      </c>
      <c r="G4445"/>
    </row>
    <row r="4446" spans="1:7" ht="13.5" thickBot="1" x14ac:dyDescent="0.25">
      <c r="A4446" s="407">
        <v>11656</v>
      </c>
      <c r="B4446" s="407" t="s">
        <v>10738</v>
      </c>
      <c r="C4446" s="407" t="s">
        <v>2</v>
      </c>
      <c r="D4446" s="407">
        <v>8.1199999999999992</v>
      </c>
      <c r="E4446" s="404" t="s">
        <v>65</v>
      </c>
      <c r="G4446"/>
    </row>
    <row r="4447" spans="1:7" ht="13.5" thickBot="1" x14ac:dyDescent="0.25">
      <c r="A4447" s="406">
        <v>37948</v>
      </c>
      <c r="B4447" s="406" t="s">
        <v>10739</v>
      </c>
      <c r="C4447" s="406" t="s">
        <v>2</v>
      </c>
      <c r="D4447" s="406">
        <v>1.76</v>
      </c>
      <c r="E4447" s="404" t="s">
        <v>65</v>
      </c>
      <c r="G4447"/>
    </row>
    <row r="4448" spans="1:7" ht="13.5" thickBot="1" x14ac:dyDescent="0.25">
      <c r="A4448" s="407">
        <v>7097</v>
      </c>
      <c r="B4448" s="407" t="s">
        <v>10740</v>
      </c>
      <c r="C4448" s="407" t="s">
        <v>2</v>
      </c>
      <c r="D4448" s="407">
        <v>3.92</v>
      </c>
      <c r="E4448" s="404" t="s">
        <v>65</v>
      </c>
      <c r="G4448"/>
    </row>
    <row r="4449" spans="1:7" ht="13.5" thickBot="1" x14ac:dyDescent="0.25">
      <c r="A4449" s="406">
        <v>11657</v>
      </c>
      <c r="B4449" s="406" t="s">
        <v>10741</v>
      </c>
      <c r="C4449" s="406" t="s">
        <v>2</v>
      </c>
      <c r="D4449" s="406">
        <v>6.85</v>
      </c>
      <c r="E4449" s="404" t="s">
        <v>65</v>
      </c>
      <c r="G4449"/>
    </row>
    <row r="4450" spans="1:7" ht="13.5" thickBot="1" x14ac:dyDescent="0.25">
      <c r="A4450" s="407">
        <v>11658</v>
      </c>
      <c r="B4450" s="407" t="s">
        <v>10742</v>
      </c>
      <c r="C4450" s="407" t="s">
        <v>2</v>
      </c>
      <c r="D4450" s="407">
        <v>7.74</v>
      </c>
      <c r="E4450" s="404" t="s">
        <v>65</v>
      </c>
      <c r="G4450"/>
    </row>
    <row r="4451" spans="1:7" ht="13.5" thickBot="1" x14ac:dyDescent="0.25">
      <c r="A4451" s="406">
        <v>7146</v>
      </c>
      <c r="B4451" s="406" t="s">
        <v>10743</v>
      </c>
      <c r="C4451" s="406" t="s">
        <v>2</v>
      </c>
      <c r="D4451" s="406">
        <v>88.45</v>
      </c>
      <c r="E4451" s="404" t="s">
        <v>65</v>
      </c>
      <c r="G4451"/>
    </row>
    <row r="4452" spans="1:7" ht="13.5" thickBot="1" x14ac:dyDescent="0.25">
      <c r="A4452" s="407">
        <v>7138</v>
      </c>
      <c r="B4452" s="407" t="s">
        <v>10744</v>
      </c>
      <c r="C4452" s="407" t="s">
        <v>2</v>
      </c>
      <c r="D4452" s="407">
        <v>0.55000000000000004</v>
      </c>
      <c r="E4452" s="404" t="s">
        <v>65</v>
      </c>
      <c r="G4452"/>
    </row>
    <row r="4453" spans="1:7" ht="13.5" thickBot="1" x14ac:dyDescent="0.25">
      <c r="A4453" s="406">
        <v>7139</v>
      </c>
      <c r="B4453" s="406" t="s">
        <v>10745</v>
      </c>
      <c r="C4453" s="406" t="s">
        <v>2</v>
      </c>
      <c r="D4453" s="406">
        <v>0.75</v>
      </c>
      <c r="E4453" s="404" t="s">
        <v>65</v>
      </c>
      <c r="G4453"/>
    </row>
    <row r="4454" spans="1:7" ht="13.5" thickBot="1" x14ac:dyDescent="0.25">
      <c r="A4454" s="407">
        <v>7140</v>
      </c>
      <c r="B4454" s="407" t="s">
        <v>10746</v>
      </c>
      <c r="C4454" s="407" t="s">
        <v>2</v>
      </c>
      <c r="D4454" s="407">
        <v>1.88</v>
      </c>
      <c r="E4454" s="404" t="s">
        <v>65</v>
      </c>
      <c r="G4454"/>
    </row>
    <row r="4455" spans="1:7" ht="25.5" customHeight="1" thickBot="1" x14ac:dyDescent="0.25">
      <c r="A4455" s="406">
        <v>7141</v>
      </c>
      <c r="B4455" s="406" t="s">
        <v>13054</v>
      </c>
      <c r="C4455" s="406" t="s">
        <v>2</v>
      </c>
      <c r="D4455" s="406">
        <v>4.8499999999999996</v>
      </c>
      <c r="E4455" s="404" t="s">
        <v>65</v>
      </c>
      <c r="G4455"/>
    </row>
    <row r="4456" spans="1:7" ht="25.5" customHeight="1" thickBot="1" x14ac:dyDescent="0.25">
      <c r="A4456" s="407">
        <v>7143</v>
      </c>
      <c r="B4456" s="407" t="s">
        <v>10747</v>
      </c>
      <c r="C4456" s="407" t="s">
        <v>2</v>
      </c>
      <c r="D4456" s="407">
        <v>15.73</v>
      </c>
      <c r="E4456" s="404" t="s">
        <v>65</v>
      </c>
      <c r="G4456"/>
    </row>
    <row r="4457" spans="1:7" ht="13.5" thickBot="1" x14ac:dyDescent="0.25">
      <c r="A4457" s="406">
        <v>7144</v>
      </c>
      <c r="B4457" s="406" t="s">
        <v>10748</v>
      </c>
      <c r="C4457" s="406" t="s">
        <v>2</v>
      </c>
      <c r="D4457" s="406">
        <v>30.15</v>
      </c>
      <c r="E4457" s="404" t="s">
        <v>65</v>
      </c>
      <c r="G4457"/>
    </row>
    <row r="4458" spans="1:7" ht="13.5" thickBot="1" x14ac:dyDescent="0.25">
      <c r="A4458" s="407">
        <v>7145</v>
      </c>
      <c r="B4458" s="407" t="s">
        <v>10749</v>
      </c>
      <c r="C4458" s="407" t="s">
        <v>2</v>
      </c>
      <c r="D4458" s="407">
        <v>47.28</v>
      </c>
      <c r="E4458" s="404" t="s">
        <v>65</v>
      </c>
      <c r="G4458"/>
    </row>
    <row r="4459" spans="1:7" ht="13.5" thickBot="1" x14ac:dyDescent="0.25">
      <c r="A4459" s="406">
        <v>7142</v>
      </c>
      <c r="B4459" s="406" t="s">
        <v>10750</v>
      </c>
      <c r="C4459" s="406" t="s">
        <v>2</v>
      </c>
      <c r="D4459" s="406">
        <v>5.48</v>
      </c>
      <c r="E4459" s="404" t="s">
        <v>65</v>
      </c>
      <c r="G4459"/>
    </row>
    <row r="4460" spans="1:7" ht="13.5" thickBot="1" x14ac:dyDescent="0.25">
      <c r="A4460" s="407">
        <v>20174</v>
      </c>
      <c r="B4460" s="407" t="s">
        <v>10751</v>
      </c>
      <c r="C4460" s="407" t="s">
        <v>2</v>
      </c>
      <c r="D4460" s="407">
        <v>38.04</v>
      </c>
      <c r="E4460" s="404" t="s">
        <v>65</v>
      </c>
      <c r="G4460"/>
    </row>
    <row r="4461" spans="1:7" ht="13.5" thickBot="1" x14ac:dyDescent="0.25">
      <c r="A4461" s="406">
        <v>20175</v>
      </c>
      <c r="B4461" s="406" t="s">
        <v>10752</v>
      </c>
      <c r="C4461" s="406" t="s">
        <v>2</v>
      </c>
      <c r="D4461" s="406">
        <v>85.77</v>
      </c>
      <c r="E4461" s="404" t="s">
        <v>65</v>
      </c>
      <c r="G4461"/>
    </row>
    <row r="4462" spans="1:7" ht="13.5" thickBot="1" x14ac:dyDescent="0.25">
      <c r="A4462" s="407">
        <v>7049</v>
      </c>
      <c r="B4462" s="407" t="s">
        <v>10753</v>
      </c>
      <c r="C4462" s="407" t="s">
        <v>2</v>
      </c>
      <c r="D4462" s="407">
        <v>89.15</v>
      </c>
      <c r="E4462" s="404" t="s">
        <v>65</v>
      </c>
      <c r="G4462"/>
    </row>
    <row r="4463" spans="1:7" ht="13.5" thickBot="1" x14ac:dyDescent="0.25">
      <c r="A4463" s="406">
        <v>7048</v>
      </c>
      <c r="B4463" s="406" t="s">
        <v>10754</v>
      </c>
      <c r="C4463" s="406" t="s">
        <v>2</v>
      </c>
      <c r="D4463" s="406">
        <v>18.86</v>
      </c>
      <c r="E4463" s="404" t="s">
        <v>65</v>
      </c>
      <c r="G4463"/>
    </row>
    <row r="4464" spans="1:7" ht="13.5" thickBot="1" x14ac:dyDescent="0.25">
      <c r="A4464" s="407">
        <v>7088</v>
      </c>
      <c r="B4464" s="407" t="s">
        <v>10755</v>
      </c>
      <c r="C4464" s="407" t="s">
        <v>2</v>
      </c>
      <c r="D4464" s="407">
        <v>46.09</v>
      </c>
      <c r="E4464" s="404" t="s">
        <v>65</v>
      </c>
      <c r="G4464"/>
    </row>
    <row r="4465" spans="1:7" ht="13.5" thickBot="1" x14ac:dyDescent="0.25">
      <c r="A4465" s="406">
        <v>7082</v>
      </c>
      <c r="B4465" s="406" t="s">
        <v>10756</v>
      </c>
      <c r="C4465" s="406" t="s">
        <v>2</v>
      </c>
      <c r="D4465" s="406">
        <v>188.11</v>
      </c>
      <c r="E4465" s="404" t="s">
        <v>65</v>
      </c>
      <c r="G4465"/>
    </row>
    <row r="4466" spans="1:7" ht="13.5" thickBot="1" x14ac:dyDescent="0.25">
      <c r="A4466" s="407">
        <v>7069</v>
      </c>
      <c r="B4466" s="407" t="s">
        <v>10757</v>
      </c>
      <c r="C4466" s="407" t="s">
        <v>2</v>
      </c>
      <c r="D4466" s="407">
        <v>462.02</v>
      </c>
      <c r="E4466" s="404" t="s">
        <v>65</v>
      </c>
      <c r="G4466"/>
    </row>
    <row r="4467" spans="1:7" ht="13.5" thickBot="1" x14ac:dyDescent="0.25">
      <c r="A4467" s="406">
        <v>7070</v>
      </c>
      <c r="B4467" s="406" t="s">
        <v>10758</v>
      </c>
      <c r="C4467" s="406" t="s">
        <v>2</v>
      </c>
      <c r="D4467" s="406">
        <v>690.91</v>
      </c>
      <c r="E4467" s="404" t="s">
        <v>65</v>
      </c>
      <c r="G4467"/>
    </row>
    <row r="4468" spans="1:7" ht="13.5" thickBot="1" x14ac:dyDescent="0.25">
      <c r="A4468" s="407">
        <v>7060</v>
      </c>
      <c r="B4468" s="407" t="s">
        <v>10759</v>
      </c>
      <c r="C4468" s="407" t="s">
        <v>2</v>
      </c>
      <c r="D4468" s="408">
        <v>1986.06</v>
      </c>
      <c r="E4468" s="404" t="s">
        <v>65</v>
      </c>
      <c r="G4468"/>
    </row>
    <row r="4469" spans="1:7" ht="13.5" thickBot="1" x14ac:dyDescent="0.25">
      <c r="A4469" s="406">
        <v>7061</v>
      </c>
      <c r="B4469" s="406" t="s">
        <v>10760</v>
      </c>
      <c r="C4469" s="406" t="s">
        <v>2</v>
      </c>
      <c r="D4469" s="409">
        <v>2472.02</v>
      </c>
      <c r="E4469" s="404" t="s">
        <v>65</v>
      </c>
      <c r="G4469"/>
    </row>
    <row r="4470" spans="1:7" ht="13.5" thickBot="1" x14ac:dyDescent="0.25">
      <c r="A4470" s="407">
        <v>7065</v>
      </c>
      <c r="B4470" s="407" t="s">
        <v>10761</v>
      </c>
      <c r="C4470" s="407" t="s">
        <v>2</v>
      </c>
      <c r="D4470" s="408">
        <v>4501.6400000000003</v>
      </c>
      <c r="E4470" s="404" t="s">
        <v>65</v>
      </c>
      <c r="G4470"/>
    </row>
    <row r="4471" spans="1:7" ht="13.5" thickBot="1" x14ac:dyDescent="0.25">
      <c r="A4471" s="406">
        <v>20172</v>
      </c>
      <c r="B4471" s="406" t="s">
        <v>10762</v>
      </c>
      <c r="C4471" s="406" t="s">
        <v>2</v>
      </c>
      <c r="D4471" s="406">
        <v>49.4</v>
      </c>
      <c r="E4471" s="404" t="s">
        <v>65</v>
      </c>
      <c r="G4471"/>
    </row>
    <row r="4472" spans="1:7" ht="13.5" thickBot="1" x14ac:dyDescent="0.25">
      <c r="A4472" s="407">
        <v>7153</v>
      </c>
      <c r="B4472" s="407" t="s">
        <v>8366</v>
      </c>
      <c r="C4472" s="407" t="s">
        <v>280</v>
      </c>
      <c r="D4472" s="407">
        <v>26.79</v>
      </c>
      <c r="E4472" s="404" t="s">
        <v>65</v>
      </c>
      <c r="G4472"/>
    </row>
    <row r="4473" spans="1:7" ht="13.5" thickBot="1" x14ac:dyDescent="0.25">
      <c r="A4473" s="406">
        <v>6175</v>
      </c>
      <c r="B4473" s="406" t="s">
        <v>10763</v>
      </c>
      <c r="C4473" s="406" t="s">
        <v>280</v>
      </c>
      <c r="D4473" s="406">
        <v>32.18</v>
      </c>
      <c r="E4473" s="404" t="s">
        <v>65</v>
      </c>
      <c r="G4473"/>
    </row>
    <row r="4474" spans="1:7" ht="13.5" thickBot="1" x14ac:dyDescent="0.25">
      <c r="A4474" s="407">
        <v>10932</v>
      </c>
      <c r="B4474" s="407" t="s">
        <v>8195</v>
      </c>
      <c r="C4474" s="407" t="s">
        <v>184</v>
      </c>
      <c r="D4474" s="407">
        <v>32.67</v>
      </c>
      <c r="E4474" s="404" t="s">
        <v>65</v>
      </c>
      <c r="G4474"/>
    </row>
    <row r="4475" spans="1:7" ht="13.5" thickBot="1" x14ac:dyDescent="0.25">
      <c r="A4475" s="406">
        <v>7162</v>
      </c>
      <c r="B4475" s="406" t="s">
        <v>2902</v>
      </c>
      <c r="C4475" s="406" t="s">
        <v>184</v>
      </c>
      <c r="D4475" s="406">
        <v>17.420000000000002</v>
      </c>
      <c r="E4475" s="404" t="s">
        <v>65</v>
      </c>
      <c r="G4475"/>
    </row>
    <row r="4476" spans="1:7" ht="13.5" thickBot="1" x14ac:dyDescent="0.25">
      <c r="A4476" s="407">
        <v>10933</v>
      </c>
      <c r="B4476" s="407" t="s">
        <v>2903</v>
      </c>
      <c r="C4476" s="407" t="s">
        <v>184</v>
      </c>
      <c r="D4476" s="407">
        <v>9.2799999999999994</v>
      </c>
      <c r="E4476" s="404" t="s">
        <v>65</v>
      </c>
      <c r="G4476"/>
    </row>
    <row r="4477" spans="1:7" ht="13.5" thickBot="1" x14ac:dyDescent="0.25">
      <c r="A4477" s="406">
        <v>10927</v>
      </c>
      <c r="B4477" s="406" t="s">
        <v>2904</v>
      </c>
      <c r="C4477" s="406" t="s">
        <v>184</v>
      </c>
      <c r="D4477" s="406">
        <v>7.89</v>
      </c>
      <c r="E4477" s="404" t="s">
        <v>65</v>
      </c>
      <c r="G4477"/>
    </row>
    <row r="4478" spans="1:7" ht="13.5" thickBot="1" x14ac:dyDescent="0.25">
      <c r="A4478" s="407">
        <v>7167</v>
      </c>
      <c r="B4478" s="407" t="s">
        <v>2905</v>
      </c>
      <c r="C4478" s="407" t="s">
        <v>184</v>
      </c>
      <c r="D4478" s="407">
        <v>7.81</v>
      </c>
      <c r="E4478" s="404" t="s">
        <v>65</v>
      </c>
      <c r="G4478"/>
    </row>
    <row r="4479" spans="1:7" ht="13.5" thickBot="1" x14ac:dyDescent="0.25">
      <c r="A4479" s="406">
        <v>10928</v>
      </c>
      <c r="B4479" s="406" t="s">
        <v>2906</v>
      </c>
      <c r="C4479" s="406" t="s">
        <v>184</v>
      </c>
      <c r="D4479" s="406">
        <v>6.75</v>
      </c>
      <c r="E4479" s="404" t="s">
        <v>65</v>
      </c>
      <c r="G4479"/>
    </row>
    <row r="4480" spans="1:7" ht="13.5" thickBot="1" x14ac:dyDescent="0.25">
      <c r="A4480" s="407">
        <v>10929</v>
      </c>
      <c r="B4480" s="407" t="s">
        <v>2907</v>
      </c>
      <c r="C4480" s="407" t="s">
        <v>184</v>
      </c>
      <c r="D4480" s="407">
        <v>13.06</v>
      </c>
      <c r="E4480" s="404" t="s">
        <v>65</v>
      </c>
      <c r="G4480"/>
    </row>
    <row r="4481" spans="1:7" ht="13.5" thickBot="1" x14ac:dyDescent="0.25">
      <c r="A4481" s="406">
        <v>10931</v>
      </c>
      <c r="B4481" s="406" t="s">
        <v>2908</v>
      </c>
      <c r="C4481" s="406" t="s">
        <v>184</v>
      </c>
      <c r="D4481" s="406">
        <v>6.72</v>
      </c>
      <c r="E4481" s="404" t="s">
        <v>65</v>
      </c>
      <c r="G4481"/>
    </row>
    <row r="4482" spans="1:7" ht="13.5" thickBot="1" x14ac:dyDescent="0.25">
      <c r="A4482" s="407">
        <v>7164</v>
      </c>
      <c r="B4482" s="407" t="s">
        <v>2909</v>
      </c>
      <c r="C4482" s="407" t="s">
        <v>184</v>
      </c>
      <c r="D4482" s="407">
        <v>16.329999999999998</v>
      </c>
      <c r="E4482" s="404" t="s">
        <v>65</v>
      </c>
      <c r="G4482"/>
    </row>
    <row r="4483" spans="1:7" ht="13.5" thickBot="1" x14ac:dyDescent="0.25">
      <c r="A4483" s="406">
        <v>10935</v>
      </c>
      <c r="B4483" s="406" t="s">
        <v>2910</v>
      </c>
      <c r="C4483" s="406" t="s">
        <v>184</v>
      </c>
      <c r="D4483" s="406">
        <v>13.28</v>
      </c>
      <c r="E4483" s="404" t="s">
        <v>65</v>
      </c>
      <c r="G4483"/>
    </row>
    <row r="4484" spans="1:7" ht="23.25" thickBot="1" x14ac:dyDescent="0.25">
      <c r="A4484" s="407">
        <v>10937</v>
      </c>
      <c r="B4484" s="407" t="s">
        <v>14034</v>
      </c>
      <c r="C4484" s="407" t="s">
        <v>184</v>
      </c>
      <c r="D4484" s="407">
        <v>12.36</v>
      </c>
      <c r="E4484" s="404" t="s">
        <v>65</v>
      </c>
      <c r="G4484"/>
    </row>
    <row r="4485" spans="1:7" ht="23.25" thickBot="1" x14ac:dyDescent="0.25">
      <c r="A4485" s="406">
        <v>34547</v>
      </c>
      <c r="B4485" s="406" t="s">
        <v>14035</v>
      </c>
      <c r="C4485" s="406" t="s">
        <v>70</v>
      </c>
      <c r="D4485" s="406">
        <v>1.86</v>
      </c>
      <c r="E4485" s="404" t="s">
        <v>65</v>
      </c>
      <c r="G4485"/>
    </row>
    <row r="4486" spans="1:7" ht="23.25" thickBot="1" x14ac:dyDescent="0.25">
      <c r="A4486" s="407">
        <v>34548</v>
      </c>
      <c r="B4486" s="407" t="s">
        <v>14036</v>
      </c>
      <c r="C4486" s="407" t="s">
        <v>70</v>
      </c>
      <c r="D4486" s="407">
        <v>1.82</v>
      </c>
      <c r="E4486" s="404" t="s">
        <v>65</v>
      </c>
      <c r="G4486"/>
    </row>
    <row r="4487" spans="1:7" ht="13.5" thickBot="1" x14ac:dyDescent="0.25">
      <c r="A4487" s="406">
        <v>37411</v>
      </c>
      <c r="B4487" s="406" t="s">
        <v>10764</v>
      </c>
      <c r="C4487" s="406" t="s">
        <v>184</v>
      </c>
      <c r="D4487" s="406">
        <v>9.1300000000000008</v>
      </c>
      <c r="E4487" s="404" t="s">
        <v>65</v>
      </c>
      <c r="G4487"/>
    </row>
    <row r="4488" spans="1:7" ht="23.25" thickBot="1" x14ac:dyDescent="0.25">
      <c r="A4488" s="407">
        <v>34558</v>
      </c>
      <c r="B4488" s="407" t="s">
        <v>14037</v>
      </c>
      <c r="C4488" s="407" t="s">
        <v>70</v>
      </c>
      <c r="D4488" s="407">
        <v>1.22</v>
      </c>
      <c r="E4488" s="404" t="s">
        <v>65</v>
      </c>
      <c r="G4488"/>
    </row>
    <row r="4489" spans="1:7" ht="23.25" thickBot="1" x14ac:dyDescent="0.25">
      <c r="A4489" s="406">
        <v>34550</v>
      </c>
      <c r="B4489" s="406" t="s">
        <v>14038</v>
      </c>
      <c r="C4489" s="406" t="s">
        <v>70</v>
      </c>
      <c r="D4489" s="406">
        <v>0.64</v>
      </c>
      <c r="E4489" s="404" t="s">
        <v>65</v>
      </c>
      <c r="G4489"/>
    </row>
    <row r="4490" spans="1:7" ht="23.25" thickBot="1" x14ac:dyDescent="0.25">
      <c r="A4490" s="407">
        <v>34557</v>
      </c>
      <c r="B4490" s="407" t="s">
        <v>14039</v>
      </c>
      <c r="C4490" s="407" t="s">
        <v>70</v>
      </c>
      <c r="D4490" s="407">
        <v>1.1399999999999999</v>
      </c>
      <c r="E4490" s="404" t="s">
        <v>65</v>
      </c>
      <c r="G4490"/>
    </row>
    <row r="4491" spans="1:7" ht="23.25" thickBot="1" x14ac:dyDescent="0.25">
      <c r="A4491" s="406">
        <v>7155</v>
      </c>
      <c r="B4491" s="406" t="s">
        <v>10765</v>
      </c>
      <c r="C4491" s="406" t="s">
        <v>184</v>
      </c>
      <c r="D4491" s="406">
        <v>10.52</v>
      </c>
      <c r="E4491" s="404" t="s">
        <v>65</v>
      </c>
      <c r="G4491"/>
    </row>
    <row r="4492" spans="1:7" ht="13.5" customHeight="1" thickBot="1" x14ac:dyDescent="0.25">
      <c r="A4492" s="407">
        <v>7154</v>
      </c>
      <c r="B4492" s="407" t="s">
        <v>10765</v>
      </c>
      <c r="C4492" s="407" t="s">
        <v>616</v>
      </c>
      <c r="D4492" s="407">
        <v>4.7300000000000004</v>
      </c>
      <c r="E4492" s="404" t="s">
        <v>65</v>
      </c>
      <c r="G4492"/>
    </row>
    <row r="4493" spans="1:7" ht="23.25" thickBot="1" x14ac:dyDescent="0.25">
      <c r="A4493" s="406">
        <v>10915</v>
      </c>
      <c r="B4493" s="406" t="s">
        <v>10766</v>
      </c>
      <c r="C4493" s="406" t="s">
        <v>616</v>
      </c>
      <c r="D4493" s="406">
        <v>4.91</v>
      </c>
      <c r="E4493" s="404" t="s">
        <v>65</v>
      </c>
      <c r="G4493"/>
    </row>
    <row r="4494" spans="1:7" ht="23.25" thickBot="1" x14ac:dyDescent="0.25">
      <c r="A4494" s="407">
        <v>10917</v>
      </c>
      <c r="B4494" s="407" t="s">
        <v>10766</v>
      </c>
      <c r="C4494" s="407" t="s">
        <v>184</v>
      </c>
      <c r="D4494" s="407">
        <v>4.7699999999999996</v>
      </c>
      <c r="E4494" s="404" t="s">
        <v>65</v>
      </c>
      <c r="G4494"/>
    </row>
    <row r="4495" spans="1:7" ht="23.25" thickBot="1" x14ac:dyDescent="0.25">
      <c r="A4495" s="406">
        <v>21141</v>
      </c>
      <c r="B4495" s="406" t="s">
        <v>10767</v>
      </c>
      <c r="C4495" s="406" t="s">
        <v>184</v>
      </c>
      <c r="D4495" s="406">
        <v>7.07</v>
      </c>
      <c r="E4495" s="404" t="s">
        <v>65</v>
      </c>
      <c r="G4495"/>
    </row>
    <row r="4496" spans="1:7" ht="23.25" thickBot="1" x14ac:dyDescent="0.25">
      <c r="A4496" s="407">
        <v>10916</v>
      </c>
      <c r="B4496" s="407" t="s">
        <v>10767</v>
      </c>
      <c r="C4496" s="407" t="s">
        <v>616</v>
      </c>
      <c r="D4496" s="407">
        <v>4.7699999999999996</v>
      </c>
      <c r="E4496" s="404" t="s">
        <v>65</v>
      </c>
      <c r="G4496"/>
    </row>
    <row r="4497" spans="1:7" ht="23.25" thickBot="1" x14ac:dyDescent="0.25">
      <c r="A4497" s="406">
        <v>40192</v>
      </c>
      <c r="B4497" s="406" t="s">
        <v>10768</v>
      </c>
      <c r="C4497" s="406" t="s">
        <v>184</v>
      </c>
      <c r="D4497" s="406">
        <v>7.37</v>
      </c>
      <c r="E4497" s="404" t="s">
        <v>65</v>
      </c>
      <c r="G4497"/>
    </row>
    <row r="4498" spans="1:7" ht="23.25" thickBot="1" x14ac:dyDescent="0.25">
      <c r="A4498" s="407">
        <v>40193</v>
      </c>
      <c r="B4498" s="407" t="s">
        <v>10769</v>
      </c>
      <c r="C4498" s="407" t="s">
        <v>184</v>
      </c>
      <c r="D4498" s="407">
        <v>9.2200000000000006</v>
      </c>
      <c r="E4498" s="404" t="s">
        <v>65</v>
      </c>
      <c r="G4498"/>
    </row>
    <row r="4499" spans="1:7" ht="23.25" thickBot="1" x14ac:dyDescent="0.25">
      <c r="A4499" s="406">
        <v>40191</v>
      </c>
      <c r="B4499" s="406" t="s">
        <v>10770</v>
      </c>
      <c r="C4499" s="406" t="s">
        <v>184</v>
      </c>
      <c r="D4499" s="406">
        <v>5.26</v>
      </c>
      <c r="E4499" s="404" t="s">
        <v>65</v>
      </c>
      <c r="G4499"/>
    </row>
    <row r="4500" spans="1:7" ht="23.25" thickBot="1" x14ac:dyDescent="0.25">
      <c r="A4500" s="407">
        <v>7156</v>
      </c>
      <c r="B4500" s="407" t="s">
        <v>10771</v>
      </c>
      <c r="C4500" s="407" t="s">
        <v>184</v>
      </c>
      <c r="D4500" s="407">
        <v>14.22</v>
      </c>
      <c r="E4500" s="404" t="s">
        <v>65</v>
      </c>
      <c r="G4500"/>
    </row>
    <row r="4501" spans="1:7" ht="13.5" thickBot="1" x14ac:dyDescent="0.25">
      <c r="A4501" s="406">
        <v>25988</v>
      </c>
      <c r="B4501" s="406" t="s">
        <v>10772</v>
      </c>
      <c r="C4501" s="406" t="s">
        <v>184</v>
      </c>
      <c r="D4501" s="406">
        <v>6.28</v>
      </c>
      <c r="E4501" s="404" t="s">
        <v>65</v>
      </c>
      <c r="G4501"/>
    </row>
    <row r="4502" spans="1:7" ht="51" customHeight="1" thickBot="1" x14ac:dyDescent="0.25">
      <c r="A4502" s="407">
        <v>7158</v>
      </c>
      <c r="B4502" s="407" t="s">
        <v>3117</v>
      </c>
      <c r="C4502" s="407" t="s">
        <v>184</v>
      </c>
      <c r="D4502" s="407">
        <v>11.98</v>
      </c>
      <c r="E4502" s="404" t="s">
        <v>65</v>
      </c>
      <c r="G4502"/>
    </row>
    <row r="4503" spans="1:7" ht="13.5" thickBot="1" x14ac:dyDescent="0.25">
      <c r="A4503" s="406">
        <v>36887</v>
      </c>
      <c r="B4503" s="406" t="s">
        <v>10773</v>
      </c>
      <c r="C4503" s="406" t="s">
        <v>184</v>
      </c>
      <c r="D4503" s="406">
        <v>10.76</v>
      </c>
      <c r="E4503" s="404" t="s">
        <v>65</v>
      </c>
      <c r="G4503"/>
    </row>
    <row r="4504" spans="1:7" ht="23.25" thickBot="1" x14ac:dyDescent="0.25">
      <c r="A4504" s="407">
        <v>34612</v>
      </c>
      <c r="B4504" s="407" t="s">
        <v>8196</v>
      </c>
      <c r="C4504" s="407" t="s">
        <v>2</v>
      </c>
      <c r="D4504" s="407">
        <v>404.45</v>
      </c>
      <c r="E4504" s="404" t="s">
        <v>65</v>
      </c>
      <c r="G4504"/>
    </row>
    <row r="4505" spans="1:7" ht="23.25" thickBot="1" x14ac:dyDescent="0.25">
      <c r="A4505" s="406">
        <v>34614</v>
      </c>
      <c r="B4505" s="406" t="s">
        <v>8197</v>
      </c>
      <c r="C4505" s="406" t="s">
        <v>2</v>
      </c>
      <c r="D4505" s="406">
        <v>475.13</v>
      </c>
      <c r="E4505" s="404" t="s">
        <v>65</v>
      </c>
      <c r="G4505"/>
    </row>
    <row r="4506" spans="1:7" ht="23.25" thickBot="1" x14ac:dyDescent="0.25">
      <c r="A4506" s="407">
        <v>34635</v>
      </c>
      <c r="B4506" s="407" t="s">
        <v>8198</v>
      </c>
      <c r="C4506" s="407" t="s">
        <v>2</v>
      </c>
      <c r="D4506" s="407">
        <v>520.11</v>
      </c>
      <c r="E4506" s="404" t="s">
        <v>65</v>
      </c>
      <c r="G4506"/>
    </row>
    <row r="4507" spans="1:7" ht="23.25" thickBot="1" x14ac:dyDescent="0.25">
      <c r="A4507" s="406">
        <v>34633</v>
      </c>
      <c r="B4507" s="406" t="s">
        <v>8199</v>
      </c>
      <c r="C4507" s="406" t="s">
        <v>2</v>
      </c>
      <c r="D4507" s="406">
        <v>573.29</v>
      </c>
      <c r="E4507" s="404" t="s">
        <v>65</v>
      </c>
      <c r="G4507"/>
    </row>
    <row r="4508" spans="1:7" ht="23.25" thickBot="1" x14ac:dyDescent="0.25">
      <c r="A4508" s="407">
        <v>7170</v>
      </c>
      <c r="B4508" s="407" t="s">
        <v>10774</v>
      </c>
      <c r="C4508" s="407" t="s">
        <v>184</v>
      </c>
      <c r="D4508" s="407">
        <v>1.53</v>
      </c>
      <c r="E4508" s="404" t="s">
        <v>65</v>
      </c>
      <c r="G4508"/>
    </row>
    <row r="4509" spans="1:7" ht="23.25" thickBot="1" x14ac:dyDescent="0.25">
      <c r="A4509" s="406">
        <v>34630</v>
      </c>
      <c r="B4509" s="406" t="s">
        <v>8200</v>
      </c>
      <c r="C4509" s="406" t="s">
        <v>2</v>
      </c>
      <c r="D4509" s="406">
        <v>522.25</v>
      </c>
      <c r="E4509" s="404" t="s">
        <v>65</v>
      </c>
      <c r="G4509"/>
    </row>
    <row r="4510" spans="1:7" ht="13.5" thickBot="1" x14ac:dyDescent="0.25">
      <c r="A4510" s="407">
        <v>7161</v>
      </c>
      <c r="B4510" s="407" t="s">
        <v>2911</v>
      </c>
      <c r="C4510" s="407" t="s">
        <v>184</v>
      </c>
      <c r="D4510" s="407">
        <v>1.25</v>
      </c>
      <c r="E4510" s="404" t="s">
        <v>65</v>
      </c>
      <c r="G4510"/>
    </row>
    <row r="4511" spans="1:7" ht="13.5" thickBot="1" x14ac:dyDescent="0.25">
      <c r="A4511" s="406">
        <v>10936</v>
      </c>
      <c r="B4511" s="406" t="s">
        <v>2912</v>
      </c>
      <c r="C4511" s="406" t="s">
        <v>184</v>
      </c>
      <c r="D4511" s="406">
        <v>25.83</v>
      </c>
      <c r="E4511" s="404" t="s">
        <v>65</v>
      </c>
      <c r="G4511"/>
    </row>
    <row r="4512" spans="1:7" ht="13.5" thickBot="1" x14ac:dyDescent="0.25">
      <c r="A4512" s="407">
        <v>37524</v>
      </c>
      <c r="B4512" s="407" t="s">
        <v>10775</v>
      </c>
      <c r="C4512" s="407" t="s">
        <v>70</v>
      </c>
      <c r="D4512" s="407">
        <v>1.46</v>
      </c>
      <c r="E4512" s="404" t="s">
        <v>65</v>
      </c>
      <c r="G4512"/>
    </row>
    <row r="4513" spans="1:7" ht="23.25" thickBot="1" x14ac:dyDescent="0.25">
      <c r="A4513" s="406">
        <v>37525</v>
      </c>
      <c r="B4513" s="406" t="s">
        <v>10776</v>
      </c>
      <c r="C4513" s="406" t="s">
        <v>70</v>
      </c>
      <c r="D4513" s="406">
        <v>1.74</v>
      </c>
      <c r="E4513" s="404" t="s">
        <v>65</v>
      </c>
      <c r="G4513"/>
    </row>
    <row r="4514" spans="1:7" ht="13.5" thickBot="1" x14ac:dyDescent="0.25">
      <c r="A4514" s="407">
        <v>10920</v>
      </c>
      <c r="B4514" s="407" t="s">
        <v>10777</v>
      </c>
      <c r="C4514" s="407" t="s">
        <v>184</v>
      </c>
      <c r="D4514" s="407">
        <v>9.48</v>
      </c>
      <c r="E4514" s="404" t="s">
        <v>65</v>
      </c>
      <c r="G4514"/>
    </row>
    <row r="4515" spans="1:7" ht="13.5" thickBot="1" x14ac:dyDescent="0.25">
      <c r="A4515" s="406">
        <v>7238</v>
      </c>
      <c r="B4515" s="406" t="s">
        <v>10778</v>
      </c>
      <c r="C4515" s="406" t="s">
        <v>184</v>
      </c>
      <c r="D4515" s="406">
        <v>26.52</v>
      </c>
      <c r="E4515" s="404" t="s">
        <v>65</v>
      </c>
      <c r="G4515"/>
    </row>
    <row r="4516" spans="1:7" ht="13.5" thickBot="1" x14ac:dyDescent="0.25">
      <c r="A4516" s="407">
        <v>7239</v>
      </c>
      <c r="B4516" s="407" t="s">
        <v>10779</v>
      </c>
      <c r="C4516" s="407" t="s">
        <v>184</v>
      </c>
      <c r="D4516" s="407">
        <v>32.97</v>
      </c>
      <c r="E4516" s="404" t="s">
        <v>65</v>
      </c>
      <c r="G4516"/>
    </row>
    <row r="4517" spans="1:7" ht="13.5" thickBot="1" x14ac:dyDescent="0.25">
      <c r="A4517" s="406">
        <v>7240</v>
      </c>
      <c r="B4517" s="406" t="s">
        <v>10780</v>
      </c>
      <c r="C4517" s="406" t="s">
        <v>184</v>
      </c>
      <c r="D4517" s="406">
        <v>37.85</v>
      </c>
      <c r="E4517" s="404" t="s">
        <v>65</v>
      </c>
      <c r="G4517"/>
    </row>
    <row r="4518" spans="1:7" ht="13.5" thickBot="1" x14ac:dyDescent="0.25">
      <c r="A4518" s="407">
        <v>36789</v>
      </c>
      <c r="B4518" s="407" t="s">
        <v>10781</v>
      </c>
      <c r="C4518" s="407" t="s">
        <v>2</v>
      </c>
      <c r="D4518" s="407">
        <v>2.16</v>
      </c>
      <c r="E4518" s="404" t="s">
        <v>65</v>
      </c>
      <c r="G4518"/>
    </row>
    <row r="4519" spans="1:7" ht="23.25" thickBot="1" x14ac:dyDescent="0.25">
      <c r="A4519" s="406">
        <v>7176</v>
      </c>
      <c r="B4519" s="406" t="s">
        <v>14040</v>
      </c>
      <c r="C4519" s="406" t="s">
        <v>2</v>
      </c>
      <c r="D4519" s="406">
        <v>1.4</v>
      </c>
      <c r="E4519" s="404" t="s">
        <v>65</v>
      </c>
      <c r="G4519"/>
    </row>
    <row r="4520" spans="1:7" ht="13.5" thickBot="1" x14ac:dyDescent="0.25">
      <c r="A4520" s="407">
        <v>7173</v>
      </c>
      <c r="B4520" s="407" t="s">
        <v>10782</v>
      </c>
      <c r="C4520" s="407" t="s">
        <v>2113</v>
      </c>
      <c r="D4520" s="408">
        <v>1400</v>
      </c>
      <c r="E4520" s="404" t="s">
        <v>65</v>
      </c>
      <c r="G4520"/>
    </row>
    <row r="4521" spans="1:7" ht="13.5" thickBot="1" x14ac:dyDescent="0.25">
      <c r="A4521" s="406">
        <v>7183</v>
      </c>
      <c r="B4521" s="406" t="s">
        <v>10783</v>
      </c>
      <c r="C4521" s="406" t="s">
        <v>2</v>
      </c>
      <c r="D4521" s="406">
        <v>2.25</v>
      </c>
      <c r="E4521" s="404" t="s">
        <v>65</v>
      </c>
      <c r="G4521"/>
    </row>
    <row r="4522" spans="1:7" ht="13.5" thickBot="1" x14ac:dyDescent="0.25">
      <c r="A4522" s="407">
        <v>7180</v>
      </c>
      <c r="B4522" s="407" t="s">
        <v>14041</v>
      </c>
      <c r="C4522" s="407" t="s">
        <v>2</v>
      </c>
      <c r="D4522" s="407">
        <v>1.42</v>
      </c>
      <c r="E4522" s="404" t="s">
        <v>65</v>
      </c>
      <c r="G4522"/>
    </row>
    <row r="4523" spans="1:7" ht="13.5" thickBot="1" x14ac:dyDescent="0.25">
      <c r="A4523" s="406">
        <v>11088</v>
      </c>
      <c r="B4523" s="406" t="s">
        <v>10784</v>
      </c>
      <c r="C4523" s="406" t="s">
        <v>2</v>
      </c>
      <c r="D4523" s="406">
        <v>1.26</v>
      </c>
      <c r="E4523" s="404" t="s">
        <v>65</v>
      </c>
      <c r="G4523"/>
    </row>
    <row r="4524" spans="1:7" ht="13.5" thickBot="1" x14ac:dyDescent="0.25">
      <c r="A4524" s="407">
        <v>36788</v>
      </c>
      <c r="B4524" s="407" t="s">
        <v>10785</v>
      </c>
      <c r="C4524" s="407" t="s">
        <v>2</v>
      </c>
      <c r="D4524" s="407">
        <v>1.44</v>
      </c>
      <c r="E4524" s="404" t="s">
        <v>65</v>
      </c>
      <c r="G4524"/>
    </row>
    <row r="4525" spans="1:7" ht="13.5" thickBot="1" x14ac:dyDescent="0.25">
      <c r="A4525" s="406">
        <v>7175</v>
      </c>
      <c r="B4525" s="406" t="s">
        <v>10786</v>
      </c>
      <c r="C4525" s="406" t="s">
        <v>2</v>
      </c>
      <c r="D4525" s="406">
        <v>1.58</v>
      </c>
      <c r="E4525" s="404" t="s">
        <v>65</v>
      </c>
      <c r="G4525"/>
    </row>
    <row r="4526" spans="1:7" ht="13.5" thickBot="1" x14ac:dyDescent="0.25">
      <c r="A4526" s="407">
        <v>25007</v>
      </c>
      <c r="B4526" s="407" t="s">
        <v>10787</v>
      </c>
      <c r="C4526" s="407" t="s">
        <v>184</v>
      </c>
      <c r="D4526" s="407">
        <v>20.92</v>
      </c>
      <c r="E4526" s="404" t="s">
        <v>65</v>
      </c>
      <c r="G4526"/>
    </row>
    <row r="4527" spans="1:7" ht="23.25" thickBot="1" x14ac:dyDescent="0.25">
      <c r="A4527" s="406">
        <v>14171</v>
      </c>
      <c r="B4527" s="406" t="s">
        <v>10788</v>
      </c>
      <c r="C4527" s="406" t="s">
        <v>184</v>
      </c>
      <c r="D4527" s="406">
        <v>55.93</v>
      </c>
      <c r="E4527" s="404" t="s">
        <v>65</v>
      </c>
      <c r="G4527"/>
    </row>
    <row r="4528" spans="1:7" ht="13.5" thickBot="1" x14ac:dyDescent="0.25">
      <c r="A4528" s="407">
        <v>14170</v>
      </c>
      <c r="B4528" s="407" t="s">
        <v>13055</v>
      </c>
      <c r="C4528" s="407" t="s">
        <v>184</v>
      </c>
      <c r="D4528" s="407">
        <v>49.42</v>
      </c>
      <c r="E4528" s="404" t="s">
        <v>65</v>
      </c>
      <c r="G4528"/>
    </row>
    <row r="4529" spans="1:7" ht="23.25" thickBot="1" x14ac:dyDescent="0.25">
      <c r="A4529" s="406">
        <v>14173</v>
      </c>
      <c r="B4529" s="406" t="s">
        <v>10789</v>
      </c>
      <c r="C4529" s="406" t="s">
        <v>184</v>
      </c>
      <c r="D4529" s="406">
        <v>65.16</v>
      </c>
      <c r="E4529" s="404" t="s">
        <v>65</v>
      </c>
      <c r="G4529"/>
    </row>
    <row r="4530" spans="1:7" ht="13.5" thickBot="1" x14ac:dyDescent="0.25">
      <c r="A4530" s="407">
        <v>14172</v>
      </c>
      <c r="B4530" s="407" t="s">
        <v>10790</v>
      </c>
      <c r="C4530" s="407" t="s">
        <v>184</v>
      </c>
      <c r="D4530" s="407">
        <v>52.74</v>
      </c>
      <c r="E4530" s="404" t="s">
        <v>65</v>
      </c>
      <c r="G4530"/>
    </row>
    <row r="4531" spans="1:7" ht="13.5" thickBot="1" x14ac:dyDescent="0.25">
      <c r="A4531" s="406">
        <v>7243</v>
      </c>
      <c r="B4531" s="406" t="s">
        <v>10791</v>
      </c>
      <c r="C4531" s="406" t="s">
        <v>184</v>
      </c>
      <c r="D4531" s="406">
        <v>20.69</v>
      </c>
      <c r="E4531" s="404" t="s">
        <v>65</v>
      </c>
      <c r="G4531"/>
    </row>
    <row r="4532" spans="1:7" ht="23.25" thickBot="1" x14ac:dyDescent="0.25">
      <c r="A4532" s="407">
        <v>11067</v>
      </c>
      <c r="B4532" s="407" t="s">
        <v>10792</v>
      </c>
      <c r="C4532" s="407" t="s">
        <v>2</v>
      </c>
      <c r="D4532" s="407">
        <v>131.9</v>
      </c>
      <c r="E4532" s="404" t="s">
        <v>65</v>
      </c>
      <c r="G4532"/>
    </row>
    <row r="4533" spans="1:7" ht="23.25" thickBot="1" x14ac:dyDescent="0.25">
      <c r="A4533" s="406">
        <v>11068</v>
      </c>
      <c r="B4533" s="406" t="s">
        <v>10793</v>
      </c>
      <c r="C4533" s="406" t="s">
        <v>2</v>
      </c>
      <c r="D4533" s="406">
        <v>186.29</v>
      </c>
      <c r="E4533" s="404" t="s">
        <v>65</v>
      </c>
      <c r="G4533"/>
    </row>
    <row r="4534" spans="1:7" ht="13.5" thickBot="1" x14ac:dyDescent="0.25">
      <c r="A4534" s="407">
        <v>7184</v>
      </c>
      <c r="B4534" s="407" t="s">
        <v>10794</v>
      </c>
      <c r="C4534" s="407" t="s">
        <v>184</v>
      </c>
      <c r="D4534" s="407">
        <v>24.75</v>
      </c>
      <c r="E4534" s="404" t="s">
        <v>65</v>
      </c>
      <c r="G4534"/>
    </row>
    <row r="4535" spans="1:7" ht="13.5" thickBot="1" x14ac:dyDescent="0.25">
      <c r="A4535" s="406">
        <v>34468</v>
      </c>
      <c r="B4535" s="406" t="s">
        <v>8201</v>
      </c>
      <c r="C4535" s="406" t="s">
        <v>2</v>
      </c>
      <c r="D4535" s="406">
        <v>148.31</v>
      </c>
      <c r="E4535" s="404" t="s">
        <v>65</v>
      </c>
      <c r="G4535"/>
    </row>
    <row r="4536" spans="1:7" ht="13.5" thickBot="1" x14ac:dyDescent="0.25">
      <c r="A4536" s="407">
        <v>34473</v>
      </c>
      <c r="B4536" s="407" t="s">
        <v>8202</v>
      </c>
      <c r="C4536" s="407" t="s">
        <v>2</v>
      </c>
      <c r="D4536" s="407">
        <v>121.3</v>
      </c>
      <c r="E4536" s="404" t="s">
        <v>65</v>
      </c>
      <c r="G4536"/>
    </row>
    <row r="4537" spans="1:7" ht="13.5" thickBot="1" x14ac:dyDescent="0.25">
      <c r="A4537" s="406">
        <v>34480</v>
      </c>
      <c r="B4537" s="406" t="s">
        <v>8203</v>
      </c>
      <c r="C4537" s="406" t="s">
        <v>2</v>
      </c>
      <c r="D4537" s="406">
        <v>165.41</v>
      </c>
      <c r="E4537" s="404" t="s">
        <v>65</v>
      </c>
      <c r="G4537"/>
    </row>
    <row r="4538" spans="1:7" ht="13.5" thickBot="1" x14ac:dyDescent="0.25">
      <c r="A4538" s="407">
        <v>34486</v>
      </c>
      <c r="B4538" s="407" t="s">
        <v>8204</v>
      </c>
      <c r="C4538" s="407" t="s">
        <v>2</v>
      </c>
      <c r="D4538" s="407">
        <v>185.26</v>
      </c>
      <c r="E4538" s="404" t="s">
        <v>65</v>
      </c>
      <c r="G4538"/>
    </row>
    <row r="4539" spans="1:7" ht="13.5" thickBot="1" x14ac:dyDescent="0.25">
      <c r="A4539" s="406">
        <v>7202</v>
      </c>
      <c r="B4539" s="406" t="s">
        <v>8205</v>
      </c>
      <c r="C4539" s="406" t="s">
        <v>184</v>
      </c>
      <c r="D4539" s="406">
        <v>37.96</v>
      </c>
      <c r="E4539" s="404" t="s">
        <v>65</v>
      </c>
      <c r="G4539"/>
    </row>
    <row r="4540" spans="1:7" ht="13.5" thickBot="1" x14ac:dyDescent="0.25">
      <c r="A4540" s="407">
        <v>34417</v>
      </c>
      <c r="B4540" s="407" t="s">
        <v>8206</v>
      </c>
      <c r="C4540" s="407" t="s">
        <v>2</v>
      </c>
      <c r="D4540" s="407">
        <v>11.32</v>
      </c>
      <c r="E4540" s="404" t="s">
        <v>65</v>
      </c>
      <c r="G4540"/>
    </row>
    <row r="4541" spans="1:7" ht="13.5" thickBot="1" x14ac:dyDescent="0.25">
      <c r="A4541" s="406">
        <v>7213</v>
      </c>
      <c r="B4541" s="406" t="s">
        <v>8207</v>
      </c>
      <c r="C4541" s="406" t="s">
        <v>184</v>
      </c>
      <c r="D4541" s="406">
        <v>10.75</v>
      </c>
      <c r="E4541" s="404" t="s">
        <v>65</v>
      </c>
      <c r="G4541"/>
    </row>
    <row r="4542" spans="1:7" ht="13.5" thickBot="1" x14ac:dyDescent="0.25">
      <c r="A4542" s="407">
        <v>7191</v>
      </c>
      <c r="B4542" s="407" t="s">
        <v>8207</v>
      </c>
      <c r="C4542" s="407" t="s">
        <v>2</v>
      </c>
      <c r="D4542" s="407">
        <v>13.12</v>
      </c>
      <c r="E4542" s="404" t="s">
        <v>65</v>
      </c>
      <c r="G4542"/>
    </row>
    <row r="4543" spans="1:7" ht="13.5" thickBot="1" x14ac:dyDescent="0.25">
      <c r="A4543" s="406">
        <v>7195</v>
      </c>
      <c r="B4543" s="406" t="s">
        <v>8208</v>
      </c>
      <c r="C4543" s="406" t="s">
        <v>2</v>
      </c>
      <c r="D4543" s="406">
        <v>31.26</v>
      </c>
      <c r="E4543" s="404" t="s">
        <v>65</v>
      </c>
      <c r="G4543"/>
    </row>
    <row r="4544" spans="1:7" ht="13.5" thickBot="1" x14ac:dyDescent="0.25">
      <c r="A4544" s="407">
        <v>7186</v>
      </c>
      <c r="B4544" s="407" t="s">
        <v>8209</v>
      </c>
      <c r="C4544" s="407" t="s">
        <v>2</v>
      </c>
      <c r="D4544" s="407">
        <v>37.4</v>
      </c>
      <c r="E4544" s="404" t="s">
        <v>65</v>
      </c>
      <c r="G4544"/>
    </row>
    <row r="4545" spans="1:7" ht="13.5" thickBot="1" x14ac:dyDescent="0.25">
      <c r="A4545" s="406">
        <v>7194</v>
      </c>
      <c r="B4545" s="406" t="s">
        <v>8210</v>
      </c>
      <c r="C4545" s="406" t="s">
        <v>184</v>
      </c>
      <c r="D4545" s="406">
        <v>18.54</v>
      </c>
      <c r="E4545" s="404" t="s">
        <v>65</v>
      </c>
      <c r="G4545"/>
    </row>
    <row r="4546" spans="1:7" ht="13.5" thickBot="1" x14ac:dyDescent="0.25">
      <c r="A4546" s="407">
        <v>7207</v>
      </c>
      <c r="B4546" s="407" t="s">
        <v>8210</v>
      </c>
      <c r="C4546" s="407" t="s">
        <v>2</v>
      </c>
      <c r="D4546" s="407">
        <v>49.78</v>
      </c>
      <c r="E4546" s="404" t="s">
        <v>65</v>
      </c>
      <c r="G4546"/>
    </row>
    <row r="4547" spans="1:7" ht="13.5" thickBot="1" x14ac:dyDescent="0.25">
      <c r="A4547" s="406">
        <v>7197</v>
      </c>
      <c r="B4547" s="406" t="s">
        <v>8211</v>
      </c>
      <c r="C4547" s="406" t="s">
        <v>2</v>
      </c>
      <c r="D4547" s="406">
        <v>74.78</v>
      </c>
      <c r="E4547" s="404" t="s">
        <v>65</v>
      </c>
      <c r="G4547"/>
    </row>
    <row r="4548" spans="1:7" ht="13.5" thickBot="1" x14ac:dyDescent="0.25">
      <c r="A4548" s="407">
        <v>7192</v>
      </c>
      <c r="B4548" s="407" t="s">
        <v>8212</v>
      </c>
      <c r="C4548" s="407" t="s">
        <v>2</v>
      </c>
      <c r="D4548" s="407">
        <v>41.13</v>
      </c>
      <c r="E4548" s="404" t="s">
        <v>65</v>
      </c>
      <c r="G4548"/>
    </row>
    <row r="4549" spans="1:7" ht="13.5" thickBot="1" x14ac:dyDescent="0.25">
      <c r="A4549" s="406">
        <v>7193</v>
      </c>
      <c r="B4549" s="406" t="s">
        <v>8213</v>
      </c>
      <c r="C4549" s="406" t="s">
        <v>2</v>
      </c>
      <c r="D4549" s="406">
        <v>49.1</v>
      </c>
      <c r="E4549" s="404" t="s">
        <v>65</v>
      </c>
      <c r="G4549"/>
    </row>
    <row r="4550" spans="1:7" ht="13.5" thickBot="1" x14ac:dyDescent="0.25">
      <c r="A4550" s="407">
        <v>7198</v>
      </c>
      <c r="B4550" s="407" t="s">
        <v>8214</v>
      </c>
      <c r="C4550" s="407" t="s">
        <v>184</v>
      </c>
      <c r="D4550" s="407">
        <v>25.67</v>
      </c>
      <c r="E4550" s="404" t="s">
        <v>65</v>
      </c>
      <c r="G4550"/>
    </row>
    <row r="4551" spans="1:7" ht="13.5" thickBot="1" x14ac:dyDescent="0.25">
      <c r="A4551" s="406">
        <v>7189</v>
      </c>
      <c r="B4551" s="406" t="s">
        <v>14042</v>
      </c>
      <c r="C4551" s="406" t="s">
        <v>2</v>
      </c>
      <c r="D4551" s="406">
        <v>68.959999999999994</v>
      </c>
      <c r="E4551" s="404" t="s">
        <v>65</v>
      </c>
      <c r="G4551"/>
    </row>
    <row r="4552" spans="1:7" ht="13.5" thickBot="1" x14ac:dyDescent="0.25">
      <c r="A4552" s="407">
        <v>7190</v>
      </c>
      <c r="B4552" s="407" t="s">
        <v>8215</v>
      </c>
      <c r="C4552" s="407" t="s">
        <v>2</v>
      </c>
      <c r="D4552" s="407">
        <v>6.51</v>
      </c>
      <c r="E4552" s="404" t="s">
        <v>65</v>
      </c>
      <c r="G4552"/>
    </row>
    <row r="4553" spans="1:7" ht="13.5" thickBot="1" x14ac:dyDescent="0.25">
      <c r="A4553" s="406">
        <v>34458</v>
      </c>
      <c r="B4553" s="406" t="s">
        <v>8216</v>
      </c>
      <c r="C4553" s="406" t="s">
        <v>2</v>
      </c>
      <c r="D4553" s="406">
        <v>95.79</v>
      </c>
      <c r="E4553" s="404" t="s">
        <v>65</v>
      </c>
      <c r="G4553"/>
    </row>
    <row r="4554" spans="1:7" ht="63.75" customHeight="1" thickBot="1" x14ac:dyDescent="0.25">
      <c r="A4554" s="407">
        <v>34464</v>
      </c>
      <c r="B4554" s="407" t="s">
        <v>8217</v>
      </c>
      <c r="C4554" s="407" t="s">
        <v>2</v>
      </c>
      <c r="D4554" s="407">
        <v>128.51</v>
      </c>
      <c r="E4554" s="404" t="s">
        <v>65</v>
      </c>
      <c r="G4554"/>
    </row>
    <row r="4555" spans="1:7" ht="13.5" thickBot="1" x14ac:dyDescent="0.25">
      <c r="A4555" s="406">
        <v>7245</v>
      </c>
      <c r="B4555" s="406" t="s">
        <v>4792</v>
      </c>
      <c r="C4555" s="406" t="s">
        <v>2</v>
      </c>
      <c r="D4555" s="406">
        <v>25.58</v>
      </c>
      <c r="E4555" s="404" t="s">
        <v>65</v>
      </c>
      <c r="G4555"/>
    </row>
    <row r="4556" spans="1:7" ht="13.5" thickBot="1" x14ac:dyDescent="0.25">
      <c r="A4556" s="407">
        <v>7210</v>
      </c>
      <c r="B4556" s="407" t="s">
        <v>14043</v>
      </c>
      <c r="C4556" s="407" t="s">
        <v>2</v>
      </c>
      <c r="D4556" s="407">
        <v>135.04</v>
      </c>
      <c r="E4556" s="404" t="s">
        <v>65</v>
      </c>
      <c r="G4556"/>
    </row>
    <row r="4557" spans="1:7" ht="13.5" thickBot="1" x14ac:dyDescent="0.25">
      <c r="A4557" s="406">
        <v>7212</v>
      </c>
      <c r="B4557" s="406" t="s">
        <v>14044</v>
      </c>
      <c r="C4557" s="406" t="s">
        <v>2</v>
      </c>
      <c r="D4557" s="406">
        <v>216.02</v>
      </c>
      <c r="E4557" s="404" t="s">
        <v>65</v>
      </c>
      <c r="G4557"/>
    </row>
    <row r="4558" spans="1:7" ht="13.5" thickBot="1" x14ac:dyDescent="0.25">
      <c r="A4558" s="407">
        <v>34425</v>
      </c>
      <c r="B4558" s="407" t="s">
        <v>8218</v>
      </c>
      <c r="C4558" s="407" t="s">
        <v>2</v>
      </c>
      <c r="D4558" s="407">
        <v>63.92</v>
      </c>
      <c r="E4558" s="404" t="s">
        <v>65</v>
      </c>
      <c r="G4558"/>
    </row>
    <row r="4559" spans="1:7" ht="13.5" thickBot="1" x14ac:dyDescent="0.25">
      <c r="A4559" s="406">
        <v>7223</v>
      </c>
      <c r="B4559" s="406" t="s">
        <v>8219</v>
      </c>
      <c r="C4559" s="406" t="s">
        <v>2</v>
      </c>
      <c r="D4559" s="406">
        <v>74.489999999999995</v>
      </c>
      <c r="E4559" s="404" t="s">
        <v>65</v>
      </c>
      <c r="G4559"/>
    </row>
    <row r="4560" spans="1:7" ht="23.25" thickBot="1" x14ac:dyDescent="0.25">
      <c r="A4560" s="407">
        <v>7234</v>
      </c>
      <c r="B4560" s="407" t="s">
        <v>14045</v>
      </c>
      <c r="C4560" s="407" t="s">
        <v>2</v>
      </c>
      <c r="D4560" s="407">
        <v>107.45</v>
      </c>
      <c r="E4560" s="404" t="s">
        <v>65</v>
      </c>
      <c r="G4560"/>
    </row>
    <row r="4561" spans="1:7" ht="13.5" thickBot="1" x14ac:dyDescent="0.25">
      <c r="A4561" s="406">
        <v>7224</v>
      </c>
      <c r="B4561" s="406" t="s">
        <v>8220</v>
      </c>
      <c r="C4561" s="406" t="s">
        <v>2</v>
      </c>
      <c r="D4561" s="406">
        <v>118.68</v>
      </c>
      <c r="E4561" s="404" t="s">
        <v>65</v>
      </c>
      <c r="G4561"/>
    </row>
    <row r="4562" spans="1:7" ht="13.5" thickBot="1" x14ac:dyDescent="0.25">
      <c r="A4562" s="407">
        <v>7221</v>
      </c>
      <c r="B4562" s="407" t="s">
        <v>8221</v>
      </c>
      <c r="C4562" s="407" t="s">
        <v>184</v>
      </c>
      <c r="D4562" s="407">
        <v>57.71</v>
      </c>
      <c r="E4562" s="404" t="s">
        <v>65</v>
      </c>
      <c r="G4562"/>
    </row>
    <row r="4563" spans="1:7" ht="13.5" thickBot="1" x14ac:dyDescent="0.25">
      <c r="A4563" s="406">
        <v>7225</v>
      </c>
      <c r="B4563" s="406" t="s">
        <v>8222</v>
      </c>
      <c r="C4563" s="406" t="s">
        <v>2</v>
      </c>
      <c r="D4563" s="406">
        <v>150.05000000000001</v>
      </c>
      <c r="E4563" s="404" t="s">
        <v>65</v>
      </c>
      <c r="G4563"/>
    </row>
    <row r="4564" spans="1:7" ht="13.5" thickBot="1" x14ac:dyDescent="0.25">
      <c r="A4564" s="407">
        <v>7226</v>
      </c>
      <c r="B4564" s="407" t="s">
        <v>8223</v>
      </c>
      <c r="C4564" s="407" t="s">
        <v>2</v>
      </c>
      <c r="D4564" s="407">
        <v>165.12</v>
      </c>
      <c r="E4564" s="404" t="s">
        <v>65</v>
      </c>
      <c r="G4564"/>
    </row>
    <row r="4565" spans="1:7" ht="13.5" thickBot="1" x14ac:dyDescent="0.25">
      <c r="A4565" s="406">
        <v>7236</v>
      </c>
      <c r="B4565" s="406" t="s">
        <v>13056</v>
      </c>
      <c r="C4565" s="406" t="s">
        <v>2</v>
      </c>
      <c r="D4565" s="406">
        <v>180.09</v>
      </c>
      <c r="E4565" s="404" t="s">
        <v>65</v>
      </c>
      <c r="G4565"/>
    </row>
    <row r="4566" spans="1:7" ht="13.5" thickBot="1" x14ac:dyDescent="0.25">
      <c r="A4566" s="407">
        <v>7227</v>
      </c>
      <c r="B4566" s="407" t="s">
        <v>8224</v>
      </c>
      <c r="C4566" s="407" t="s">
        <v>2</v>
      </c>
      <c r="D4566" s="407">
        <v>195.1</v>
      </c>
      <c r="E4566" s="404" t="s">
        <v>65</v>
      </c>
      <c r="G4566"/>
    </row>
    <row r="4567" spans="1:7" ht="13.5" thickBot="1" x14ac:dyDescent="0.25">
      <c r="A4567" s="406">
        <v>7229</v>
      </c>
      <c r="B4567" s="406" t="s">
        <v>8225</v>
      </c>
      <c r="C4567" s="406" t="s">
        <v>2</v>
      </c>
      <c r="D4567" s="406">
        <v>142.85</v>
      </c>
      <c r="E4567" s="404" t="s">
        <v>65</v>
      </c>
      <c r="G4567"/>
    </row>
    <row r="4568" spans="1:7" ht="13.5" thickBot="1" x14ac:dyDescent="0.25">
      <c r="A4568" s="407">
        <v>7230</v>
      </c>
      <c r="B4568" s="407" t="s">
        <v>8226</v>
      </c>
      <c r="C4568" s="407" t="s">
        <v>2</v>
      </c>
      <c r="D4568" s="407">
        <v>227.65</v>
      </c>
      <c r="E4568" s="404" t="s">
        <v>65</v>
      </c>
      <c r="G4568"/>
    </row>
    <row r="4569" spans="1:7" ht="13.5" thickBot="1" x14ac:dyDescent="0.25">
      <c r="A4569" s="406">
        <v>7231</v>
      </c>
      <c r="B4569" s="406" t="s">
        <v>8227</v>
      </c>
      <c r="C4569" s="406" t="s">
        <v>2</v>
      </c>
      <c r="D4569" s="406">
        <v>298.97000000000003</v>
      </c>
      <c r="E4569" s="404" t="s">
        <v>65</v>
      </c>
      <c r="G4569"/>
    </row>
    <row r="4570" spans="1:7" ht="13.5" thickBot="1" x14ac:dyDescent="0.25">
      <c r="A4570" s="407">
        <v>7220</v>
      </c>
      <c r="B4570" s="407" t="s">
        <v>8228</v>
      </c>
      <c r="C4570" s="407" t="s">
        <v>2</v>
      </c>
      <c r="D4570" s="407">
        <v>367.56</v>
      </c>
      <c r="E4570" s="404" t="s">
        <v>65</v>
      </c>
      <c r="G4570"/>
    </row>
    <row r="4571" spans="1:7" ht="13.5" thickBot="1" x14ac:dyDescent="0.25">
      <c r="A4571" s="406">
        <v>7233</v>
      </c>
      <c r="B4571" s="406" t="s">
        <v>8229</v>
      </c>
      <c r="C4571" s="406" t="s">
        <v>2</v>
      </c>
      <c r="D4571" s="406">
        <v>458</v>
      </c>
      <c r="E4571" s="404" t="s">
        <v>65</v>
      </c>
      <c r="G4571"/>
    </row>
    <row r="4572" spans="1:7" ht="13.5" thickBot="1" x14ac:dyDescent="0.25">
      <c r="A4572" s="407">
        <v>34447</v>
      </c>
      <c r="B4572" s="407" t="s">
        <v>8230</v>
      </c>
      <c r="C4572" s="407" t="s">
        <v>2</v>
      </c>
      <c r="D4572" s="407">
        <v>409.1</v>
      </c>
      <c r="E4572" s="404" t="s">
        <v>65</v>
      </c>
      <c r="G4572"/>
    </row>
    <row r="4573" spans="1:7" ht="13.5" thickBot="1" x14ac:dyDescent="0.25">
      <c r="A4573" s="406">
        <v>34402</v>
      </c>
      <c r="B4573" s="406" t="s">
        <v>8231</v>
      </c>
      <c r="C4573" s="406" t="s">
        <v>2</v>
      </c>
      <c r="D4573" s="406">
        <v>103.37</v>
      </c>
      <c r="E4573" s="404" t="s">
        <v>65</v>
      </c>
      <c r="G4573"/>
    </row>
    <row r="4574" spans="1:7" ht="13.5" thickBot="1" x14ac:dyDescent="0.25">
      <c r="A4574" s="407">
        <v>7246</v>
      </c>
      <c r="B4574" s="407" t="s">
        <v>10795</v>
      </c>
      <c r="C4574" s="407" t="s">
        <v>2</v>
      </c>
      <c r="D4574" s="407">
        <v>23.8</v>
      </c>
      <c r="E4574" s="404" t="s">
        <v>65</v>
      </c>
      <c r="G4574"/>
    </row>
    <row r="4575" spans="1:7" ht="13.5" thickBot="1" x14ac:dyDescent="0.25">
      <c r="A4575" s="406">
        <v>12869</v>
      </c>
      <c r="B4575" s="406" t="s">
        <v>2913</v>
      </c>
      <c r="C4575" s="406" t="s">
        <v>280</v>
      </c>
      <c r="D4575" s="406">
        <v>14.09</v>
      </c>
      <c r="E4575" s="404" t="s">
        <v>65</v>
      </c>
      <c r="G4575"/>
    </row>
    <row r="4576" spans="1:7" ht="13.5" thickBot="1" x14ac:dyDescent="0.25">
      <c r="A4576" s="407">
        <v>7247</v>
      </c>
      <c r="B4576" s="407" t="s">
        <v>4793</v>
      </c>
      <c r="C4576" s="407" t="s">
        <v>280</v>
      </c>
      <c r="D4576" s="407">
        <v>2.2999999999999998</v>
      </c>
      <c r="E4576" s="404" t="s">
        <v>65</v>
      </c>
      <c r="G4576"/>
    </row>
    <row r="4577" spans="1:7" ht="23.25" thickBot="1" x14ac:dyDescent="0.25">
      <c r="A4577" s="406">
        <v>1574</v>
      </c>
      <c r="B4577" s="406" t="s">
        <v>10796</v>
      </c>
      <c r="C4577" s="406" t="s">
        <v>2</v>
      </c>
      <c r="D4577" s="406">
        <v>0.59</v>
      </c>
      <c r="E4577" s="404" t="s">
        <v>65</v>
      </c>
      <c r="G4577"/>
    </row>
    <row r="4578" spans="1:7" ht="23.25" thickBot="1" x14ac:dyDescent="0.25">
      <c r="A4578" s="407">
        <v>1581</v>
      </c>
      <c r="B4578" s="407" t="s">
        <v>10797</v>
      </c>
      <c r="C4578" s="407" t="s">
        <v>2</v>
      </c>
      <c r="D4578" s="407">
        <v>4.0999999999999996</v>
      </c>
      <c r="E4578" s="404" t="s">
        <v>65</v>
      </c>
      <c r="G4578"/>
    </row>
    <row r="4579" spans="1:7" ht="23.25" thickBot="1" x14ac:dyDescent="0.25">
      <c r="A4579" s="406">
        <v>1575</v>
      </c>
      <c r="B4579" s="406" t="s">
        <v>10798</v>
      </c>
      <c r="C4579" s="406" t="s">
        <v>2</v>
      </c>
      <c r="D4579" s="406">
        <v>0.7</v>
      </c>
      <c r="E4579" s="404" t="s">
        <v>65</v>
      </c>
      <c r="G4579"/>
    </row>
    <row r="4580" spans="1:7" ht="23.25" thickBot="1" x14ac:dyDescent="0.25">
      <c r="A4580" s="407">
        <v>1570</v>
      </c>
      <c r="B4580" s="407" t="s">
        <v>10799</v>
      </c>
      <c r="C4580" s="407" t="s">
        <v>2</v>
      </c>
      <c r="D4580" s="407">
        <v>0.35</v>
      </c>
      <c r="E4580" s="404" t="s">
        <v>65</v>
      </c>
      <c r="G4580"/>
    </row>
    <row r="4581" spans="1:7" ht="23.25" thickBot="1" x14ac:dyDescent="0.25">
      <c r="A4581" s="406">
        <v>1576</v>
      </c>
      <c r="B4581" s="406" t="s">
        <v>10800</v>
      </c>
      <c r="C4581" s="406" t="s">
        <v>2</v>
      </c>
      <c r="D4581" s="406">
        <v>0.97</v>
      </c>
      <c r="E4581" s="404" t="s">
        <v>65</v>
      </c>
      <c r="G4581"/>
    </row>
    <row r="4582" spans="1:7" ht="23.25" thickBot="1" x14ac:dyDescent="0.25">
      <c r="A4582" s="407">
        <v>1577</v>
      </c>
      <c r="B4582" s="407" t="s">
        <v>10801</v>
      </c>
      <c r="C4582" s="407" t="s">
        <v>2</v>
      </c>
      <c r="D4582" s="407">
        <v>1.0900000000000001</v>
      </c>
      <c r="E4582" s="404" t="s">
        <v>65</v>
      </c>
      <c r="G4582"/>
    </row>
    <row r="4583" spans="1:7" ht="23.25" thickBot="1" x14ac:dyDescent="0.25">
      <c r="A4583" s="406">
        <v>1571</v>
      </c>
      <c r="B4583" s="406" t="s">
        <v>10802</v>
      </c>
      <c r="C4583" s="406" t="s">
        <v>2</v>
      </c>
      <c r="D4583" s="406">
        <v>0.46</v>
      </c>
      <c r="E4583" s="404" t="s">
        <v>65</v>
      </c>
      <c r="G4583"/>
    </row>
    <row r="4584" spans="1:7" ht="23.25" thickBot="1" x14ac:dyDescent="0.25">
      <c r="A4584" s="407">
        <v>1578</v>
      </c>
      <c r="B4584" s="407" t="s">
        <v>10803</v>
      </c>
      <c r="C4584" s="407" t="s">
        <v>2</v>
      </c>
      <c r="D4584" s="407">
        <v>1.9</v>
      </c>
      <c r="E4584" s="404" t="s">
        <v>65</v>
      </c>
      <c r="G4584"/>
    </row>
    <row r="4585" spans="1:7" ht="23.25" thickBot="1" x14ac:dyDescent="0.25">
      <c r="A4585" s="406">
        <v>1573</v>
      </c>
      <c r="B4585" s="406" t="s">
        <v>10804</v>
      </c>
      <c r="C4585" s="406" t="s">
        <v>2</v>
      </c>
      <c r="D4585" s="406">
        <v>0.54</v>
      </c>
      <c r="E4585" s="404" t="s">
        <v>65</v>
      </c>
      <c r="G4585"/>
    </row>
    <row r="4586" spans="1:7" ht="23.25" thickBot="1" x14ac:dyDescent="0.25">
      <c r="A4586" s="407">
        <v>1579</v>
      </c>
      <c r="B4586" s="407" t="s">
        <v>10805</v>
      </c>
      <c r="C4586" s="407" t="s">
        <v>2</v>
      </c>
      <c r="D4586" s="407">
        <v>2.37</v>
      </c>
      <c r="E4586" s="404" t="s">
        <v>65</v>
      </c>
      <c r="G4586"/>
    </row>
    <row r="4587" spans="1:7" ht="23.25" thickBot="1" x14ac:dyDescent="0.25">
      <c r="A4587" s="406">
        <v>1580</v>
      </c>
      <c r="B4587" s="406" t="s">
        <v>10806</v>
      </c>
      <c r="C4587" s="406" t="s">
        <v>2</v>
      </c>
      <c r="D4587" s="406">
        <v>2.92</v>
      </c>
      <c r="E4587" s="404" t="s">
        <v>65</v>
      </c>
      <c r="G4587"/>
    </row>
    <row r="4588" spans="1:7" ht="23.25" thickBot="1" x14ac:dyDescent="0.25">
      <c r="A4588" s="407">
        <v>7571</v>
      </c>
      <c r="B4588" s="407" t="s">
        <v>14046</v>
      </c>
      <c r="C4588" s="407" t="s">
        <v>2</v>
      </c>
      <c r="D4588" s="407">
        <v>5.74</v>
      </c>
      <c r="E4588" s="404" t="s">
        <v>65</v>
      </c>
      <c r="G4588"/>
    </row>
    <row r="4589" spans="1:7" ht="13.5" thickBot="1" x14ac:dyDescent="0.25">
      <c r="A4589" s="406">
        <v>1591</v>
      </c>
      <c r="B4589" s="406" t="s">
        <v>10807</v>
      </c>
      <c r="C4589" s="406" t="s">
        <v>2</v>
      </c>
      <c r="D4589" s="406">
        <v>9.0500000000000007</v>
      </c>
      <c r="E4589" s="404" t="s">
        <v>65</v>
      </c>
      <c r="G4589"/>
    </row>
    <row r="4590" spans="1:7" ht="13.5" thickBot="1" x14ac:dyDescent="0.25">
      <c r="A4590" s="407">
        <v>1547</v>
      </c>
      <c r="B4590" s="407" t="s">
        <v>10808</v>
      </c>
      <c r="C4590" s="407" t="s">
        <v>2</v>
      </c>
      <c r="D4590" s="407">
        <v>47.46</v>
      </c>
      <c r="E4590" s="404" t="s">
        <v>65</v>
      </c>
      <c r="G4590"/>
    </row>
    <row r="4591" spans="1:7" ht="13.5" thickBot="1" x14ac:dyDescent="0.25">
      <c r="A4591" s="406">
        <v>38196</v>
      </c>
      <c r="B4591" s="406" t="s">
        <v>10809</v>
      </c>
      <c r="C4591" s="406" t="s">
        <v>2</v>
      </c>
      <c r="D4591" s="406">
        <v>9.24</v>
      </c>
      <c r="E4591" s="404" t="s">
        <v>65</v>
      </c>
      <c r="G4591"/>
    </row>
    <row r="4592" spans="1:7" ht="13.5" thickBot="1" x14ac:dyDescent="0.25">
      <c r="A4592" s="407">
        <v>1543</v>
      </c>
      <c r="B4592" s="407" t="s">
        <v>10810</v>
      </c>
      <c r="C4592" s="407" t="s">
        <v>2</v>
      </c>
      <c r="D4592" s="407">
        <v>9.82</v>
      </c>
      <c r="E4592" s="404" t="s">
        <v>65</v>
      </c>
      <c r="G4592"/>
    </row>
    <row r="4593" spans="1:7" ht="13.5" thickBot="1" x14ac:dyDescent="0.25">
      <c r="A4593" s="406">
        <v>1585</v>
      </c>
      <c r="B4593" s="406" t="s">
        <v>10811</v>
      </c>
      <c r="C4593" s="406" t="s">
        <v>2</v>
      </c>
      <c r="D4593" s="406">
        <v>1.9</v>
      </c>
      <c r="E4593" s="404" t="s">
        <v>65</v>
      </c>
      <c r="G4593"/>
    </row>
    <row r="4594" spans="1:7" ht="13.5" thickBot="1" x14ac:dyDescent="0.25">
      <c r="A4594" s="407">
        <v>1593</v>
      </c>
      <c r="B4594" s="407" t="s">
        <v>10812</v>
      </c>
      <c r="C4594" s="407" t="s">
        <v>2</v>
      </c>
      <c r="D4594" s="407">
        <v>10.1</v>
      </c>
      <c r="E4594" s="404" t="s">
        <v>65</v>
      </c>
      <c r="G4594"/>
    </row>
    <row r="4595" spans="1:7" ht="38.25" customHeight="1" thickBot="1" x14ac:dyDescent="0.25">
      <c r="A4595" s="406">
        <v>11838</v>
      </c>
      <c r="B4595" s="406" t="s">
        <v>14047</v>
      </c>
      <c r="C4595" s="406" t="s">
        <v>2</v>
      </c>
      <c r="D4595" s="406">
        <v>13.33</v>
      </c>
      <c r="E4595" s="404" t="s">
        <v>65</v>
      </c>
      <c r="G4595"/>
    </row>
    <row r="4596" spans="1:7" ht="13.5" thickBot="1" x14ac:dyDescent="0.25">
      <c r="A4596" s="407">
        <v>1594</v>
      </c>
      <c r="B4596" s="407" t="s">
        <v>10813</v>
      </c>
      <c r="C4596" s="407" t="s">
        <v>2</v>
      </c>
      <c r="D4596" s="407">
        <v>13.47</v>
      </c>
      <c r="E4596" s="404" t="s">
        <v>65</v>
      </c>
      <c r="G4596"/>
    </row>
    <row r="4597" spans="1:7" ht="13.5" thickBot="1" x14ac:dyDescent="0.25">
      <c r="A4597" s="406">
        <v>1586</v>
      </c>
      <c r="B4597" s="406" t="s">
        <v>10814</v>
      </c>
      <c r="C4597" s="406" t="s">
        <v>2</v>
      </c>
      <c r="D4597" s="406">
        <v>2.4</v>
      </c>
      <c r="E4597" s="404" t="s">
        <v>65</v>
      </c>
      <c r="G4597"/>
    </row>
    <row r="4598" spans="1:7" ht="13.5" thickBot="1" x14ac:dyDescent="0.25">
      <c r="A4598" s="407">
        <v>11839</v>
      </c>
      <c r="B4598" s="407" t="s">
        <v>14048</v>
      </c>
      <c r="C4598" s="407" t="s">
        <v>2</v>
      </c>
      <c r="D4598" s="407">
        <v>19.39</v>
      </c>
      <c r="E4598" s="404" t="s">
        <v>65</v>
      </c>
      <c r="G4598"/>
    </row>
    <row r="4599" spans="1:7" ht="13.5" thickBot="1" x14ac:dyDescent="0.25">
      <c r="A4599" s="406">
        <v>1587</v>
      </c>
      <c r="B4599" s="406" t="s">
        <v>10815</v>
      </c>
      <c r="C4599" s="406" t="s">
        <v>2</v>
      </c>
      <c r="D4599" s="406">
        <v>2.4500000000000002</v>
      </c>
      <c r="E4599" s="404" t="s">
        <v>65</v>
      </c>
      <c r="G4599"/>
    </row>
    <row r="4600" spans="1:7" ht="13.5" thickBot="1" x14ac:dyDescent="0.25">
      <c r="A4600" s="407">
        <v>1545</v>
      </c>
      <c r="B4600" s="407" t="s">
        <v>13057</v>
      </c>
      <c r="C4600" s="407" t="s">
        <v>2</v>
      </c>
      <c r="D4600" s="407">
        <v>23.27</v>
      </c>
      <c r="E4600" s="404" t="s">
        <v>65</v>
      </c>
      <c r="G4600"/>
    </row>
    <row r="4601" spans="1:7" ht="13.5" thickBot="1" x14ac:dyDescent="0.25">
      <c r="A4601" s="406">
        <v>1588</v>
      </c>
      <c r="B4601" s="406" t="s">
        <v>10816</v>
      </c>
      <c r="C4601" s="406" t="s">
        <v>2</v>
      </c>
      <c r="D4601" s="406">
        <v>3.36</v>
      </c>
      <c r="E4601" s="404" t="s">
        <v>65</v>
      </c>
      <c r="G4601"/>
    </row>
    <row r="4602" spans="1:7" ht="38.25" customHeight="1" thickBot="1" x14ac:dyDescent="0.25">
      <c r="A4602" s="407">
        <v>1535</v>
      </c>
      <c r="B4602" s="407" t="s">
        <v>10817</v>
      </c>
      <c r="C4602" s="407" t="s">
        <v>2</v>
      </c>
      <c r="D4602" s="407">
        <v>1.93</v>
      </c>
      <c r="E4602" s="404" t="s">
        <v>65</v>
      </c>
      <c r="G4602"/>
    </row>
    <row r="4603" spans="1:7" ht="13.5" thickBot="1" x14ac:dyDescent="0.25">
      <c r="A4603" s="406">
        <v>1589</v>
      </c>
      <c r="B4603" s="406" t="s">
        <v>10818</v>
      </c>
      <c r="C4603" s="406" t="s">
        <v>2</v>
      </c>
      <c r="D4603" s="406">
        <v>3.47</v>
      </c>
      <c r="E4603" s="404" t="s">
        <v>65</v>
      </c>
      <c r="G4603"/>
    </row>
    <row r="4604" spans="1:7" ht="13.5" thickBot="1" x14ac:dyDescent="0.25">
      <c r="A4604" s="407">
        <v>1546</v>
      </c>
      <c r="B4604" s="407" t="s">
        <v>10819</v>
      </c>
      <c r="C4604" s="407" t="s">
        <v>2</v>
      </c>
      <c r="D4604" s="407">
        <v>39.270000000000003</v>
      </c>
      <c r="E4604" s="404" t="s">
        <v>65</v>
      </c>
      <c r="G4604"/>
    </row>
    <row r="4605" spans="1:7" ht="13.5" thickBot="1" x14ac:dyDescent="0.25">
      <c r="A4605" s="406">
        <v>1590</v>
      </c>
      <c r="B4605" s="406" t="s">
        <v>10820</v>
      </c>
      <c r="C4605" s="406" t="s">
        <v>2</v>
      </c>
      <c r="D4605" s="406">
        <v>6.1</v>
      </c>
      <c r="E4605" s="404" t="s">
        <v>65</v>
      </c>
      <c r="G4605"/>
    </row>
    <row r="4606" spans="1:7" ht="76.5" customHeight="1" thickBot="1" x14ac:dyDescent="0.25">
      <c r="A4606" s="407">
        <v>1542</v>
      </c>
      <c r="B4606" s="407" t="s">
        <v>10821</v>
      </c>
      <c r="C4606" s="407" t="s">
        <v>2</v>
      </c>
      <c r="D4606" s="407">
        <v>8.09</v>
      </c>
      <c r="E4606" s="404" t="s">
        <v>65</v>
      </c>
      <c r="G4606"/>
    </row>
    <row r="4607" spans="1:7" ht="13.5" thickBot="1" x14ac:dyDescent="0.25">
      <c r="A4607" s="406">
        <v>2669</v>
      </c>
      <c r="B4607" s="406" t="s">
        <v>2914</v>
      </c>
      <c r="C4607" s="406" t="s">
        <v>2</v>
      </c>
      <c r="D4607" s="406">
        <v>4.6100000000000003</v>
      </c>
      <c r="E4607" s="404" t="s">
        <v>65</v>
      </c>
      <c r="G4607"/>
    </row>
    <row r="4608" spans="1:7" ht="23.25" thickBot="1" x14ac:dyDescent="0.25">
      <c r="A4608" s="407">
        <v>38415</v>
      </c>
      <c r="B4608" s="407" t="s">
        <v>10822</v>
      </c>
      <c r="C4608" s="407" t="s">
        <v>2</v>
      </c>
      <c r="D4608" s="407">
        <v>644.95000000000005</v>
      </c>
      <c r="E4608" s="404" t="s">
        <v>65</v>
      </c>
      <c r="G4608"/>
    </row>
    <row r="4609" spans="1:7" ht="23.25" thickBot="1" x14ac:dyDescent="0.25">
      <c r="A4609" s="406">
        <v>38414</v>
      </c>
      <c r="B4609" s="406" t="s">
        <v>10823</v>
      </c>
      <c r="C4609" s="406" t="s">
        <v>2</v>
      </c>
      <c r="D4609" s="406">
        <v>905.2</v>
      </c>
      <c r="E4609" s="404" t="s">
        <v>65</v>
      </c>
      <c r="G4609"/>
    </row>
    <row r="4610" spans="1:7" ht="13.5" thickBot="1" x14ac:dyDescent="0.25">
      <c r="A4610" s="407">
        <v>7253</v>
      </c>
      <c r="B4610" s="407" t="s">
        <v>2915</v>
      </c>
      <c r="C4610" s="407" t="s">
        <v>298</v>
      </c>
      <c r="D4610" s="407">
        <v>141</v>
      </c>
      <c r="E4610" s="404" t="s">
        <v>65</v>
      </c>
      <c r="G4610"/>
    </row>
    <row r="4611" spans="1:7" ht="13.5" thickBot="1" x14ac:dyDescent="0.25">
      <c r="A4611" s="406">
        <v>4806</v>
      </c>
      <c r="B4611" s="406" t="s">
        <v>2916</v>
      </c>
      <c r="C4611" s="406" t="s">
        <v>70</v>
      </c>
      <c r="D4611" s="406">
        <v>22.56</v>
      </c>
      <c r="E4611" s="404" t="s">
        <v>65</v>
      </c>
      <c r="G4611"/>
    </row>
    <row r="4612" spans="1:7" ht="13.5" thickBot="1" x14ac:dyDescent="0.25">
      <c r="A4612" s="407">
        <v>34401</v>
      </c>
      <c r="B4612" s="407" t="s">
        <v>4988</v>
      </c>
      <c r="C4612" s="407" t="s">
        <v>2</v>
      </c>
      <c r="D4612" s="407">
        <v>1</v>
      </c>
      <c r="E4612" s="404" t="s">
        <v>65</v>
      </c>
      <c r="G4612"/>
    </row>
    <row r="4613" spans="1:7" ht="13.5" thickBot="1" x14ac:dyDescent="0.25">
      <c r="A4613" s="406">
        <v>7258</v>
      </c>
      <c r="B4613" s="406" t="s">
        <v>10824</v>
      </c>
      <c r="C4613" s="406" t="s">
        <v>2</v>
      </c>
      <c r="D4613" s="406">
        <v>0.32</v>
      </c>
      <c r="E4613" s="404" t="s">
        <v>65</v>
      </c>
      <c r="G4613"/>
    </row>
    <row r="4614" spans="1:7" ht="13.5" thickBot="1" x14ac:dyDescent="0.25">
      <c r="A4614" s="407">
        <v>7260</v>
      </c>
      <c r="B4614" s="407" t="s">
        <v>10825</v>
      </c>
      <c r="C4614" s="407" t="s">
        <v>2</v>
      </c>
      <c r="D4614" s="407">
        <v>0.98</v>
      </c>
      <c r="E4614" s="404" t="s">
        <v>65</v>
      </c>
      <c r="G4614"/>
    </row>
    <row r="4615" spans="1:7" ht="25.5" customHeight="1" thickBot="1" x14ac:dyDescent="0.25">
      <c r="A4615" s="406">
        <v>7256</v>
      </c>
      <c r="B4615" s="406" t="s">
        <v>10826</v>
      </c>
      <c r="C4615" s="406" t="s">
        <v>2</v>
      </c>
      <c r="D4615" s="406">
        <v>0.56999999999999995</v>
      </c>
      <c r="E4615" s="404" t="s">
        <v>65</v>
      </c>
      <c r="G4615"/>
    </row>
    <row r="4616" spans="1:7" ht="13.5" thickBot="1" x14ac:dyDescent="0.25">
      <c r="A4616" s="407">
        <v>34400</v>
      </c>
      <c r="B4616" s="407" t="s">
        <v>4989</v>
      </c>
      <c r="C4616" s="407" t="s">
        <v>2</v>
      </c>
      <c r="D4616" s="407">
        <v>2.46</v>
      </c>
      <c r="E4616" s="404" t="s">
        <v>65</v>
      </c>
      <c r="G4616"/>
    </row>
    <row r="4617" spans="1:7" ht="13.5" thickBot="1" x14ac:dyDescent="0.25">
      <c r="A4617" s="406">
        <v>10617</v>
      </c>
      <c r="B4617" s="406" t="s">
        <v>10827</v>
      </c>
      <c r="C4617" s="406" t="s">
        <v>2</v>
      </c>
      <c r="D4617" s="406">
        <v>3.43</v>
      </c>
      <c r="E4617" s="404" t="s">
        <v>65</v>
      </c>
      <c r="G4617"/>
    </row>
    <row r="4618" spans="1:7" ht="13.5" thickBot="1" x14ac:dyDescent="0.25">
      <c r="A4618" s="407">
        <v>7274</v>
      </c>
      <c r="B4618" s="407" t="s">
        <v>14049</v>
      </c>
      <c r="C4618" s="407" t="s">
        <v>2</v>
      </c>
      <c r="D4618" s="407">
        <v>19.64</v>
      </c>
      <c r="E4618" s="404" t="s">
        <v>65</v>
      </c>
      <c r="G4618"/>
    </row>
    <row r="4619" spans="1:7" ht="13.5" thickBot="1" x14ac:dyDescent="0.25">
      <c r="A4619" s="406">
        <v>7280</v>
      </c>
      <c r="B4619" s="406" t="s">
        <v>2917</v>
      </c>
      <c r="C4619" s="406" t="s">
        <v>2</v>
      </c>
      <c r="D4619" s="406">
        <v>71.599999999999994</v>
      </c>
      <c r="E4619" s="404" t="s">
        <v>65</v>
      </c>
      <c r="G4619"/>
    </row>
    <row r="4620" spans="1:7" ht="13.5" thickBot="1" x14ac:dyDescent="0.25">
      <c r="A4620" s="407">
        <v>7282</v>
      </c>
      <c r="B4620" s="407" t="s">
        <v>2918</v>
      </c>
      <c r="C4620" s="407" t="s">
        <v>2</v>
      </c>
      <c r="D4620" s="407">
        <v>72.790000000000006</v>
      </c>
      <c r="E4620" s="404" t="s">
        <v>65</v>
      </c>
      <c r="G4620"/>
    </row>
    <row r="4621" spans="1:7" ht="13.5" thickBot="1" x14ac:dyDescent="0.25">
      <c r="A4621" s="406">
        <v>7276</v>
      </c>
      <c r="B4621" s="406" t="s">
        <v>2919</v>
      </c>
      <c r="C4621" s="406" t="s">
        <v>2</v>
      </c>
      <c r="D4621" s="406">
        <v>103.43</v>
      </c>
      <c r="E4621" s="404" t="s">
        <v>65</v>
      </c>
      <c r="G4621"/>
    </row>
    <row r="4622" spans="1:7" ht="13.5" thickBot="1" x14ac:dyDescent="0.25">
      <c r="A4622" s="407">
        <v>7277</v>
      </c>
      <c r="B4622" s="407" t="s">
        <v>4794</v>
      </c>
      <c r="C4622" s="407" t="s">
        <v>2</v>
      </c>
      <c r="D4622" s="407">
        <v>122.94</v>
      </c>
      <c r="E4622" s="404" t="s">
        <v>65</v>
      </c>
      <c r="G4622"/>
    </row>
    <row r="4623" spans="1:7" ht="13.5" thickBot="1" x14ac:dyDescent="0.25">
      <c r="A4623" s="406">
        <v>7278</v>
      </c>
      <c r="B4623" s="406" t="s">
        <v>4990</v>
      </c>
      <c r="C4623" s="406" t="s">
        <v>2</v>
      </c>
      <c r="D4623" s="406">
        <v>184.3</v>
      </c>
      <c r="E4623" s="404" t="s">
        <v>65</v>
      </c>
      <c r="G4623"/>
    </row>
    <row r="4624" spans="1:7" ht="13.5" thickBot="1" x14ac:dyDescent="0.25">
      <c r="A4624" s="407">
        <v>7275</v>
      </c>
      <c r="B4624" s="407" t="s">
        <v>2920</v>
      </c>
      <c r="C4624" s="407" t="s">
        <v>2</v>
      </c>
      <c r="D4624" s="407">
        <v>186.8</v>
      </c>
      <c r="E4624" s="404" t="s">
        <v>65</v>
      </c>
      <c r="G4624"/>
    </row>
    <row r="4625" spans="1:7" ht="13.5" thickBot="1" x14ac:dyDescent="0.25">
      <c r="A4625" s="406">
        <v>7284</v>
      </c>
      <c r="B4625" s="406" t="s">
        <v>2921</v>
      </c>
      <c r="C4625" s="406" t="s">
        <v>2</v>
      </c>
      <c r="D4625" s="406">
        <v>257.81</v>
      </c>
      <c r="E4625" s="404" t="s">
        <v>65</v>
      </c>
      <c r="G4625"/>
    </row>
    <row r="4626" spans="1:7" ht="34.5" customHeight="1" thickBot="1" x14ac:dyDescent="0.25">
      <c r="A4626" s="407">
        <v>11663</v>
      </c>
      <c r="B4626" s="407" t="s">
        <v>2922</v>
      </c>
      <c r="C4626" s="407" t="s">
        <v>2</v>
      </c>
      <c r="D4626" s="407">
        <v>30.24</v>
      </c>
      <c r="E4626" s="404" t="s">
        <v>65</v>
      </c>
      <c r="G4626"/>
    </row>
    <row r="4627" spans="1:7" ht="13.5" thickBot="1" x14ac:dyDescent="0.25">
      <c r="A4627" s="406">
        <v>11665</v>
      </c>
      <c r="B4627" s="406" t="s">
        <v>2923</v>
      </c>
      <c r="C4627" s="406" t="s">
        <v>2</v>
      </c>
      <c r="D4627" s="406">
        <v>54.92</v>
      </c>
      <c r="E4627" s="404" t="s">
        <v>65</v>
      </c>
      <c r="G4627"/>
    </row>
    <row r="4628" spans="1:7" ht="13.5" thickBot="1" x14ac:dyDescent="0.25">
      <c r="A4628" s="407">
        <v>11666</v>
      </c>
      <c r="B4628" s="407" t="s">
        <v>2924</v>
      </c>
      <c r="C4628" s="407" t="s">
        <v>2</v>
      </c>
      <c r="D4628" s="407">
        <v>68.540000000000006</v>
      </c>
      <c r="E4628" s="404" t="s">
        <v>65</v>
      </c>
      <c r="G4628"/>
    </row>
    <row r="4629" spans="1:7" ht="13.5" thickBot="1" x14ac:dyDescent="0.25">
      <c r="A4629" s="406">
        <v>11667</v>
      </c>
      <c r="B4629" s="406" t="s">
        <v>2925</v>
      </c>
      <c r="C4629" s="406" t="s">
        <v>2</v>
      </c>
      <c r="D4629" s="406">
        <v>95.97</v>
      </c>
      <c r="E4629" s="404" t="s">
        <v>65</v>
      </c>
      <c r="G4629"/>
    </row>
    <row r="4630" spans="1:7" ht="13.5" thickBot="1" x14ac:dyDescent="0.25">
      <c r="A4630" s="407">
        <v>11668</v>
      </c>
      <c r="B4630" s="407" t="s">
        <v>2926</v>
      </c>
      <c r="C4630" s="407" t="s">
        <v>2</v>
      </c>
      <c r="D4630" s="407">
        <v>121.2</v>
      </c>
      <c r="E4630" s="404" t="s">
        <v>65</v>
      </c>
      <c r="G4630"/>
    </row>
    <row r="4631" spans="1:7" ht="13.5" thickBot="1" x14ac:dyDescent="0.25">
      <c r="A4631" s="406">
        <v>7314</v>
      </c>
      <c r="B4631" s="406" t="s">
        <v>2927</v>
      </c>
      <c r="C4631" s="406" t="s">
        <v>2072</v>
      </c>
      <c r="D4631" s="406">
        <v>55.88</v>
      </c>
      <c r="E4631" s="404" t="s">
        <v>65</v>
      </c>
      <c r="G4631"/>
    </row>
    <row r="4632" spans="1:7" ht="13.5" thickBot="1" x14ac:dyDescent="0.25">
      <c r="A4632" s="407">
        <v>7287</v>
      </c>
      <c r="B4632" s="407" t="s">
        <v>4795</v>
      </c>
      <c r="C4632" s="407" t="s">
        <v>2478</v>
      </c>
      <c r="D4632" s="407">
        <v>49.9</v>
      </c>
      <c r="E4632" s="404" t="s">
        <v>65</v>
      </c>
      <c r="G4632"/>
    </row>
    <row r="4633" spans="1:7" ht="13.5" thickBot="1" x14ac:dyDescent="0.25">
      <c r="A4633" s="406">
        <v>7350</v>
      </c>
      <c r="B4633" s="406" t="s">
        <v>10828</v>
      </c>
      <c r="C4633" s="406" t="s">
        <v>2072</v>
      </c>
      <c r="D4633" s="406">
        <v>17.350000000000001</v>
      </c>
      <c r="E4633" s="404" t="s">
        <v>65</v>
      </c>
      <c r="G4633"/>
    </row>
    <row r="4634" spans="1:7" ht="13.5" thickBot="1" x14ac:dyDescent="0.25">
      <c r="A4634" s="407">
        <v>7348</v>
      </c>
      <c r="B4634" s="407" t="s">
        <v>10829</v>
      </c>
      <c r="C4634" s="407" t="s">
        <v>2072</v>
      </c>
      <c r="D4634" s="407">
        <v>9.73</v>
      </c>
      <c r="E4634" s="404" t="s">
        <v>65</v>
      </c>
      <c r="G4634"/>
    </row>
    <row r="4635" spans="1:7" ht="13.5" thickBot="1" x14ac:dyDescent="0.25">
      <c r="A4635" s="406">
        <v>7347</v>
      </c>
      <c r="B4635" s="406" t="s">
        <v>10829</v>
      </c>
      <c r="C4635" s="406" t="s">
        <v>2478</v>
      </c>
      <c r="D4635" s="406">
        <v>35.04</v>
      </c>
      <c r="E4635" s="404" t="s">
        <v>65</v>
      </c>
      <c r="G4635"/>
    </row>
    <row r="4636" spans="1:7" ht="13.5" thickBot="1" x14ac:dyDescent="0.25">
      <c r="A4636" s="407">
        <v>7355</v>
      </c>
      <c r="B4636" s="407" t="s">
        <v>10830</v>
      </c>
      <c r="C4636" s="407" t="s">
        <v>2478</v>
      </c>
      <c r="D4636" s="407">
        <v>52.52</v>
      </c>
      <c r="E4636" s="404" t="s">
        <v>65</v>
      </c>
      <c r="G4636"/>
    </row>
    <row r="4637" spans="1:7" ht="13.5" thickBot="1" x14ac:dyDescent="0.25">
      <c r="A4637" s="406">
        <v>7356</v>
      </c>
      <c r="B4637" s="406" t="s">
        <v>10830</v>
      </c>
      <c r="C4637" s="406" t="s">
        <v>2072</v>
      </c>
      <c r="D4637" s="406">
        <v>14.59</v>
      </c>
      <c r="E4637" s="404" t="s">
        <v>65</v>
      </c>
      <c r="G4637"/>
    </row>
    <row r="4638" spans="1:7" ht="13.5" thickBot="1" x14ac:dyDescent="0.25">
      <c r="A4638" s="407">
        <v>7313</v>
      </c>
      <c r="B4638" s="407" t="s">
        <v>14050</v>
      </c>
      <c r="C4638" s="407" t="s">
        <v>2072</v>
      </c>
      <c r="D4638" s="407">
        <v>11.45</v>
      </c>
      <c r="E4638" s="404" t="s">
        <v>65</v>
      </c>
      <c r="G4638"/>
    </row>
    <row r="4639" spans="1:7" ht="13.5" thickBot="1" x14ac:dyDescent="0.25">
      <c r="A4639" s="406">
        <v>7319</v>
      </c>
      <c r="B4639" s="406" t="s">
        <v>10831</v>
      </c>
      <c r="C4639" s="406" t="s">
        <v>2072</v>
      </c>
      <c r="D4639" s="406">
        <v>8.85</v>
      </c>
      <c r="E4639" s="404" t="s">
        <v>65</v>
      </c>
      <c r="G4639"/>
    </row>
    <row r="4640" spans="1:7" ht="13.5" thickBot="1" x14ac:dyDescent="0.25">
      <c r="A4640" s="407">
        <v>7311</v>
      </c>
      <c r="B4640" s="407" t="s">
        <v>14051</v>
      </c>
      <c r="C4640" s="407" t="s">
        <v>2072</v>
      </c>
      <c r="D4640" s="407">
        <v>21.19</v>
      </c>
      <c r="E4640" s="404" t="s">
        <v>65</v>
      </c>
      <c r="G4640"/>
    </row>
    <row r="4641" spans="1:7" ht="13.5" thickBot="1" x14ac:dyDescent="0.25">
      <c r="A4641" s="406">
        <v>7292</v>
      </c>
      <c r="B4641" s="406" t="s">
        <v>2928</v>
      </c>
      <c r="C4641" s="406" t="s">
        <v>2072</v>
      </c>
      <c r="D4641" s="406">
        <v>19.989999999999998</v>
      </c>
      <c r="E4641" s="404" t="s">
        <v>65</v>
      </c>
      <c r="G4641"/>
    </row>
    <row r="4642" spans="1:7" ht="13.5" thickBot="1" x14ac:dyDescent="0.25">
      <c r="A4642" s="407">
        <v>7288</v>
      </c>
      <c r="B4642" s="407" t="s">
        <v>2929</v>
      </c>
      <c r="C4642" s="407" t="s">
        <v>2072</v>
      </c>
      <c r="D4642" s="407">
        <v>21.68</v>
      </c>
      <c r="E4642" s="404" t="s">
        <v>65</v>
      </c>
      <c r="G4642"/>
    </row>
    <row r="4643" spans="1:7" ht="13.5" thickBot="1" x14ac:dyDescent="0.25">
      <c r="A4643" s="406">
        <v>7293</v>
      </c>
      <c r="B4643" s="406" t="s">
        <v>13058</v>
      </c>
      <c r="C4643" s="406" t="s">
        <v>2072</v>
      </c>
      <c r="D4643" s="406">
        <v>20.6</v>
      </c>
      <c r="E4643" s="404" t="s">
        <v>65</v>
      </c>
      <c r="G4643"/>
    </row>
    <row r="4644" spans="1:7" ht="23.25" customHeight="1" thickBot="1" x14ac:dyDescent="0.25">
      <c r="A4644" s="407">
        <v>35693</v>
      </c>
      <c r="B4644" s="407" t="s">
        <v>4991</v>
      </c>
      <c r="C4644" s="407" t="s">
        <v>2072</v>
      </c>
      <c r="D4644" s="407">
        <v>6.69</v>
      </c>
      <c r="E4644" s="404" t="s">
        <v>65</v>
      </c>
      <c r="G4644"/>
    </row>
    <row r="4645" spans="1:7" ht="13.5" thickBot="1" x14ac:dyDescent="0.25">
      <c r="A4645" s="406">
        <v>35692</v>
      </c>
      <c r="B4645" s="406" t="s">
        <v>14052</v>
      </c>
      <c r="C4645" s="406" t="s">
        <v>2072</v>
      </c>
      <c r="D4645" s="406">
        <v>35.880000000000003</v>
      </c>
      <c r="E4645" s="404" t="s">
        <v>65</v>
      </c>
      <c r="G4645"/>
    </row>
    <row r="4646" spans="1:7" ht="13.5" thickBot="1" x14ac:dyDescent="0.25">
      <c r="A4646" s="407">
        <v>7344</v>
      </c>
      <c r="B4646" s="407" t="s">
        <v>10832</v>
      </c>
      <c r="C4646" s="407" t="s">
        <v>2478</v>
      </c>
      <c r="D4646" s="407">
        <v>45.4</v>
      </c>
      <c r="E4646" s="404" t="s">
        <v>65</v>
      </c>
      <c r="G4646"/>
    </row>
    <row r="4647" spans="1:7" ht="13.5" thickBot="1" x14ac:dyDescent="0.25">
      <c r="A4647" s="406">
        <v>7345</v>
      </c>
      <c r="B4647" s="406" t="s">
        <v>10832</v>
      </c>
      <c r="C4647" s="406" t="s">
        <v>2072</v>
      </c>
      <c r="D4647" s="406">
        <v>12.61</v>
      </c>
      <c r="E4647" s="404" t="s">
        <v>65</v>
      </c>
      <c r="G4647"/>
    </row>
    <row r="4648" spans="1:7" ht="13.5" thickBot="1" x14ac:dyDescent="0.25">
      <c r="A4648" s="407">
        <v>35691</v>
      </c>
      <c r="B4648" s="407" t="s">
        <v>14053</v>
      </c>
      <c r="C4648" s="407" t="s">
        <v>2072</v>
      </c>
      <c r="D4648" s="407">
        <v>9.9600000000000009</v>
      </c>
      <c r="E4648" s="404" t="s">
        <v>65</v>
      </c>
      <c r="G4648"/>
    </row>
    <row r="4649" spans="1:7" ht="13.5" thickBot="1" x14ac:dyDescent="0.25">
      <c r="A4649" s="406">
        <v>7342</v>
      </c>
      <c r="B4649" s="406" t="s">
        <v>14054</v>
      </c>
      <c r="C4649" s="406" t="s">
        <v>616</v>
      </c>
      <c r="D4649" s="406">
        <v>4.79</v>
      </c>
      <c r="E4649" s="404" t="s">
        <v>65</v>
      </c>
      <c r="G4649"/>
    </row>
    <row r="4650" spans="1:7" ht="13.5" thickBot="1" x14ac:dyDescent="0.25">
      <c r="A4650" s="407">
        <v>7343</v>
      </c>
      <c r="B4650" s="407" t="s">
        <v>4992</v>
      </c>
      <c r="C4650" s="407" t="s">
        <v>2072</v>
      </c>
      <c r="D4650" s="407">
        <v>36.32</v>
      </c>
      <c r="E4650" s="404" t="s">
        <v>65</v>
      </c>
      <c r="G4650"/>
    </row>
    <row r="4651" spans="1:7" ht="13.5" thickBot="1" x14ac:dyDescent="0.25">
      <c r="A4651" s="406">
        <v>154</v>
      </c>
      <c r="B4651" s="406" t="s">
        <v>10833</v>
      </c>
      <c r="C4651" s="406" t="s">
        <v>2072</v>
      </c>
      <c r="D4651" s="406">
        <v>34.299999999999997</v>
      </c>
      <c r="E4651" s="404" t="s">
        <v>65</v>
      </c>
      <c r="G4651"/>
    </row>
    <row r="4652" spans="1:7" ht="13.5" thickBot="1" x14ac:dyDescent="0.25">
      <c r="A4652" s="407">
        <v>7338</v>
      </c>
      <c r="B4652" s="407" t="s">
        <v>10833</v>
      </c>
      <c r="C4652" s="407" t="s">
        <v>616</v>
      </c>
      <c r="D4652" s="407">
        <v>22.86</v>
      </c>
      <c r="E4652" s="404" t="s">
        <v>65</v>
      </c>
      <c r="G4652"/>
    </row>
    <row r="4653" spans="1:7" ht="13.5" thickBot="1" x14ac:dyDescent="0.25">
      <c r="A4653" s="406">
        <v>11060</v>
      </c>
      <c r="B4653" s="406" t="s">
        <v>10834</v>
      </c>
      <c r="C4653" s="406" t="s">
        <v>2</v>
      </c>
      <c r="D4653" s="406">
        <v>21.1</v>
      </c>
      <c r="E4653" s="404" t="s">
        <v>65</v>
      </c>
      <c r="G4653"/>
    </row>
    <row r="4654" spans="1:7" ht="13.5" thickBot="1" x14ac:dyDescent="0.25">
      <c r="A4654" s="407">
        <v>37401</v>
      </c>
      <c r="B4654" s="407" t="s">
        <v>10835</v>
      </c>
      <c r="C4654" s="407" t="s">
        <v>2</v>
      </c>
      <c r="D4654" s="407">
        <v>42.52</v>
      </c>
      <c r="E4654" s="404" t="s">
        <v>65</v>
      </c>
      <c r="G4654"/>
    </row>
    <row r="4655" spans="1:7" ht="25.5" customHeight="1" thickBot="1" x14ac:dyDescent="0.25">
      <c r="A4655" s="406">
        <v>20245</v>
      </c>
      <c r="B4655" s="406" t="s">
        <v>2930</v>
      </c>
      <c r="C4655" s="406" t="s">
        <v>2</v>
      </c>
      <c r="D4655" s="406">
        <v>6.45</v>
      </c>
      <c r="E4655" s="404" t="s">
        <v>65</v>
      </c>
      <c r="G4655"/>
    </row>
    <row r="4656" spans="1:7" ht="13.5" thickBot="1" x14ac:dyDescent="0.25">
      <c r="A4656" s="407">
        <v>7528</v>
      </c>
      <c r="B4656" s="407" t="s">
        <v>4796</v>
      </c>
      <c r="C4656" s="407" t="s">
        <v>2</v>
      </c>
      <c r="D4656" s="407">
        <v>6.4</v>
      </c>
      <c r="E4656" s="404" t="s">
        <v>65</v>
      </c>
      <c r="G4656"/>
    </row>
    <row r="4657" spans="1:7" ht="23.25" thickBot="1" x14ac:dyDescent="0.25">
      <c r="A4657" s="406">
        <v>12145</v>
      </c>
      <c r="B4657" s="406" t="s">
        <v>3118</v>
      </c>
      <c r="C4657" s="406" t="s">
        <v>2</v>
      </c>
      <c r="D4657" s="406">
        <v>20.239999999999998</v>
      </c>
      <c r="E4657" s="404" t="s">
        <v>65</v>
      </c>
      <c r="G4657"/>
    </row>
    <row r="4658" spans="1:7" ht="13.5" thickBot="1" x14ac:dyDescent="0.25">
      <c r="A4658" s="407">
        <v>7524</v>
      </c>
      <c r="B4658" s="407" t="s">
        <v>2931</v>
      </c>
      <c r="C4658" s="407" t="s">
        <v>2</v>
      </c>
      <c r="D4658" s="407">
        <v>19.170000000000002</v>
      </c>
      <c r="E4658" s="404" t="s">
        <v>65</v>
      </c>
      <c r="G4658"/>
    </row>
    <row r="4659" spans="1:7" ht="13.5" thickBot="1" x14ac:dyDescent="0.25">
      <c r="A4659" s="406">
        <v>7525</v>
      </c>
      <c r="B4659" s="406" t="s">
        <v>2932</v>
      </c>
      <c r="C4659" s="406" t="s">
        <v>2</v>
      </c>
      <c r="D4659" s="406">
        <v>24.55</v>
      </c>
      <c r="E4659" s="404" t="s">
        <v>65</v>
      </c>
      <c r="G4659"/>
    </row>
    <row r="4660" spans="1:7" ht="13.5" thickBot="1" x14ac:dyDescent="0.25">
      <c r="A4660" s="407">
        <v>12143</v>
      </c>
      <c r="B4660" s="407" t="s">
        <v>2933</v>
      </c>
      <c r="C4660" s="407" t="s">
        <v>2</v>
      </c>
      <c r="D4660" s="407">
        <v>22.11</v>
      </c>
      <c r="E4660" s="404" t="s">
        <v>65</v>
      </c>
      <c r="G4660"/>
    </row>
    <row r="4661" spans="1:7" ht="13.5" thickBot="1" x14ac:dyDescent="0.25">
      <c r="A4661" s="406">
        <v>12142</v>
      </c>
      <c r="B4661" s="406" t="s">
        <v>2934</v>
      </c>
      <c r="C4661" s="406" t="s">
        <v>2</v>
      </c>
      <c r="D4661" s="406">
        <v>8.1</v>
      </c>
      <c r="E4661" s="404" t="s">
        <v>65</v>
      </c>
      <c r="G4661"/>
    </row>
    <row r="4662" spans="1:7" ht="13.5" thickBot="1" x14ac:dyDescent="0.25">
      <c r="A4662" s="407">
        <v>12147</v>
      </c>
      <c r="B4662" s="407" t="s">
        <v>8367</v>
      </c>
      <c r="C4662" s="407" t="s">
        <v>2</v>
      </c>
      <c r="D4662" s="407">
        <v>9.8800000000000008</v>
      </c>
      <c r="E4662" s="404" t="s">
        <v>65</v>
      </c>
      <c r="G4662"/>
    </row>
    <row r="4663" spans="1:7" ht="13.5" thickBot="1" x14ac:dyDescent="0.25">
      <c r="A4663" s="406">
        <v>40613</v>
      </c>
      <c r="B4663" s="406" t="s">
        <v>14055</v>
      </c>
      <c r="C4663" s="406" t="s">
        <v>2</v>
      </c>
      <c r="D4663" s="406">
        <v>4.5999999999999996</v>
      </c>
      <c r="E4663" s="404" t="s">
        <v>65</v>
      </c>
      <c r="G4663"/>
    </row>
    <row r="4664" spans="1:7" ht="13.5" thickBot="1" x14ac:dyDescent="0.25">
      <c r="A4664" s="407">
        <v>40614</v>
      </c>
      <c r="B4664" s="407" t="s">
        <v>14056</v>
      </c>
      <c r="C4664" s="407" t="s">
        <v>2</v>
      </c>
      <c r="D4664" s="407">
        <v>7.35</v>
      </c>
      <c r="E4664" s="404" t="s">
        <v>65</v>
      </c>
      <c r="G4664"/>
    </row>
    <row r="4665" spans="1:7" ht="13.5" thickBot="1" x14ac:dyDescent="0.25">
      <c r="A4665" s="406">
        <v>7592</v>
      </c>
      <c r="B4665" s="406" t="s">
        <v>2935</v>
      </c>
      <c r="C4665" s="406" t="s">
        <v>280</v>
      </c>
      <c r="D4665" s="406">
        <v>16.3</v>
      </c>
      <c r="E4665" s="404" t="s">
        <v>65</v>
      </c>
      <c r="G4665"/>
    </row>
    <row r="4666" spans="1:7" ht="13.5" thickBot="1" x14ac:dyDescent="0.25">
      <c r="A4666" s="407">
        <v>11762</v>
      </c>
      <c r="B4666" s="407" t="s">
        <v>10836</v>
      </c>
      <c r="C4666" s="407" t="s">
        <v>2</v>
      </c>
      <c r="D4666" s="407">
        <v>41.52</v>
      </c>
      <c r="E4666" s="404" t="s">
        <v>65</v>
      </c>
      <c r="G4666"/>
    </row>
    <row r="4667" spans="1:7" ht="13.5" thickBot="1" x14ac:dyDescent="0.25">
      <c r="A4667" s="406">
        <v>13418</v>
      </c>
      <c r="B4667" s="406" t="s">
        <v>10837</v>
      </c>
      <c r="C4667" s="406" t="s">
        <v>2</v>
      </c>
      <c r="D4667" s="406">
        <v>11.6</v>
      </c>
      <c r="E4667" s="404" t="s">
        <v>65</v>
      </c>
      <c r="G4667"/>
    </row>
    <row r="4668" spans="1:7" ht="13.5" thickBot="1" x14ac:dyDescent="0.25">
      <c r="A4668" s="407">
        <v>13984</v>
      </c>
      <c r="B4668" s="407" t="s">
        <v>10838</v>
      </c>
      <c r="C4668" s="407" t="s">
        <v>2</v>
      </c>
      <c r="D4668" s="407">
        <v>29.02</v>
      </c>
      <c r="E4668" s="404" t="s">
        <v>65</v>
      </c>
      <c r="G4668"/>
    </row>
    <row r="4669" spans="1:7" ht="25.5" customHeight="1" thickBot="1" x14ac:dyDescent="0.25">
      <c r="A4669" s="406">
        <v>11772</v>
      </c>
      <c r="B4669" s="406" t="s">
        <v>10839</v>
      </c>
      <c r="C4669" s="406" t="s">
        <v>2</v>
      </c>
      <c r="D4669" s="406">
        <v>70.47</v>
      </c>
      <c r="E4669" s="404" t="s">
        <v>65</v>
      </c>
      <c r="G4669"/>
    </row>
    <row r="4670" spans="1:7" ht="13.5" thickBot="1" x14ac:dyDescent="0.25">
      <c r="A4670" s="407">
        <v>36795</v>
      </c>
      <c r="B4670" s="407" t="s">
        <v>10840</v>
      </c>
      <c r="C4670" s="407" t="s">
        <v>2</v>
      </c>
      <c r="D4670" s="407">
        <v>453.25</v>
      </c>
      <c r="E4670" s="404" t="s">
        <v>65</v>
      </c>
      <c r="G4670"/>
    </row>
    <row r="4671" spans="1:7" ht="25.5" customHeight="1" thickBot="1" x14ac:dyDescent="0.25">
      <c r="A4671" s="406">
        <v>36796</v>
      </c>
      <c r="B4671" s="406" t="s">
        <v>10841</v>
      </c>
      <c r="C4671" s="406" t="s">
        <v>2</v>
      </c>
      <c r="D4671" s="406">
        <v>116.7</v>
      </c>
      <c r="E4671" s="404" t="s">
        <v>65</v>
      </c>
      <c r="G4671"/>
    </row>
    <row r="4672" spans="1:7" ht="13.5" thickBot="1" x14ac:dyDescent="0.25">
      <c r="A4672" s="407">
        <v>36791</v>
      </c>
      <c r="B4672" s="407" t="s">
        <v>10842</v>
      </c>
      <c r="C4672" s="407" t="s">
        <v>2</v>
      </c>
      <c r="D4672" s="407">
        <v>60.12</v>
      </c>
      <c r="E4672" s="404" t="s">
        <v>65</v>
      </c>
      <c r="G4672"/>
    </row>
    <row r="4673" spans="1:7" ht="13.5" thickBot="1" x14ac:dyDescent="0.25">
      <c r="A4673" s="406">
        <v>13415</v>
      </c>
      <c r="B4673" s="406" t="s">
        <v>10843</v>
      </c>
      <c r="C4673" s="406" t="s">
        <v>2</v>
      </c>
      <c r="D4673" s="406">
        <v>34.950000000000003</v>
      </c>
      <c r="E4673" s="404" t="s">
        <v>65</v>
      </c>
      <c r="G4673"/>
    </row>
    <row r="4674" spans="1:7" ht="13.5" thickBot="1" x14ac:dyDescent="0.25">
      <c r="A4674" s="407">
        <v>36792</v>
      </c>
      <c r="B4674" s="407" t="s">
        <v>10844</v>
      </c>
      <c r="C4674" s="407" t="s">
        <v>2</v>
      </c>
      <c r="D4674" s="407">
        <v>114.93</v>
      </c>
      <c r="E4674" s="404" t="s">
        <v>65</v>
      </c>
      <c r="G4674"/>
    </row>
    <row r="4675" spans="1:7" ht="13.5" thickBot="1" x14ac:dyDescent="0.25">
      <c r="A4675" s="406">
        <v>11773</v>
      </c>
      <c r="B4675" s="406" t="s">
        <v>10845</v>
      </c>
      <c r="C4675" s="406" t="s">
        <v>2</v>
      </c>
      <c r="D4675" s="406">
        <v>67.27</v>
      </c>
      <c r="E4675" s="404" t="s">
        <v>65</v>
      </c>
      <c r="G4675"/>
    </row>
    <row r="4676" spans="1:7" ht="13.5" thickBot="1" x14ac:dyDescent="0.25">
      <c r="A4676" s="407">
        <v>11775</v>
      </c>
      <c r="B4676" s="407" t="s">
        <v>10846</v>
      </c>
      <c r="C4676" s="407" t="s">
        <v>2</v>
      </c>
      <c r="D4676" s="407">
        <v>70.25</v>
      </c>
      <c r="E4676" s="404" t="s">
        <v>65</v>
      </c>
      <c r="G4676"/>
    </row>
    <row r="4677" spans="1:7" ht="13.5" thickBot="1" x14ac:dyDescent="0.25">
      <c r="A4677" s="406">
        <v>13983</v>
      </c>
      <c r="B4677" s="406" t="s">
        <v>10847</v>
      </c>
      <c r="C4677" s="406" t="s">
        <v>2</v>
      </c>
      <c r="D4677" s="406">
        <v>35.89</v>
      </c>
      <c r="E4677" s="404" t="s">
        <v>65</v>
      </c>
      <c r="G4677"/>
    </row>
    <row r="4678" spans="1:7" ht="13.5" thickBot="1" x14ac:dyDescent="0.25">
      <c r="A4678" s="407">
        <v>13416</v>
      </c>
      <c r="B4678" s="407" t="s">
        <v>10848</v>
      </c>
      <c r="C4678" s="407" t="s">
        <v>2</v>
      </c>
      <c r="D4678" s="407">
        <v>28.94</v>
      </c>
      <c r="E4678" s="404" t="s">
        <v>65</v>
      </c>
      <c r="G4678"/>
    </row>
    <row r="4679" spans="1:7" ht="13.5" customHeight="1" thickBot="1" x14ac:dyDescent="0.25">
      <c r="A4679" s="406">
        <v>13417</v>
      </c>
      <c r="B4679" s="406" t="s">
        <v>10849</v>
      </c>
      <c r="C4679" s="406" t="s">
        <v>2</v>
      </c>
      <c r="D4679" s="406">
        <v>25.53</v>
      </c>
      <c r="E4679" s="404" t="s">
        <v>65</v>
      </c>
      <c r="G4679"/>
    </row>
    <row r="4680" spans="1:7" ht="13.5" thickBot="1" x14ac:dyDescent="0.25">
      <c r="A4680" s="407">
        <v>7604</v>
      </c>
      <c r="B4680" s="407" t="s">
        <v>10850</v>
      </c>
      <c r="C4680" s="407" t="s">
        <v>2</v>
      </c>
      <c r="D4680" s="407">
        <v>11.05</v>
      </c>
      <c r="E4680" s="404" t="s">
        <v>65</v>
      </c>
      <c r="G4680"/>
    </row>
    <row r="4681" spans="1:7" ht="13.5" thickBot="1" x14ac:dyDescent="0.25">
      <c r="A4681" s="406">
        <v>11829</v>
      </c>
      <c r="B4681" s="406" t="s">
        <v>10851</v>
      </c>
      <c r="C4681" s="406" t="s">
        <v>2</v>
      </c>
      <c r="D4681" s="406">
        <v>23.76</v>
      </c>
      <c r="E4681" s="404" t="s">
        <v>65</v>
      </c>
      <c r="G4681"/>
    </row>
    <row r="4682" spans="1:7" ht="13.5" thickBot="1" x14ac:dyDescent="0.25">
      <c r="A4682" s="407">
        <v>11830</v>
      </c>
      <c r="B4682" s="407" t="s">
        <v>10852</v>
      </c>
      <c r="C4682" s="407" t="s">
        <v>2</v>
      </c>
      <c r="D4682" s="407">
        <v>24.03</v>
      </c>
      <c r="E4682" s="404" t="s">
        <v>65</v>
      </c>
      <c r="G4682"/>
    </row>
    <row r="4683" spans="1:7" ht="45.75" customHeight="1" thickBot="1" x14ac:dyDescent="0.25">
      <c r="A4683" s="406">
        <v>11823</v>
      </c>
      <c r="B4683" s="406" t="s">
        <v>10853</v>
      </c>
      <c r="C4683" s="406" t="s">
        <v>2</v>
      </c>
      <c r="D4683" s="406">
        <v>7.27</v>
      </c>
      <c r="E4683" s="404" t="s">
        <v>65</v>
      </c>
      <c r="G4683"/>
    </row>
    <row r="4684" spans="1:7" ht="13.5" thickBot="1" x14ac:dyDescent="0.25">
      <c r="A4684" s="407">
        <v>11763</v>
      </c>
      <c r="B4684" s="407" t="s">
        <v>8232</v>
      </c>
      <c r="C4684" s="407" t="s">
        <v>2</v>
      </c>
      <c r="D4684" s="407">
        <v>93.55</v>
      </c>
      <c r="E4684" s="404" t="s">
        <v>65</v>
      </c>
      <c r="G4684"/>
    </row>
    <row r="4685" spans="1:7" ht="13.5" thickBot="1" x14ac:dyDescent="0.25">
      <c r="A4685" s="406">
        <v>11764</v>
      </c>
      <c r="B4685" s="406" t="s">
        <v>14057</v>
      </c>
      <c r="C4685" s="406" t="s">
        <v>2</v>
      </c>
      <c r="D4685" s="406">
        <v>79.66</v>
      </c>
      <c r="E4685" s="404" t="s">
        <v>65</v>
      </c>
      <c r="G4685"/>
    </row>
    <row r="4686" spans="1:7" ht="13.5" thickBot="1" x14ac:dyDescent="0.25">
      <c r="A4686" s="407">
        <v>11826</v>
      </c>
      <c r="B4686" s="407" t="s">
        <v>2936</v>
      </c>
      <c r="C4686" s="407" t="s">
        <v>2</v>
      </c>
      <c r="D4686" s="407">
        <v>35.24</v>
      </c>
      <c r="E4686" s="404" t="s">
        <v>65</v>
      </c>
      <c r="G4686"/>
    </row>
    <row r="4687" spans="1:7" ht="13.5" thickBot="1" x14ac:dyDescent="0.25">
      <c r="A4687" s="406">
        <v>11825</v>
      </c>
      <c r="B4687" s="406" t="s">
        <v>13059</v>
      </c>
      <c r="C4687" s="406" t="s">
        <v>2</v>
      </c>
      <c r="D4687" s="406">
        <v>50.72</v>
      </c>
      <c r="E4687" s="404" t="s">
        <v>65</v>
      </c>
      <c r="G4687"/>
    </row>
    <row r="4688" spans="1:7" ht="23.25" customHeight="1" thickBot="1" x14ac:dyDescent="0.25">
      <c r="A4688" s="407">
        <v>11767</v>
      </c>
      <c r="B4688" s="407" t="s">
        <v>2937</v>
      </c>
      <c r="C4688" s="407" t="s">
        <v>2</v>
      </c>
      <c r="D4688" s="407">
        <v>111.19</v>
      </c>
      <c r="E4688" s="404" t="s">
        <v>65</v>
      </c>
      <c r="G4688"/>
    </row>
    <row r="4689" spans="1:7" ht="34.5" customHeight="1" thickBot="1" x14ac:dyDescent="0.25">
      <c r="A4689" s="406">
        <v>7606</v>
      </c>
      <c r="B4689" s="406" t="s">
        <v>2938</v>
      </c>
      <c r="C4689" s="406" t="s">
        <v>2</v>
      </c>
      <c r="D4689" s="406">
        <v>38.06</v>
      </c>
      <c r="E4689" s="404" t="s">
        <v>65</v>
      </c>
      <c r="G4689"/>
    </row>
    <row r="4690" spans="1:7" ht="13.5" customHeight="1" thickBot="1" x14ac:dyDescent="0.25">
      <c r="A4690" s="407">
        <v>11766</v>
      </c>
      <c r="B4690" s="407" t="s">
        <v>2939</v>
      </c>
      <c r="C4690" s="407" t="s">
        <v>2</v>
      </c>
      <c r="D4690" s="407">
        <v>36.83</v>
      </c>
      <c r="E4690" s="404" t="s">
        <v>65</v>
      </c>
      <c r="G4690"/>
    </row>
    <row r="4691" spans="1:7" ht="13.5" thickBot="1" x14ac:dyDescent="0.25">
      <c r="A4691" s="406">
        <v>11765</v>
      </c>
      <c r="B4691" s="406" t="s">
        <v>2940</v>
      </c>
      <c r="C4691" s="406" t="s">
        <v>2</v>
      </c>
      <c r="D4691" s="406">
        <v>52.41</v>
      </c>
      <c r="E4691" s="404" t="s">
        <v>65</v>
      </c>
      <c r="G4691"/>
    </row>
    <row r="4692" spans="1:7" ht="13.5" thickBot="1" x14ac:dyDescent="0.25">
      <c r="A4692" s="407">
        <v>11824</v>
      </c>
      <c r="B4692" s="407" t="s">
        <v>14058</v>
      </c>
      <c r="C4692" s="407" t="s">
        <v>2</v>
      </c>
      <c r="D4692" s="407">
        <v>41.33</v>
      </c>
      <c r="E4692" s="404" t="s">
        <v>65</v>
      </c>
      <c r="G4692"/>
    </row>
    <row r="4693" spans="1:7" ht="13.5" thickBot="1" x14ac:dyDescent="0.25">
      <c r="A4693" s="406">
        <v>11777</v>
      </c>
      <c r="B4693" s="406" t="s">
        <v>10854</v>
      </c>
      <c r="C4693" s="406" t="s">
        <v>2</v>
      </c>
      <c r="D4693" s="406">
        <v>78.489999999999995</v>
      </c>
      <c r="E4693" s="404" t="s">
        <v>65</v>
      </c>
      <c r="G4693"/>
    </row>
    <row r="4694" spans="1:7" ht="13.5" thickBot="1" x14ac:dyDescent="0.25">
      <c r="A4694" s="407">
        <v>7602</v>
      </c>
      <c r="B4694" s="407" t="s">
        <v>10855</v>
      </c>
      <c r="C4694" s="407" t="s">
        <v>2</v>
      </c>
      <c r="D4694" s="407">
        <v>10.96</v>
      </c>
      <c r="E4694" s="404" t="s">
        <v>65</v>
      </c>
      <c r="G4694"/>
    </row>
    <row r="4695" spans="1:7" ht="13.5" thickBot="1" x14ac:dyDescent="0.25">
      <c r="A4695" s="406">
        <v>7603</v>
      </c>
      <c r="B4695" s="406" t="s">
        <v>10856</v>
      </c>
      <c r="C4695" s="406" t="s">
        <v>2</v>
      </c>
      <c r="D4695" s="406">
        <v>10.63</v>
      </c>
      <c r="E4695" s="404" t="s">
        <v>65</v>
      </c>
      <c r="G4695"/>
    </row>
    <row r="4696" spans="1:7" ht="13.5" thickBot="1" x14ac:dyDescent="0.25">
      <c r="A4696" s="407">
        <v>11832</v>
      </c>
      <c r="B4696" s="407" t="s">
        <v>10857</v>
      </c>
      <c r="C4696" s="407" t="s">
        <v>2</v>
      </c>
      <c r="D4696" s="407">
        <v>8.74</v>
      </c>
      <c r="E4696" s="404" t="s">
        <v>65</v>
      </c>
      <c r="G4696"/>
    </row>
    <row r="4697" spans="1:7" ht="13.5" thickBot="1" x14ac:dyDescent="0.25">
      <c r="A4697" s="406">
        <v>11822</v>
      </c>
      <c r="B4697" s="406" t="s">
        <v>10858</v>
      </c>
      <c r="C4697" s="406" t="s">
        <v>2</v>
      </c>
      <c r="D4697" s="406">
        <v>23.81</v>
      </c>
      <c r="E4697" s="404" t="s">
        <v>65</v>
      </c>
      <c r="G4697"/>
    </row>
    <row r="4698" spans="1:7" ht="13.5" thickBot="1" x14ac:dyDescent="0.25">
      <c r="A4698" s="407">
        <v>11831</v>
      </c>
      <c r="B4698" s="407" t="s">
        <v>10859</v>
      </c>
      <c r="C4698" s="407" t="s">
        <v>2</v>
      </c>
      <c r="D4698" s="407">
        <v>18.079999999999998</v>
      </c>
      <c r="E4698" s="404" t="s">
        <v>65</v>
      </c>
      <c r="G4698"/>
    </row>
    <row r="4699" spans="1:7" ht="23.25" thickBot="1" x14ac:dyDescent="0.25">
      <c r="A4699" s="406">
        <v>40609</v>
      </c>
      <c r="B4699" s="406" t="s">
        <v>14059</v>
      </c>
      <c r="C4699" s="406" t="s">
        <v>195</v>
      </c>
      <c r="D4699" s="406">
        <v>202.58</v>
      </c>
      <c r="E4699" s="404" t="s">
        <v>65</v>
      </c>
      <c r="G4699"/>
    </row>
    <row r="4700" spans="1:7" ht="23.25" thickBot="1" x14ac:dyDescent="0.25">
      <c r="A4700" s="407">
        <v>7613</v>
      </c>
      <c r="B4700" s="407" t="s">
        <v>10860</v>
      </c>
      <c r="C4700" s="407" t="s">
        <v>2</v>
      </c>
      <c r="D4700" s="408">
        <v>50479.09</v>
      </c>
      <c r="E4700" s="404" t="s">
        <v>65</v>
      </c>
      <c r="G4700"/>
    </row>
    <row r="4701" spans="1:7" ht="23.25" thickBot="1" x14ac:dyDescent="0.25">
      <c r="A4701" s="406">
        <v>7619</v>
      </c>
      <c r="B4701" s="406" t="s">
        <v>10861</v>
      </c>
      <c r="C4701" s="406" t="s">
        <v>2</v>
      </c>
      <c r="D4701" s="409">
        <v>7802.98</v>
      </c>
      <c r="E4701" s="404" t="s">
        <v>65</v>
      </c>
      <c r="G4701"/>
    </row>
    <row r="4702" spans="1:7" ht="23.25" thickBot="1" x14ac:dyDescent="0.25">
      <c r="A4702" s="407">
        <v>12076</v>
      </c>
      <c r="B4702" s="407" t="s">
        <v>10862</v>
      </c>
      <c r="C4702" s="407" t="s">
        <v>2</v>
      </c>
      <c r="D4702" s="408">
        <v>3579.35</v>
      </c>
      <c r="E4702" s="404" t="s">
        <v>65</v>
      </c>
      <c r="G4702"/>
    </row>
    <row r="4703" spans="1:7" ht="23.25" thickBot="1" x14ac:dyDescent="0.25">
      <c r="A4703" s="406">
        <v>7614</v>
      </c>
      <c r="B4703" s="406" t="s">
        <v>10863</v>
      </c>
      <c r="C4703" s="406" t="s">
        <v>2</v>
      </c>
      <c r="D4703" s="409">
        <v>9841.42</v>
      </c>
      <c r="E4703" s="404" t="s">
        <v>65</v>
      </c>
      <c r="G4703"/>
    </row>
    <row r="4704" spans="1:7" ht="23.25" thickBot="1" x14ac:dyDescent="0.25">
      <c r="A4704" s="407">
        <v>7618</v>
      </c>
      <c r="B4704" s="407" t="s">
        <v>10864</v>
      </c>
      <c r="C4704" s="407" t="s">
        <v>2</v>
      </c>
      <c r="D4704" s="408">
        <v>63829.05</v>
      </c>
      <c r="E4704" s="404" t="s">
        <v>65</v>
      </c>
      <c r="G4704"/>
    </row>
    <row r="4705" spans="1:7" ht="23.25" thickBot="1" x14ac:dyDescent="0.25">
      <c r="A4705" s="406">
        <v>7620</v>
      </c>
      <c r="B4705" s="406" t="s">
        <v>10865</v>
      </c>
      <c r="C4705" s="406" t="s">
        <v>2</v>
      </c>
      <c r="D4705" s="409">
        <v>13806.07</v>
      </c>
      <c r="E4705" s="404" t="s">
        <v>65</v>
      </c>
      <c r="G4705"/>
    </row>
    <row r="4706" spans="1:7" ht="23.25" thickBot="1" x14ac:dyDescent="0.25">
      <c r="A4706" s="407">
        <v>7610</v>
      </c>
      <c r="B4706" s="407" t="s">
        <v>10866</v>
      </c>
      <c r="C4706" s="407" t="s">
        <v>2</v>
      </c>
      <c r="D4706" s="408">
        <v>4371.92</v>
      </c>
      <c r="E4706" s="404" t="s">
        <v>65</v>
      </c>
      <c r="G4706"/>
    </row>
    <row r="4707" spans="1:7" ht="23.25" thickBot="1" x14ac:dyDescent="0.25">
      <c r="A4707" s="406">
        <v>7615</v>
      </c>
      <c r="B4707" s="406" t="s">
        <v>10867</v>
      </c>
      <c r="C4707" s="406" t="s">
        <v>2</v>
      </c>
      <c r="D4707" s="409">
        <v>16107.08</v>
      </c>
      <c r="E4707" s="404" t="s">
        <v>65</v>
      </c>
      <c r="G4707"/>
    </row>
    <row r="4708" spans="1:7" ht="23.25" thickBot="1" x14ac:dyDescent="0.25">
      <c r="A4708" s="407">
        <v>7617</v>
      </c>
      <c r="B4708" s="407" t="s">
        <v>10868</v>
      </c>
      <c r="C4708" s="407" t="s">
        <v>2</v>
      </c>
      <c r="D4708" s="408">
        <v>4883.25</v>
      </c>
      <c r="E4708" s="404" t="s">
        <v>65</v>
      </c>
      <c r="G4708"/>
    </row>
    <row r="4709" spans="1:7" ht="23.25" thickBot="1" x14ac:dyDescent="0.25">
      <c r="A4709" s="406">
        <v>7616</v>
      </c>
      <c r="B4709" s="406" t="s">
        <v>10869</v>
      </c>
      <c r="C4709" s="406" t="s">
        <v>2</v>
      </c>
      <c r="D4709" s="409">
        <v>26284.2</v>
      </c>
      <c r="E4709" s="404" t="s">
        <v>65</v>
      </c>
      <c r="G4709"/>
    </row>
    <row r="4710" spans="1:7" ht="23.25" thickBot="1" x14ac:dyDescent="0.25">
      <c r="A4710" s="407">
        <v>7611</v>
      </c>
      <c r="B4710" s="407" t="s">
        <v>10870</v>
      </c>
      <c r="C4710" s="407" t="s">
        <v>2</v>
      </c>
      <c r="D4710" s="408">
        <v>6315</v>
      </c>
      <c r="E4710" s="404" t="s">
        <v>65</v>
      </c>
      <c r="G4710"/>
    </row>
    <row r="4711" spans="1:7" ht="23.25" thickBot="1" x14ac:dyDescent="0.25">
      <c r="A4711" s="406">
        <v>7612</v>
      </c>
      <c r="B4711" s="406" t="s">
        <v>10871</v>
      </c>
      <c r="C4711" s="406" t="s">
        <v>2</v>
      </c>
      <c r="D4711" s="409">
        <v>36053.279999999999</v>
      </c>
      <c r="E4711" s="404" t="s">
        <v>65</v>
      </c>
      <c r="G4711"/>
    </row>
    <row r="4712" spans="1:7" ht="13.5" thickBot="1" x14ac:dyDescent="0.25">
      <c r="A4712" s="407">
        <v>37371</v>
      </c>
      <c r="B4712" s="407" t="s">
        <v>10872</v>
      </c>
      <c r="C4712" s="407" t="s">
        <v>280</v>
      </c>
      <c r="D4712" s="407">
        <v>0.49</v>
      </c>
      <c r="E4712" s="404" t="s">
        <v>65</v>
      </c>
      <c r="G4712"/>
    </row>
    <row r="4713" spans="1:7" ht="23.25" thickBot="1" x14ac:dyDescent="0.25">
      <c r="A4713" s="406">
        <v>7626</v>
      </c>
      <c r="B4713" s="406" t="s">
        <v>10873</v>
      </c>
      <c r="C4713" s="406" t="s">
        <v>280</v>
      </c>
      <c r="D4713" s="406">
        <v>76.95</v>
      </c>
      <c r="E4713" s="404" t="s">
        <v>65</v>
      </c>
      <c r="G4713"/>
    </row>
    <row r="4714" spans="1:7" ht="13.5" thickBot="1" x14ac:dyDescent="0.25">
      <c r="A4714" s="407">
        <v>7628</v>
      </c>
      <c r="B4714" s="407" t="s">
        <v>2941</v>
      </c>
      <c r="C4714" s="407" t="s">
        <v>280</v>
      </c>
      <c r="D4714" s="407">
        <v>91.72</v>
      </c>
      <c r="E4714" s="404" t="s">
        <v>65</v>
      </c>
      <c r="G4714"/>
    </row>
    <row r="4715" spans="1:7" ht="13.5" thickBot="1" x14ac:dyDescent="0.25">
      <c r="A4715" s="406">
        <v>7629</v>
      </c>
      <c r="B4715" s="406" t="s">
        <v>2942</v>
      </c>
      <c r="C4715" s="406" t="s">
        <v>280</v>
      </c>
      <c r="D4715" s="406">
        <v>116.18</v>
      </c>
      <c r="E4715" s="404" t="s">
        <v>65</v>
      </c>
      <c r="G4715"/>
    </row>
    <row r="4716" spans="1:7" ht="23.25" thickBot="1" x14ac:dyDescent="0.25">
      <c r="A4716" s="407">
        <v>36510</v>
      </c>
      <c r="B4716" s="407" t="s">
        <v>10874</v>
      </c>
      <c r="C4716" s="407" t="s">
        <v>2</v>
      </c>
      <c r="D4716" s="408">
        <v>560550.43000000005</v>
      </c>
      <c r="E4716" s="404" t="s">
        <v>65</v>
      </c>
      <c r="G4716"/>
    </row>
    <row r="4717" spans="1:7" ht="23.25" thickBot="1" x14ac:dyDescent="0.25">
      <c r="A4717" s="406">
        <v>25020</v>
      </c>
      <c r="B4717" s="406" t="s">
        <v>10875</v>
      </c>
      <c r="C4717" s="406" t="s">
        <v>2</v>
      </c>
      <c r="D4717" s="409">
        <v>2309270.5699999998</v>
      </c>
      <c r="E4717" s="404" t="s">
        <v>65</v>
      </c>
      <c r="G4717"/>
    </row>
    <row r="4718" spans="1:7" ht="23.25" thickBot="1" x14ac:dyDescent="0.25">
      <c r="A4718" s="407">
        <v>7622</v>
      </c>
      <c r="B4718" s="407" t="s">
        <v>10876</v>
      </c>
      <c r="C4718" s="407" t="s">
        <v>2</v>
      </c>
      <c r="D4718" s="408">
        <v>543815.85</v>
      </c>
      <c r="E4718" s="404" t="s">
        <v>65</v>
      </c>
      <c r="G4718"/>
    </row>
    <row r="4719" spans="1:7" ht="23.25" thickBot="1" x14ac:dyDescent="0.25">
      <c r="A4719" s="406">
        <v>7624</v>
      </c>
      <c r="B4719" s="406" t="s">
        <v>10877</v>
      </c>
      <c r="C4719" s="406" t="s">
        <v>2</v>
      </c>
      <c r="D4719" s="409">
        <v>705000</v>
      </c>
      <c r="E4719" s="404" t="s">
        <v>65</v>
      </c>
      <c r="G4719"/>
    </row>
    <row r="4720" spans="1:7" ht="23.25" thickBot="1" x14ac:dyDescent="0.25">
      <c r="A4720" s="407">
        <v>7625</v>
      </c>
      <c r="B4720" s="407" t="s">
        <v>10878</v>
      </c>
      <c r="C4720" s="407" t="s">
        <v>2</v>
      </c>
      <c r="D4720" s="408">
        <v>700688</v>
      </c>
      <c r="E4720" s="404" t="s">
        <v>65</v>
      </c>
      <c r="G4720"/>
    </row>
    <row r="4721" spans="1:7" ht="23.25" thickBot="1" x14ac:dyDescent="0.25">
      <c r="A4721" s="406">
        <v>7623</v>
      </c>
      <c r="B4721" s="406" t="s">
        <v>14060</v>
      </c>
      <c r="C4721" s="406" t="s">
        <v>2</v>
      </c>
      <c r="D4721" s="409">
        <v>2309270.5699999998</v>
      </c>
      <c r="E4721" s="404" t="s">
        <v>65</v>
      </c>
      <c r="G4721"/>
    </row>
    <row r="4722" spans="1:7" ht="23.25" thickBot="1" x14ac:dyDescent="0.25">
      <c r="A4722" s="407">
        <v>36508</v>
      </c>
      <c r="B4722" s="407" t="s">
        <v>13060</v>
      </c>
      <c r="C4722" s="407" t="s">
        <v>2</v>
      </c>
      <c r="D4722" s="408">
        <v>1038570.6</v>
      </c>
      <c r="E4722" s="404" t="s">
        <v>65</v>
      </c>
      <c r="G4722"/>
    </row>
    <row r="4723" spans="1:7" ht="23.25" thickBot="1" x14ac:dyDescent="0.25">
      <c r="A4723" s="406">
        <v>36509</v>
      </c>
      <c r="B4723" s="406" t="s">
        <v>10879</v>
      </c>
      <c r="C4723" s="406" t="s">
        <v>2</v>
      </c>
      <c r="D4723" s="409">
        <v>569174.27</v>
      </c>
      <c r="E4723" s="404" t="s">
        <v>65</v>
      </c>
      <c r="G4723"/>
    </row>
    <row r="4724" spans="1:7" ht="13.5" thickBot="1" x14ac:dyDescent="0.25">
      <c r="A4724" s="407">
        <v>7642</v>
      </c>
      <c r="B4724" s="407" t="s">
        <v>2943</v>
      </c>
      <c r="C4724" s="407" t="s">
        <v>280</v>
      </c>
      <c r="D4724" s="407">
        <v>39.15</v>
      </c>
      <c r="E4724" s="404" t="s">
        <v>65</v>
      </c>
      <c r="G4724"/>
    </row>
    <row r="4725" spans="1:7" ht="13.5" thickBot="1" x14ac:dyDescent="0.25">
      <c r="A4725" s="406">
        <v>7641</v>
      </c>
      <c r="B4725" s="406" t="s">
        <v>4797</v>
      </c>
      <c r="C4725" s="406" t="s">
        <v>280</v>
      </c>
      <c r="D4725" s="406">
        <v>65.25</v>
      </c>
      <c r="E4725" s="404" t="s">
        <v>65</v>
      </c>
      <c r="G4725"/>
    </row>
    <row r="4726" spans="1:7" ht="13.5" thickBot="1" x14ac:dyDescent="0.25">
      <c r="A4726" s="407">
        <v>13238</v>
      </c>
      <c r="B4726" s="407" t="s">
        <v>10880</v>
      </c>
      <c r="C4726" s="407" t="s">
        <v>2</v>
      </c>
      <c r="D4726" s="408">
        <v>124822.42</v>
      </c>
      <c r="E4726" s="404" t="s">
        <v>65</v>
      </c>
      <c r="G4726"/>
    </row>
    <row r="4727" spans="1:7" ht="13.5" thickBot="1" x14ac:dyDescent="0.25">
      <c r="A4727" s="406">
        <v>36511</v>
      </c>
      <c r="B4727" s="406" t="s">
        <v>14061</v>
      </c>
      <c r="C4727" s="406" t="s">
        <v>2</v>
      </c>
      <c r="D4727" s="409">
        <v>144635.5</v>
      </c>
      <c r="E4727" s="404" t="s">
        <v>65</v>
      </c>
      <c r="G4727"/>
    </row>
    <row r="4728" spans="1:7" ht="13.5" thickBot="1" x14ac:dyDescent="0.25">
      <c r="A4728" s="407">
        <v>36515</v>
      </c>
      <c r="B4728" s="407" t="s">
        <v>10881</v>
      </c>
      <c r="C4728" s="407" t="s">
        <v>2</v>
      </c>
      <c r="D4728" s="408">
        <v>42598.12</v>
      </c>
      <c r="E4728" s="404" t="s">
        <v>65</v>
      </c>
      <c r="G4728"/>
    </row>
    <row r="4729" spans="1:7" ht="13.5" thickBot="1" x14ac:dyDescent="0.25">
      <c r="A4729" s="406">
        <v>10598</v>
      </c>
      <c r="B4729" s="406" t="s">
        <v>10882</v>
      </c>
      <c r="C4729" s="406" t="s">
        <v>2</v>
      </c>
      <c r="D4729" s="409">
        <v>69079.289999999994</v>
      </c>
      <c r="E4729" s="404" t="s">
        <v>65</v>
      </c>
      <c r="G4729"/>
    </row>
    <row r="4730" spans="1:7" ht="13.5" thickBot="1" x14ac:dyDescent="0.25">
      <c r="A4730" s="407">
        <v>7640</v>
      </c>
      <c r="B4730" s="407" t="s">
        <v>10883</v>
      </c>
      <c r="C4730" s="407" t="s">
        <v>2</v>
      </c>
      <c r="D4730" s="408">
        <v>106000</v>
      </c>
      <c r="E4730" s="404" t="s">
        <v>65</v>
      </c>
      <c r="G4730"/>
    </row>
    <row r="4731" spans="1:7" ht="13.5" thickBot="1" x14ac:dyDescent="0.25">
      <c r="A4731" s="406">
        <v>36513</v>
      </c>
      <c r="B4731" s="406" t="s">
        <v>10884</v>
      </c>
      <c r="C4731" s="406" t="s">
        <v>2</v>
      </c>
      <c r="D4731" s="409">
        <v>102111.67</v>
      </c>
      <c r="E4731" s="404" t="s">
        <v>65</v>
      </c>
      <c r="G4731"/>
    </row>
    <row r="4732" spans="1:7" ht="13.5" thickBot="1" x14ac:dyDescent="0.25">
      <c r="A4732" s="407">
        <v>36514</v>
      </c>
      <c r="B4732" s="407" t="s">
        <v>10885</v>
      </c>
      <c r="C4732" s="407" t="s">
        <v>2</v>
      </c>
      <c r="D4732" s="408">
        <v>113925.22</v>
      </c>
      <c r="E4732" s="404" t="s">
        <v>65</v>
      </c>
      <c r="G4732"/>
    </row>
    <row r="4733" spans="1:7" ht="23.25" thickBot="1" x14ac:dyDescent="0.25">
      <c r="A4733" s="406">
        <v>36149</v>
      </c>
      <c r="B4733" s="406" t="s">
        <v>10886</v>
      </c>
      <c r="C4733" s="406" t="s">
        <v>2</v>
      </c>
      <c r="D4733" s="406">
        <v>157.44999999999999</v>
      </c>
      <c r="E4733" s="404" t="s">
        <v>65</v>
      </c>
      <c r="G4733"/>
    </row>
    <row r="4734" spans="1:7" ht="13.5" thickBot="1" x14ac:dyDescent="0.25">
      <c r="A4734" s="407">
        <v>7250</v>
      </c>
      <c r="B4734" s="407" t="s">
        <v>2944</v>
      </c>
      <c r="C4734" s="407" t="s">
        <v>280</v>
      </c>
      <c r="D4734" s="407">
        <v>0.21</v>
      </c>
      <c r="E4734" s="404" t="s">
        <v>65</v>
      </c>
      <c r="G4734"/>
    </row>
    <row r="4735" spans="1:7" ht="13.5" thickBot="1" x14ac:dyDescent="0.25">
      <c r="A4735" s="406">
        <v>11421</v>
      </c>
      <c r="B4735" s="406" t="s">
        <v>4798</v>
      </c>
      <c r="C4735" s="406" t="s">
        <v>616</v>
      </c>
      <c r="D4735" s="406">
        <v>4.78</v>
      </c>
      <c r="E4735" s="404" t="s">
        <v>65</v>
      </c>
      <c r="G4735"/>
    </row>
    <row r="4736" spans="1:7" ht="13.5" thickBot="1" x14ac:dyDescent="0.25">
      <c r="A4736" s="407">
        <v>11581</v>
      </c>
      <c r="B4736" s="407" t="s">
        <v>2945</v>
      </c>
      <c r="C4736" s="407" t="s">
        <v>70</v>
      </c>
      <c r="D4736" s="407">
        <v>6.97</v>
      </c>
      <c r="E4736" s="404" t="s">
        <v>65</v>
      </c>
      <c r="G4736"/>
    </row>
    <row r="4737" spans="1:7" ht="13.5" thickBot="1" x14ac:dyDescent="0.25">
      <c r="A4737" s="406">
        <v>11580</v>
      </c>
      <c r="B4737" s="406" t="s">
        <v>2946</v>
      </c>
      <c r="C4737" s="406" t="s">
        <v>70</v>
      </c>
      <c r="D4737" s="406">
        <v>12.64</v>
      </c>
      <c r="E4737" s="404" t="s">
        <v>65</v>
      </c>
      <c r="G4737"/>
    </row>
    <row r="4738" spans="1:7" ht="13.5" thickBot="1" x14ac:dyDescent="0.25">
      <c r="A4738" s="407">
        <v>10743</v>
      </c>
      <c r="B4738" s="407" t="s">
        <v>10887</v>
      </c>
      <c r="C4738" s="407" t="s">
        <v>2</v>
      </c>
      <c r="D4738" s="407">
        <v>568.88</v>
      </c>
      <c r="E4738" s="404" t="s">
        <v>65</v>
      </c>
      <c r="G4738"/>
    </row>
    <row r="4739" spans="1:7" ht="23.25" thickBot="1" x14ac:dyDescent="0.25">
      <c r="A4739" s="406">
        <v>39963</v>
      </c>
      <c r="B4739" s="406" t="s">
        <v>10888</v>
      </c>
      <c r="C4739" s="406" t="s">
        <v>70</v>
      </c>
      <c r="D4739" s="406">
        <v>0.66</v>
      </c>
      <c r="E4739" s="404" t="s">
        <v>65</v>
      </c>
      <c r="G4739"/>
    </row>
    <row r="4740" spans="1:7" ht="13.5" thickBot="1" x14ac:dyDescent="0.25">
      <c r="A4740" s="407">
        <v>7697</v>
      </c>
      <c r="B4740" s="407" t="s">
        <v>2947</v>
      </c>
      <c r="C4740" s="407" t="s">
        <v>70</v>
      </c>
      <c r="D4740" s="407">
        <v>24.02</v>
      </c>
      <c r="E4740" s="404" t="s">
        <v>65</v>
      </c>
      <c r="G4740"/>
    </row>
    <row r="4741" spans="1:7" ht="13.5" thickBot="1" x14ac:dyDescent="0.25">
      <c r="A4741" s="406">
        <v>7698</v>
      </c>
      <c r="B4741" s="406" t="s">
        <v>2948</v>
      </c>
      <c r="C4741" s="406" t="s">
        <v>70</v>
      </c>
      <c r="D4741" s="406">
        <v>21.75</v>
      </c>
      <c r="E4741" s="404" t="s">
        <v>65</v>
      </c>
      <c r="G4741"/>
    </row>
    <row r="4742" spans="1:7" ht="13.5" thickBot="1" x14ac:dyDescent="0.25">
      <c r="A4742" s="407">
        <v>7691</v>
      </c>
      <c r="B4742" s="407" t="s">
        <v>2949</v>
      </c>
      <c r="C4742" s="407" t="s">
        <v>70</v>
      </c>
      <c r="D4742" s="407">
        <v>8.14</v>
      </c>
      <c r="E4742" s="404" t="s">
        <v>65</v>
      </c>
      <c r="G4742"/>
    </row>
    <row r="4743" spans="1:7" ht="13.5" thickBot="1" x14ac:dyDescent="0.25">
      <c r="A4743" s="406">
        <v>7701</v>
      </c>
      <c r="B4743" s="406" t="s">
        <v>2950</v>
      </c>
      <c r="C4743" s="406" t="s">
        <v>70</v>
      </c>
      <c r="D4743" s="406">
        <v>44.4</v>
      </c>
      <c r="E4743" s="404" t="s">
        <v>65</v>
      </c>
      <c r="G4743"/>
    </row>
    <row r="4744" spans="1:7" ht="13.5" thickBot="1" x14ac:dyDescent="0.25">
      <c r="A4744" s="407">
        <v>7696</v>
      </c>
      <c r="B4744" s="407" t="s">
        <v>2951</v>
      </c>
      <c r="C4744" s="407" t="s">
        <v>70</v>
      </c>
      <c r="D4744" s="407">
        <v>33.56</v>
      </c>
      <c r="E4744" s="404" t="s">
        <v>65</v>
      </c>
      <c r="G4744"/>
    </row>
    <row r="4745" spans="1:7" ht="13.5" thickBot="1" x14ac:dyDescent="0.25">
      <c r="A4745" s="406">
        <v>7700</v>
      </c>
      <c r="B4745" s="406" t="s">
        <v>2952</v>
      </c>
      <c r="C4745" s="406" t="s">
        <v>70</v>
      </c>
      <c r="D4745" s="406">
        <v>11.11</v>
      </c>
      <c r="E4745" s="404" t="s">
        <v>65</v>
      </c>
      <c r="G4745"/>
    </row>
    <row r="4746" spans="1:7" ht="13.5" thickBot="1" x14ac:dyDescent="0.25">
      <c r="A4746" s="407">
        <v>7694</v>
      </c>
      <c r="B4746" s="407" t="s">
        <v>2953</v>
      </c>
      <c r="C4746" s="407" t="s">
        <v>70</v>
      </c>
      <c r="D4746" s="407">
        <v>50.32</v>
      </c>
      <c r="E4746" s="404" t="s">
        <v>65</v>
      </c>
      <c r="G4746"/>
    </row>
    <row r="4747" spans="1:7" ht="63.75" customHeight="1" thickBot="1" x14ac:dyDescent="0.25">
      <c r="A4747" s="406">
        <v>7693</v>
      </c>
      <c r="B4747" s="406" t="s">
        <v>2954</v>
      </c>
      <c r="C4747" s="406" t="s">
        <v>70</v>
      </c>
      <c r="D4747" s="406">
        <v>81.38</v>
      </c>
      <c r="E4747" s="404" t="s">
        <v>65</v>
      </c>
      <c r="G4747"/>
    </row>
    <row r="4748" spans="1:7" ht="13.5" thickBot="1" x14ac:dyDescent="0.25">
      <c r="A4748" s="407">
        <v>7692</v>
      </c>
      <c r="B4748" s="407" t="s">
        <v>2955</v>
      </c>
      <c r="C4748" s="407" t="s">
        <v>70</v>
      </c>
      <c r="D4748" s="407">
        <v>112.18</v>
      </c>
      <c r="E4748" s="404" t="s">
        <v>65</v>
      </c>
      <c r="G4748"/>
    </row>
    <row r="4749" spans="1:7" ht="13.5" thickBot="1" x14ac:dyDescent="0.25">
      <c r="A4749" s="406">
        <v>21016</v>
      </c>
      <c r="B4749" s="406" t="s">
        <v>10889</v>
      </c>
      <c r="C4749" s="406" t="s">
        <v>70</v>
      </c>
      <c r="D4749" s="406">
        <v>62.43</v>
      </c>
      <c r="E4749" s="404" t="s">
        <v>65</v>
      </c>
      <c r="G4749"/>
    </row>
    <row r="4750" spans="1:7" ht="13.5" thickBot="1" x14ac:dyDescent="0.25">
      <c r="A4750" s="407">
        <v>21008</v>
      </c>
      <c r="B4750" s="407" t="s">
        <v>10890</v>
      </c>
      <c r="C4750" s="407" t="s">
        <v>70</v>
      </c>
      <c r="D4750" s="407">
        <v>7.29</v>
      </c>
      <c r="E4750" s="404" t="s">
        <v>65</v>
      </c>
      <c r="G4750"/>
    </row>
    <row r="4751" spans="1:7" ht="13.5" thickBot="1" x14ac:dyDescent="0.25">
      <c r="A4751" s="406">
        <v>21009</v>
      </c>
      <c r="B4751" s="406" t="s">
        <v>10891</v>
      </c>
      <c r="C4751" s="406" t="s">
        <v>70</v>
      </c>
      <c r="D4751" s="406">
        <v>9.49</v>
      </c>
      <c r="E4751" s="404" t="s">
        <v>65</v>
      </c>
      <c r="G4751"/>
    </row>
    <row r="4752" spans="1:7" ht="13.5" thickBot="1" x14ac:dyDescent="0.25">
      <c r="A4752" s="407">
        <v>21010</v>
      </c>
      <c r="B4752" s="407" t="s">
        <v>10892</v>
      </c>
      <c r="C4752" s="407" t="s">
        <v>70</v>
      </c>
      <c r="D4752" s="407">
        <v>12.75</v>
      </c>
      <c r="E4752" s="404" t="s">
        <v>65</v>
      </c>
      <c r="G4752"/>
    </row>
    <row r="4753" spans="1:7" ht="23.25" thickBot="1" x14ac:dyDescent="0.25">
      <c r="A4753" s="406">
        <v>21011</v>
      </c>
      <c r="B4753" s="406" t="s">
        <v>10893</v>
      </c>
      <c r="C4753" s="406" t="s">
        <v>70</v>
      </c>
      <c r="D4753" s="406">
        <v>18.579999999999998</v>
      </c>
      <c r="E4753" s="404" t="s">
        <v>65</v>
      </c>
      <c r="G4753"/>
    </row>
    <row r="4754" spans="1:7" ht="23.25" thickBot="1" x14ac:dyDescent="0.25">
      <c r="A4754" s="407">
        <v>21012</v>
      </c>
      <c r="B4754" s="407" t="s">
        <v>10894</v>
      </c>
      <c r="C4754" s="407" t="s">
        <v>70</v>
      </c>
      <c r="D4754" s="407">
        <v>20.53</v>
      </c>
      <c r="E4754" s="404" t="s">
        <v>65</v>
      </c>
      <c r="G4754"/>
    </row>
    <row r="4755" spans="1:7" ht="13.5" thickBot="1" x14ac:dyDescent="0.25">
      <c r="A4755" s="406">
        <v>21013</v>
      </c>
      <c r="B4755" s="406" t="s">
        <v>13061</v>
      </c>
      <c r="C4755" s="406" t="s">
        <v>70</v>
      </c>
      <c r="D4755" s="406">
        <v>26.79</v>
      </c>
      <c r="E4755" s="404" t="s">
        <v>65</v>
      </c>
      <c r="G4755"/>
    </row>
    <row r="4756" spans="1:7" ht="23.25" thickBot="1" x14ac:dyDescent="0.25">
      <c r="A4756" s="407">
        <v>21014</v>
      </c>
      <c r="B4756" s="407" t="s">
        <v>10895</v>
      </c>
      <c r="C4756" s="407" t="s">
        <v>70</v>
      </c>
      <c r="D4756" s="407">
        <v>37.49</v>
      </c>
      <c r="E4756" s="404" t="s">
        <v>65</v>
      </c>
      <c r="G4756"/>
    </row>
    <row r="4757" spans="1:7" ht="23.25" thickBot="1" x14ac:dyDescent="0.25">
      <c r="A4757" s="406">
        <v>21015</v>
      </c>
      <c r="B4757" s="406" t="s">
        <v>14062</v>
      </c>
      <c r="C4757" s="406" t="s">
        <v>70</v>
      </c>
      <c r="D4757" s="406">
        <v>43.07</v>
      </c>
      <c r="E4757" s="404" t="s">
        <v>65</v>
      </c>
      <c r="G4757"/>
    </row>
    <row r="4758" spans="1:7" ht="13.5" thickBot="1" x14ac:dyDescent="0.25">
      <c r="A4758" s="407">
        <v>13356</v>
      </c>
      <c r="B4758" s="407" t="s">
        <v>10896</v>
      </c>
      <c r="C4758" s="407" t="s">
        <v>70</v>
      </c>
      <c r="D4758" s="407">
        <v>48.21</v>
      </c>
      <c r="E4758" s="404" t="s">
        <v>65</v>
      </c>
      <c r="G4758"/>
    </row>
    <row r="4759" spans="1:7" ht="13.5" thickBot="1" x14ac:dyDescent="0.25">
      <c r="A4759" s="406">
        <v>20999</v>
      </c>
      <c r="B4759" s="406" t="s">
        <v>14063</v>
      </c>
      <c r="C4759" s="406" t="s">
        <v>70</v>
      </c>
      <c r="D4759" s="406">
        <v>4.26</v>
      </c>
      <c r="E4759" s="404" t="s">
        <v>65</v>
      </c>
      <c r="G4759"/>
    </row>
    <row r="4760" spans="1:7" ht="13.5" thickBot="1" x14ac:dyDescent="0.25">
      <c r="A4760" s="407">
        <v>21001</v>
      </c>
      <c r="B4760" s="407" t="s">
        <v>14064</v>
      </c>
      <c r="C4760" s="407" t="s">
        <v>70</v>
      </c>
      <c r="D4760" s="407">
        <v>7.96</v>
      </c>
      <c r="E4760" s="404" t="s">
        <v>65</v>
      </c>
      <c r="G4760"/>
    </row>
    <row r="4761" spans="1:7" ht="13.5" thickBot="1" x14ac:dyDescent="0.25">
      <c r="A4761" s="406">
        <v>21003</v>
      </c>
      <c r="B4761" s="406" t="s">
        <v>14065</v>
      </c>
      <c r="C4761" s="406" t="s">
        <v>70</v>
      </c>
      <c r="D4761" s="406">
        <v>13.08</v>
      </c>
      <c r="E4761" s="404" t="s">
        <v>65</v>
      </c>
      <c r="G4761"/>
    </row>
    <row r="4762" spans="1:7" ht="13.5" thickBot="1" x14ac:dyDescent="0.25">
      <c r="A4762" s="407">
        <v>21006</v>
      </c>
      <c r="B4762" s="407" t="s">
        <v>14066</v>
      </c>
      <c r="C4762" s="407" t="s">
        <v>70</v>
      </c>
      <c r="D4762" s="407">
        <v>27.76</v>
      </c>
      <c r="E4762" s="404" t="s">
        <v>65</v>
      </c>
      <c r="G4762"/>
    </row>
    <row r="4763" spans="1:7" ht="13.5" thickBot="1" x14ac:dyDescent="0.25">
      <c r="A4763" s="406">
        <v>21019</v>
      </c>
      <c r="B4763" s="406" t="s">
        <v>10897</v>
      </c>
      <c r="C4763" s="406" t="s">
        <v>70</v>
      </c>
      <c r="D4763" s="406">
        <v>11.83</v>
      </c>
      <c r="E4763" s="404" t="s">
        <v>65</v>
      </c>
      <c r="G4763"/>
    </row>
    <row r="4764" spans="1:7" ht="13.5" thickBot="1" x14ac:dyDescent="0.25">
      <c r="A4764" s="407">
        <v>21021</v>
      </c>
      <c r="B4764" s="407" t="s">
        <v>14067</v>
      </c>
      <c r="C4764" s="407" t="s">
        <v>70</v>
      </c>
      <c r="D4764" s="407">
        <v>18.7</v>
      </c>
      <c r="E4764" s="404" t="s">
        <v>65</v>
      </c>
      <c r="G4764"/>
    </row>
    <row r="4765" spans="1:7" ht="13.5" thickBot="1" x14ac:dyDescent="0.25">
      <c r="A4765" s="406">
        <v>21024</v>
      </c>
      <c r="B4765" s="406" t="s">
        <v>10898</v>
      </c>
      <c r="C4765" s="406" t="s">
        <v>70</v>
      </c>
      <c r="D4765" s="406">
        <v>40.06</v>
      </c>
      <c r="E4765" s="404" t="s">
        <v>65</v>
      </c>
      <c r="G4765"/>
    </row>
    <row r="4766" spans="1:7" ht="13.5" thickBot="1" x14ac:dyDescent="0.25">
      <c r="A4766" s="407">
        <v>13127</v>
      </c>
      <c r="B4766" s="407" t="s">
        <v>10899</v>
      </c>
      <c r="C4766" s="407" t="s">
        <v>70</v>
      </c>
      <c r="D4766" s="407">
        <v>16.73</v>
      </c>
      <c r="E4766" s="404" t="s">
        <v>65</v>
      </c>
      <c r="G4766"/>
    </row>
    <row r="4767" spans="1:7" ht="13.5" thickBot="1" x14ac:dyDescent="0.25">
      <c r="A4767" s="406">
        <v>13137</v>
      </c>
      <c r="B4767" s="406" t="s">
        <v>10900</v>
      </c>
      <c r="C4767" s="406" t="s">
        <v>70</v>
      </c>
      <c r="D4767" s="406">
        <v>22.21</v>
      </c>
      <c r="E4767" s="404" t="s">
        <v>65</v>
      </c>
      <c r="G4767"/>
    </row>
    <row r="4768" spans="1:7" ht="13.5" thickBot="1" x14ac:dyDescent="0.25">
      <c r="A4768" s="407">
        <v>20989</v>
      </c>
      <c r="B4768" s="407" t="s">
        <v>10901</v>
      </c>
      <c r="C4768" s="407" t="s">
        <v>70</v>
      </c>
      <c r="D4768" s="407">
        <v>795.75</v>
      </c>
      <c r="E4768" s="404" t="s">
        <v>65</v>
      </c>
      <c r="G4768"/>
    </row>
    <row r="4769" spans="1:7" ht="13.5" thickBot="1" x14ac:dyDescent="0.25">
      <c r="A4769" s="406">
        <v>21148</v>
      </c>
      <c r="B4769" s="406" t="s">
        <v>10902</v>
      </c>
      <c r="C4769" s="406" t="s">
        <v>70</v>
      </c>
      <c r="D4769" s="406">
        <v>46.05</v>
      </c>
      <c r="E4769" s="404" t="s">
        <v>65</v>
      </c>
      <c r="G4769"/>
    </row>
    <row r="4770" spans="1:7" ht="13.5" thickBot="1" x14ac:dyDescent="0.25">
      <c r="A4770" s="407">
        <v>20984</v>
      </c>
      <c r="B4770" s="407" t="s">
        <v>10903</v>
      </c>
      <c r="C4770" s="407" t="s">
        <v>70</v>
      </c>
      <c r="D4770" s="408">
        <v>1526.9</v>
      </c>
      <c r="E4770" s="404" t="s">
        <v>65</v>
      </c>
      <c r="G4770"/>
    </row>
    <row r="4771" spans="1:7" ht="13.5" thickBot="1" x14ac:dyDescent="0.25">
      <c r="A4771" s="406">
        <v>13042</v>
      </c>
      <c r="B4771" s="406" t="s">
        <v>10904</v>
      </c>
      <c r="C4771" s="406" t="s">
        <v>70</v>
      </c>
      <c r="D4771" s="406">
        <v>846.12</v>
      </c>
      <c r="E4771" s="404" t="s">
        <v>65</v>
      </c>
      <c r="G4771"/>
    </row>
    <row r="4772" spans="1:7" ht="13.5" thickBot="1" x14ac:dyDescent="0.25">
      <c r="A4772" s="407">
        <v>21150</v>
      </c>
      <c r="B4772" s="407" t="s">
        <v>10905</v>
      </c>
      <c r="C4772" s="407" t="s">
        <v>70</v>
      </c>
      <c r="D4772" s="407">
        <v>22.83</v>
      </c>
      <c r="E4772" s="404" t="s">
        <v>65</v>
      </c>
      <c r="G4772"/>
    </row>
    <row r="4773" spans="1:7" ht="23.25" customHeight="1" thickBot="1" x14ac:dyDescent="0.25">
      <c r="A4773" s="406">
        <v>13141</v>
      </c>
      <c r="B4773" s="406" t="s">
        <v>10906</v>
      </c>
      <c r="C4773" s="406" t="s">
        <v>70</v>
      </c>
      <c r="D4773" s="406">
        <v>28.77</v>
      </c>
      <c r="E4773" s="404" t="s">
        <v>65</v>
      </c>
      <c r="G4773"/>
    </row>
    <row r="4774" spans="1:7" ht="13.5" thickBot="1" x14ac:dyDescent="0.25">
      <c r="A4774" s="407">
        <v>21151</v>
      </c>
      <c r="B4774" s="407" t="s">
        <v>10907</v>
      </c>
      <c r="C4774" s="407" t="s">
        <v>70</v>
      </c>
      <c r="D4774" s="407">
        <v>136.66999999999999</v>
      </c>
      <c r="E4774" s="404" t="s">
        <v>65</v>
      </c>
      <c r="G4774"/>
    </row>
    <row r="4775" spans="1:7" ht="13.5" thickBot="1" x14ac:dyDescent="0.25">
      <c r="A4775" s="406">
        <v>13142</v>
      </c>
      <c r="B4775" s="406" t="s">
        <v>10908</v>
      </c>
      <c r="C4775" s="406" t="s">
        <v>70</v>
      </c>
      <c r="D4775" s="406">
        <v>195.39</v>
      </c>
      <c r="E4775" s="404" t="s">
        <v>65</v>
      </c>
      <c r="G4775"/>
    </row>
    <row r="4776" spans="1:7" ht="13.5" thickBot="1" x14ac:dyDescent="0.25">
      <c r="A4776" s="407">
        <v>20994</v>
      </c>
      <c r="B4776" s="407" t="s">
        <v>10909</v>
      </c>
      <c r="C4776" s="407" t="s">
        <v>70</v>
      </c>
      <c r="D4776" s="407">
        <v>368.39</v>
      </c>
      <c r="E4776" s="404" t="s">
        <v>65</v>
      </c>
      <c r="G4776"/>
    </row>
    <row r="4777" spans="1:7" ht="13.5" thickBot="1" x14ac:dyDescent="0.25">
      <c r="A4777" s="406">
        <v>7672</v>
      </c>
      <c r="B4777" s="406" t="s">
        <v>10910</v>
      </c>
      <c r="C4777" s="406" t="s">
        <v>70</v>
      </c>
      <c r="D4777" s="406">
        <v>241.33</v>
      </c>
      <c r="E4777" s="404" t="s">
        <v>65</v>
      </c>
      <c r="G4777"/>
    </row>
    <row r="4778" spans="1:7" ht="13.5" thickBot="1" x14ac:dyDescent="0.25">
      <c r="A4778" s="407">
        <v>20995</v>
      </c>
      <c r="B4778" s="407" t="s">
        <v>10911</v>
      </c>
      <c r="C4778" s="407" t="s">
        <v>70</v>
      </c>
      <c r="D4778" s="407">
        <v>484.13</v>
      </c>
      <c r="E4778" s="404" t="s">
        <v>65</v>
      </c>
      <c r="G4778"/>
    </row>
    <row r="4779" spans="1:7" ht="13.5" thickBot="1" x14ac:dyDescent="0.25">
      <c r="A4779" s="406">
        <v>7690</v>
      </c>
      <c r="B4779" s="406" t="s">
        <v>10912</v>
      </c>
      <c r="C4779" s="406" t="s">
        <v>70</v>
      </c>
      <c r="D4779" s="406">
        <v>280.01</v>
      </c>
      <c r="E4779" s="404" t="s">
        <v>65</v>
      </c>
      <c r="G4779"/>
    </row>
    <row r="4780" spans="1:7" ht="13.5" thickBot="1" x14ac:dyDescent="0.25">
      <c r="A4780" s="407">
        <v>20980</v>
      </c>
      <c r="B4780" s="407" t="s">
        <v>10913</v>
      </c>
      <c r="C4780" s="407" t="s">
        <v>70</v>
      </c>
      <c r="D4780" s="407">
        <v>305.45999999999998</v>
      </c>
      <c r="E4780" s="404" t="s">
        <v>65</v>
      </c>
      <c r="G4780"/>
    </row>
    <row r="4781" spans="1:7" ht="13.5" thickBot="1" x14ac:dyDescent="0.25">
      <c r="A4781" s="406">
        <v>7661</v>
      </c>
      <c r="B4781" s="406" t="s">
        <v>10914</v>
      </c>
      <c r="C4781" s="406" t="s">
        <v>70</v>
      </c>
      <c r="D4781" s="406">
        <v>363.37</v>
      </c>
      <c r="E4781" s="404" t="s">
        <v>65</v>
      </c>
      <c r="G4781"/>
    </row>
    <row r="4782" spans="1:7" ht="13.5" thickBot="1" x14ac:dyDescent="0.25">
      <c r="A4782" s="407">
        <v>7660</v>
      </c>
      <c r="B4782" s="407" t="s">
        <v>2956</v>
      </c>
      <c r="C4782" s="407" t="s">
        <v>70</v>
      </c>
      <c r="D4782" s="408">
        <v>1041.48</v>
      </c>
      <c r="E4782" s="404" t="s">
        <v>65</v>
      </c>
      <c r="G4782"/>
    </row>
    <row r="4783" spans="1:7" ht="13.5" thickBot="1" x14ac:dyDescent="0.25">
      <c r="A4783" s="406">
        <v>7667</v>
      </c>
      <c r="B4783" s="406" t="s">
        <v>2957</v>
      </c>
      <c r="C4783" s="406" t="s">
        <v>70</v>
      </c>
      <c r="D4783" s="406">
        <v>874.84</v>
      </c>
      <c r="E4783" s="404" t="s">
        <v>65</v>
      </c>
      <c r="G4783"/>
    </row>
    <row r="4784" spans="1:7" ht="13.5" thickBot="1" x14ac:dyDescent="0.25">
      <c r="A4784" s="407">
        <v>7676</v>
      </c>
      <c r="B4784" s="407" t="s">
        <v>2958</v>
      </c>
      <c r="C4784" s="407" t="s">
        <v>70</v>
      </c>
      <c r="D4784" s="408">
        <v>1053.3800000000001</v>
      </c>
      <c r="E4784" s="404" t="s">
        <v>65</v>
      </c>
      <c r="G4784"/>
    </row>
    <row r="4785" spans="1:7" ht="13.5" thickBot="1" x14ac:dyDescent="0.25">
      <c r="A4785" s="406">
        <v>7720</v>
      </c>
      <c r="B4785" s="406" t="s">
        <v>13062</v>
      </c>
      <c r="C4785" s="406" t="s">
        <v>70</v>
      </c>
      <c r="D4785" s="406">
        <v>291.24</v>
      </c>
      <c r="E4785" s="404" t="s">
        <v>65</v>
      </c>
      <c r="G4785"/>
    </row>
    <row r="4786" spans="1:7" ht="13.5" thickBot="1" x14ac:dyDescent="0.25">
      <c r="A4786" s="407">
        <v>7740</v>
      </c>
      <c r="B4786" s="407" t="s">
        <v>10915</v>
      </c>
      <c r="C4786" s="407" t="s">
        <v>70</v>
      </c>
      <c r="D4786" s="407">
        <v>80.930000000000007</v>
      </c>
      <c r="E4786" s="404" t="s">
        <v>65</v>
      </c>
      <c r="G4786"/>
    </row>
    <row r="4787" spans="1:7" ht="13.5" thickBot="1" x14ac:dyDescent="0.25">
      <c r="A4787" s="406">
        <v>7741</v>
      </c>
      <c r="B4787" s="406" t="s">
        <v>10916</v>
      </c>
      <c r="C4787" s="406" t="s">
        <v>70</v>
      </c>
      <c r="D4787" s="406">
        <v>102.14</v>
      </c>
      <c r="E4787" s="404" t="s">
        <v>65</v>
      </c>
      <c r="G4787"/>
    </row>
    <row r="4788" spans="1:7" ht="13.5" thickBot="1" x14ac:dyDescent="0.25">
      <c r="A4788" s="407">
        <v>7774</v>
      </c>
      <c r="B4788" s="407" t="s">
        <v>10917</v>
      </c>
      <c r="C4788" s="407" t="s">
        <v>70</v>
      </c>
      <c r="D4788" s="407">
        <v>137.5</v>
      </c>
      <c r="E4788" s="404" t="s">
        <v>65</v>
      </c>
      <c r="G4788"/>
    </row>
    <row r="4789" spans="1:7" ht="13.5" thickBot="1" x14ac:dyDescent="0.25">
      <c r="A4789" s="406">
        <v>7744</v>
      </c>
      <c r="B4789" s="406" t="s">
        <v>10918</v>
      </c>
      <c r="C4789" s="406" t="s">
        <v>70</v>
      </c>
      <c r="D4789" s="406">
        <v>158.5</v>
      </c>
      <c r="E4789" s="404" t="s">
        <v>65</v>
      </c>
      <c r="G4789"/>
    </row>
    <row r="4790" spans="1:7" ht="13.5" thickBot="1" x14ac:dyDescent="0.25">
      <c r="A4790" s="407">
        <v>7773</v>
      </c>
      <c r="B4790" s="407" t="s">
        <v>10919</v>
      </c>
      <c r="C4790" s="407" t="s">
        <v>70</v>
      </c>
      <c r="D4790" s="407">
        <v>197.39</v>
      </c>
      <c r="E4790" s="404" t="s">
        <v>65</v>
      </c>
      <c r="G4790"/>
    </row>
    <row r="4791" spans="1:7" ht="13.5" thickBot="1" x14ac:dyDescent="0.25">
      <c r="A4791" s="406">
        <v>7754</v>
      </c>
      <c r="B4791" s="406" t="s">
        <v>10920</v>
      </c>
      <c r="C4791" s="406" t="s">
        <v>70</v>
      </c>
      <c r="D4791" s="406">
        <v>268.24</v>
      </c>
      <c r="E4791" s="404" t="s">
        <v>65</v>
      </c>
      <c r="G4791"/>
    </row>
    <row r="4792" spans="1:7" ht="13.5" thickBot="1" x14ac:dyDescent="0.25">
      <c r="A4792" s="407">
        <v>7735</v>
      </c>
      <c r="B4792" s="407" t="s">
        <v>10921</v>
      </c>
      <c r="C4792" s="407" t="s">
        <v>70</v>
      </c>
      <c r="D4792" s="407">
        <v>367.66</v>
      </c>
      <c r="E4792" s="404" t="s">
        <v>65</v>
      </c>
      <c r="G4792"/>
    </row>
    <row r="4793" spans="1:7" ht="13.5" thickBot="1" x14ac:dyDescent="0.25">
      <c r="A4793" s="406">
        <v>7755</v>
      </c>
      <c r="B4793" s="406" t="s">
        <v>10922</v>
      </c>
      <c r="C4793" s="406" t="s">
        <v>70</v>
      </c>
      <c r="D4793" s="406">
        <v>98.6</v>
      </c>
      <c r="E4793" s="404" t="s">
        <v>65</v>
      </c>
      <c r="G4793"/>
    </row>
    <row r="4794" spans="1:7" ht="13.5" thickBot="1" x14ac:dyDescent="0.25">
      <c r="A4794" s="407">
        <v>7776</v>
      </c>
      <c r="B4794" s="407" t="s">
        <v>10923</v>
      </c>
      <c r="C4794" s="407" t="s">
        <v>70</v>
      </c>
      <c r="D4794" s="407">
        <v>128.33000000000001</v>
      </c>
      <c r="E4794" s="404" t="s">
        <v>65</v>
      </c>
      <c r="G4794"/>
    </row>
    <row r="4795" spans="1:7" ht="13.5" thickBot="1" x14ac:dyDescent="0.25">
      <c r="A4795" s="406">
        <v>7743</v>
      </c>
      <c r="B4795" s="406" t="s">
        <v>10924</v>
      </c>
      <c r="C4795" s="406" t="s">
        <v>70</v>
      </c>
      <c r="D4795" s="406">
        <v>169.47</v>
      </c>
      <c r="E4795" s="404" t="s">
        <v>65</v>
      </c>
      <c r="G4795"/>
    </row>
    <row r="4796" spans="1:7" ht="13.5" thickBot="1" x14ac:dyDescent="0.25">
      <c r="A4796" s="407">
        <v>7733</v>
      </c>
      <c r="B4796" s="407" t="s">
        <v>10925</v>
      </c>
      <c r="C4796" s="407" t="s">
        <v>70</v>
      </c>
      <c r="D4796" s="407">
        <v>188.97</v>
      </c>
      <c r="E4796" s="404" t="s">
        <v>65</v>
      </c>
      <c r="G4796"/>
    </row>
    <row r="4797" spans="1:7" ht="23.25" thickBot="1" x14ac:dyDescent="0.25">
      <c r="A4797" s="406">
        <v>7775</v>
      </c>
      <c r="B4797" s="406" t="s">
        <v>14068</v>
      </c>
      <c r="C4797" s="406" t="s">
        <v>70</v>
      </c>
      <c r="D4797" s="406">
        <v>232.49</v>
      </c>
      <c r="E4797" s="404" t="s">
        <v>65</v>
      </c>
      <c r="G4797"/>
    </row>
    <row r="4798" spans="1:7" ht="13.5" thickBot="1" x14ac:dyDescent="0.25">
      <c r="A4798" s="407">
        <v>7734</v>
      </c>
      <c r="B4798" s="407" t="s">
        <v>10926</v>
      </c>
      <c r="C4798" s="407" t="s">
        <v>70</v>
      </c>
      <c r="D4798" s="407">
        <v>336.11</v>
      </c>
      <c r="E4798" s="404" t="s">
        <v>65</v>
      </c>
      <c r="G4798"/>
    </row>
    <row r="4799" spans="1:7" ht="13.5" thickBot="1" x14ac:dyDescent="0.25">
      <c r="A4799" s="406">
        <v>7753</v>
      </c>
      <c r="B4799" s="406" t="s">
        <v>13063</v>
      </c>
      <c r="C4799" s="406" t="s">
        <v>70</v>
      </c>
      <c r="D4799" s="406">
        <v>170.41</v>
      </c>
      <c r="E4799" s="404" t="s">
        <v>65</v>
      </c>
      <c r="G4799"/>
    </row>
    <row r="4800" spans="1:7" ht="63.75" customHeight="1" thickBot="1" x14ac:dyDescent="0.25">
      <c r="A4800" s="407">
        <v>13256</v>
      </c>
      <c r="B4800" s="407" t="s">
        <v>13064</v>
      </c>
      <c r="C4800" s="407" t="s">
        <v>70</v>
      </c>
      <c r="D4800" s="407">
        <v>198.93</v>
      </c>
      <c r="E4800" s="404" t="s">
        <v>65</v>
      </c>
      <c r="G4800"/>
    </row>
    <row r="4801" spans="1:7" ht="13.5" thickBot="1" x14ac:dyDescent="0.25">
      <c r="A4801" s="406">
        <v>7757</v>
      </c>
      <c r="B4801" s="406" t="s">
        <v>13065</v>
      </c>
      <c r="C4801" s="406" t="s">
        <v>70</v>
      </c>
      <c r="D4801" s="406">
        <v>241.51</v>
      </c>
      <c r="E4801" s="404" t="s">
        <v>65</v>
      </c>
      <c r="G4801"/>
    </row>
    <row r="4802" spans="1:7" ht="12.75" customHeight="1" thickBot="1" x14ac:dyDescent="0.25">
      <c r="A4802" s="407">
        <v>7758</v>
      </c>
      <c r="B4802" s="407" t="s">
        <v>13066</v>
      </c>
      <c r="C4802" s="407" t="s">
        <v>70</v>
      </c>
      <c r="D4802" s="407">
        <v>359.22</v>
      </c>
      <c r="E4802" s="404" t="s">
        <v>65</v>
      </c>
      <c r="G4802"/>
    </row>
    <row r="4803" spans="1:7" ht="12.75" customHeight="1" thickBot="1" x14ac:dyDescent="0.25">
      <c r="A4803" s="406">
        <v>7759</v>
      </c>
      <c r="B4803" s="406" t="s">
        <v>13067</v>
      </c>
      <c r="C4803" s="406" t="s">
        <v>70</v>
      </c>
      <c r="D4803" s="406">
        <v>782.62</v>
      </c>
      <c r="E4803" s="404" t="s">
        <v>65</v>
      </c>
      <c r="G4803"/>
    </row>
    <row r="4804" spans="1:7" ht="12.75" customHeight="1" thickBot="1" x14ac:dyDescent="0.25">
      <c r="A4804" s="407">
        <v>7745</v>
      </c>
      <c r="B4804" s="407" t="s">
        <v>13068</v>
      </c>
      <c r="C4804" s="407" t="s">
        <v>70</v>
      </c>
      <c r="D4804" s="407">
        <v>44.65</v>
      </c>
      <c r="E4804" s="404" t="s">
        <v>65</v>
      </c>
      <c r="G4804"/>
    </row>
    <row r="4805" spans="1:7" ht="12.75" customHeight="1" thickBot="1" x14ac:dyDescent="0.25">
      <c r="A4805" s="406">
        <v>7714</v>
      </c>
      <c r="B4805" s="406" t="s">
        <v>13069</v>
      </c>
      <c r="C4805" s="406" t="s">
        <v>70</v>
      </c>
      <c r="D4805" s="406">
        <v>58.96</v>
      </c>
      <c r="E4805" s="404" t="s">
        <v>65</v>
      </c>
      <c r="G4805"/>
    </row>
    <row r="4806" spans="1:7" ht="12.75" customHeight="1" thickBot="1" x14ac:dyDescent="0.25">
      <c r="A4806" s="407">
        <v>7742</v>
      </c>
      <c r="B4806" s="407" t="s">
        <v>13070</v>
      </c>
      <c r="C4806" s="407" t="s">
        <v>70</v>
      </c>
      <c r="D4806" s="407">
        <v>116.42</v>
      </c>
      <c r="E4806" s="404" t="s">
        <v>65</v>
      </c>
      <c r="G4806"/>
    </row>
    <row r="4807" spans="1:7" ht="12.75" customHeight="1" thickBot="1" x14ac:dyDescent="0.25">
      <c r="A4807" s="406">
        <v>7750</v>
      </c>
      <c r="B4807" s="406" t="s">
        <v>13071</v>
      </c>
      <c r="C4807" s="406" t="s">
        <v>70</v>
      </c>
      <c r="D4807" s="406">
        <v>124.15</v>
      </c>
      <c r="E4807" s="404" t="s">
        <v>65</v>
      </c>
      <c r="G4807"/>
    </row>
    <row r="4808" spans="1:7" ht="12.75" customHeight="1" thickBot="1" x14ac:dyDescent="0.25">
      <c r="A4808" s="407">
        <v>7756</v>
      </c>
      <c r="B4808" s="407" t="s">
        <v>13072</v>
      </c>
      <c r="C4808" s="407" t="s">
        <v>70</v>
      </c>
      <c r="D4808" s="407">
        <v>153.28</v>
      </c>
      <c r="E4808" s="404" t="s">
        <v>65</v>
      </c>
      <c r="G4808"/>
    </row>
    <row r="4809" spans="1:7" ht="12.75" customHeight="1" thickBot="1" x14ac:dyDescent="0.25">
      <c r="A4809" s="406">
        <v>7765</v>
      </c>
      <c r="B4809" s="406" t="s">
        <v>10927</v>
      </c>
      <c r="C4809" s="406" t="s">
        <v>70</v>
      </c>
      <c r="D4809" s="406">
        <v>188.2</v>
      </c>
      <c r="E4809" s="404" t="s">
        <v>65</v>
      </c>
      <c r="G4809"/>
    </row>
    <row r="4810" spans="1:7" ht="12.75" customHeight="1" thickBot="1" x14ac:dyDescent="0.25">
      <c r="A4810" s="407">
        <v>12569</v>
      </c>
      <c r="B4810" s="407" t="s">
        <v>10928</v>
      </c>
      <c r="C4810" s="407" t="s">
        <v>70</v>
      </c>
      <c r="D4810" s="407">
        <v>202.51</v>
      </c>
      <c r="E4810" s="404" t="s">
        <v>65</v>
      </c>
      <c r="G4810"/>
    </row>
    <row r="4811" spans="1:7" ht="13.5" thickBot="1" x14ac:dyDescent="0.25">
      <c r="A4811" s="406">
        <v>7766</v>
      </c>
      <c r="B4811" s="406" t="s">
        <v>10929</v>
      </c>
      <c r="C4811" s="406" t="s">
        <v>70</v>
      </c>
      <c r="D4811" s="406">
        <v>273.70999999999998</v>
      </c>
      <c r="E4811" s="404" t="s">
        <v>65</v>
      </c>
      <c r="G4811"/>
    </row>
    <row r="4812" spans="1:7" ht="13.5" thickBot="1" x14ac:dyDescent="0.25">
      <c r="A4812" s="407">
        <v>7767</v>
      </c>
      <c r="B4812" s="407" t="s">
        <v>10930</v>
      </c>
      <c r="C4812" s="407" t="s">
        <v>70</v>
      </c>
      <c r="D4812" s="407">
        <v>421.77</v>
      </c>
      <c r="E4812" s="404" t="s">
        <v>65</v>
      </c>
      <c r="G4812"/>
    </row>
    <row r="4813" spans="1:7" ht="13.5" thickBot="1" x14ac:dyDescent="0.25">
      <c r="A4813" s="406">
        <v>7727</v>
      </c>
      <c r="B4813" s="406" t="s">
        <v>10931</v>
      </c>
      <c r="C4813" s="406" t="s">
        <v>70</v>
      </c>
      <c r="D4813" s="406">
        <v>915.96</v>
      </c>
      <c r="E4813" s="404" t="s">
        <v>65</v>
      </c>
      <c r="G4813"/>
    </row>
    <row r="4814" spans="1:7" ht="13.5" thickBot="1" x14ac:dyDescent="0.25">
      <c r="A4814" s="407">
        <v>7760</v>
      </c>
      <c r="B4814" s="407" t="s">
        <v>10932</v>
      </c>
      <c r="C4814" s="407" t="s">
        <v>70</v>
      </c>
      <c r="D4814" s="407">
        <v>44.43</v>
      </c>
      <c r="E4814" s="404" t="s">
        <v>65</v>
      </c>
      <c r="G4814"/>
    </row>
    <row r="4815" spans="1:7" ht="13.5" thickBot="1" x14ac:dyDescent="0.25">
      <c r="A4815" s="406">
        <v>7761</v>
      </c>
      <c r="B4815" s="406" t="s">
        <v>10933</v>
      </c>
      <c r="C4815" s="406" t="s">
        <v>70</v>
      </c>
      <c r="D4815" s="406">
        <v>47.22</v>
      </c>
      <c r="E4815" s="404" t="s">
        <v>65</v>
      </c>
      <c r="G4815"/>
    </row>
    <row r="4816" spans="1:7" ht="13.5" thickBot="1" x14ac:dyDescent="0.25">
      <c r="A4816" s="407">
        <v>7752</v>
      </c>
      <c r="B4816" s="407" t="s">
        <v>10934</v>
      </c>
      <c r="C4816" s="407" t="s">
        <v>70</v>
      </c>
      <c r="D4816" s="407">
        <v>57.21</v>
      </c>
      <c r="E4816" s="404" t="s">
        <v>65</v>
      </c>
      <c r="G4816"/>
    </row>
    <row r="4817" spans="1:7" ht="13.5" thickBot="1" x14ac:dyDescent="0.25">
      <c r="A4817" s="406">
        <v>7762</v>
      </c>
      <c r="B4817" s="406" t="s">
        <v>10935</v>
      </c>
      <c r="C4817" s="406" t="s">
        <v>70</v>
      </c>
      <c r="D4817" s="406">
        <v>74.849999999999994</v>
      </c>
      <c r="E4817" s="404" t="s">
        <v>65</v>
      </c>
      <c r="G4817"/>
    </row>
    <row r="4818" spans="1:7" ht="13.5" thickBot="1" x14ac:dyDescent="0.25">
      <c r="A4818" s="407">
        <v>7722</v>
      </c>
      <c r="B4818" s="407" t="s">
        <v>10936</v>
      </c>
      <c r="C4818" s="407" t="s">
        <v>70</v>
      </c>
      <c r="D4818" s="407">
        <v>115.42</v>
      </c>
      <c r="E4818" s="404" t="s">
        <v>65</v>
      </c>
      <c r="G4818"/>
    </row>
    <row r="4819" spans="1:7" ht="13.5" thickBot="1" x14ac:dyDescent="0.25">
      <c r="A4819" s="406">
        <v>7763</v>
      </c>
      <c r="B4819" s="406" t="s">
        <v>10937</v>
      </c>
      <c r="C4819" s="406" t="s">
        <v>70</v>
      </c>
      <c r="D4819" s="406">
        <v>128.62</v>
      </c>
      <c r="E4819" s="404" t="s">
        <v>65</v>
      </c>
      <c r="G4819"/>
    </row>
    <row r="4820" spans="1:7" ht="13.5" thickBot="1" x14ac:dyDescent="0.25">
      <c r="A4820" s="407">
        <v>7764</v>
      </c>
      <c r="B4820" s="407" t="s">
        <v>10938</v>
      </c>
      <c r="C4820" s="407" t="s">
        <v>70</v>
      </c>
      <c r="D4820" s="407">
        <v>193.21</v>
      </c>
      <c r="E4820" s="404" t="s">
        <v>65</v>
      </c>
      <c r="G4820"/>
    </row>
    <row r="4821" spans="1:7" ht="13.5" thickBot="1" x14ac:dyDescent="0.25">
      <c r="A4821" s="406">
        <v>12572</v>
      </c>
      <c r="B4821" s="406" t="s">
        <v>10939</v>
      </c>
      <c r="C4821" s="406" t="s">
        <v>70</v>
      </c>
      <c r="D4821" s="406">
        <v>269.38</v>
      </c>
      <c r="E4821" s="404" t="s">
        <v>65</v>
      </c>
      <c r="G4821"/>
    </row>
    <row r="4822" spans="1:7" ht="13.5" thickBot="1" x14ac:dyDescent="0.25">
      <c r="A4822" s="407">
        <v>12573</v>
      </c>
      <c r="B4822" s="407" t="s">
        <v>13073</v>
      </c>
      <c r="C4822" s="407" t="s">
        <v>70</v>
      </c>
      <c r="D4822" s="407">
        <v>363.38</v>
      </c>
      <c r="E4822" s="404" t="s">
        <v>65</v>
      </c>
      <c r="G4822"/>
    </row>
    <row r="4823" spans="1:7" ht="13.5" thickBot="1" x14ac:dyDescent="0.25">
      <c r="A4823" s="406">
        <v>12574</v>
      </c>
      <c r="B4823" s="406" t="s">
        <v>10940</v>
      </c>
      <c r="C4823" s="406" t="s">
        <v>70</v>
      </c>
      <c r="D4823" s="406">
        <v>345.9</v>
      </c>
      <c r="E4823" s="404" t="s">
        <v>65</v>
      </c>
      <c r="G4823"/>
    </row>
    <row r="4824" spans="1:7" ht="13.5" thickBot="1" x14ac:dyDescent="0.25">
      <c r="A4824" s="407">
        <v>12575</v>
      </c>
      <c r="B4824" s="407" t="s">
        <v>13074</v>
      </c>
      <c r="C4824" s="407" t="s">
        <v>70</v>
      </c>
      <c r="D4824" s="407">
        <v>507.71</v>
      </c>
      <c r="E4824" s="404" t="s">
        <v>65</v>
      </c>
      <c r="G4824"/>
    </row>
    <row r="4825" spans="1:7" ht="13.5" thickBot="1" x14ac:dyDescent="0.25">
      <c r="A4825" s="406">
        <v>12576</v>
      </c>
      <c r="B4825" s="406" t="s">
        <v>10941</v>
      </c>
      <c r="C4825" s="406" t="s">
        <v>70</v>
      </c>
      <c r="D4825" s="406">
        <v>53.66</v>
      </c>
      <c r="E4825" s="404" t="s">
        <v>65</v>
      </c>
      <c r="G4825"/>
    </row>
    <row r="4826" spans="1:7" ht="13.5" thickBot="1" x14ac:dyDescent="0.25">
      <c r="A4826" s="407">
        <v>12577</v>
      </c>
      <c r="B4826" s="407" t="s">
        <v>10942</v>
      </c>
      <c r="C4826" s="407" t="s">
        <v>70</v>
      </c>
      <c r="D4826" s="407">
        <v>69.41</v>
      </c>
      <c r="E4826" s="404" t="s">
        <v>65</v>
      </c>
      <c r="G4826"/>
    </row>
    <row r="4827" spans="1:7" ht="13.5" thickBot="1" x14ac:dyDescent="0.25">
      <c r="A4827" s="406">
        <v>12578</v>
      </c>
      <c r="B4827" s="406" t="s">
        <v>10943</v>
      </c>
      <c r="C4827" s="406" t="s">
        <v>70</v>
      </c>
      <c r="D4827" s="406">
        <v>93.09</v>
      </c>
      <c r="E4827" s="404" t="s">
        <v>65</v>
      </c>
      <c r="G4827"/>
    </row>
    <row r="4828" spans="1:7" ht="13.5" thickBot="1" x14ac:dyDescent="0.25">
      <c r="A4828" s="407">
        <v>12579</v>
      </c>
      <c r="B4828" s="407" t="s">
        <v>10944</v>
      </c>
      <c r="C4828" s="407" t="s">
        <v>70</v>
      </c>
      <c r="D4828" s="407">
        <v>136.32</v>
      </c>
      <c r="E4828" s="404" t="s">
        <v>65</v>
      </c>
      <c r="G4828"/>
    </row>
    <row r="4829" spans="1:7" ht="13.5" thickBot="1" x14ac:dyDescent="0.25">
      <c r="A4829" s="406">
        <v>12580</v>
      </c>
      <c r="B4829" s="406" t="s">
        <v>10945</v>
      </c>
      <c r="C4829" s="406" t="s">
        <v>70</v>
      </c>
      <c r="D4829" s="406">
        <v>175.98</v>
      </c>
      <c r="E4829" s="404" t="s">
        <v>65</v>
      </c>
      <c r="G4829"/>
    </row>
    <row r="4830" spans="1:7" ht="13.5" thickBot="1" x14ac:dyDescent="0.25">
      <c r="A4830" s="407">
        <v>12581</v>
      </c>
      <c r="B4830" s="407" t="s">
        <v>10946</v>
      </c>
      <c r="C4830" s="407" t="s">
        <v>70</v>
      </c>
      <c r="D4830" s="407">
        <v>240.79</v>
      </c>
      <c r="E4830" s="404" t="s">
        <v>65</v>
      </c>
      <c r="G4830"/>
    </row>
    <row r="4831" spans="1:7" ht="13.5" thickBot="1" x14ac:dyDescent="0.25">
      <c r="A4831" s="406">
        <v>12584</v>
      </c>
      <c r="B4831" s="406" t="s">
        <v>2959</v>
      </c>
      <c r="C4831" s="406" t="s">
        <v>70</v>
      </c>
      <c r="D4831" s="406">
        <v>19</v>
      </c>
      <c r="E4831" s="404" t="s">
        <v>65</v>
      </c>
      <c r="G4831"/>
    </row>
    <row r="4832" spans="1:7" ht="13.5" thickBot="1" x14ac:dyDescent="0.25">
      <c r="A4832" s="407">
        <v>21123</v>
      </c>
      <c r="B4832" s="407" t="s">
        <v>10947</v>
      </c>
      <c r="C4832" s="407" t="s">
        <v>70</v>
      </c>
      <c r="D4832" s="407">
        <v>6.18</v>
      </c>
      <c r="E4832" s="404" t="s">
        <v>65</v>
      </c>
      <c r="G4832"/>
    </row>
    <row r="4833" spans="1:7" ht="13.5" thickBot="1" x14ac:dyDescent="0.25">
      <c r="A4833" s="406">
        <v>21124</v>
      </c>
      <c r="B4833" s="406" t="s">
        <v>10948</v>
      </c>
      <c r="C4833" s="406" t="s">
        <v>70</v>
      </c>
      <c r="D4833" s="406">
        <v>10.96</v>
      </c>
      <c r="E4833" s="404" t="s">
        <v>65</v>
      </c>
      <c r="G4833"/>
    </row>
    <row r="4834" spans="1:7" ht="13.5" thickBot="1" x14ac:dyDescent="0.25">
      <c r="A4834" s="407">
        <v>21125</v>
      </c>
      <c r="B4834" s="407" t="s">
        <v>10949</v>
      </c>
      <c r="C4834" s="407" t="s">
        <v>70</v>
      </c>
      <c r="D4834" s="407">
        <v>17.57</v>
      </c>
      <c r="E4834" s="404" t="s">
        <v>65</v>
      </c>
      <c r="G4834"/>
    </row>
    <row r="4835" spans="1:7" ht="23.25" thickBot="1" x14ac:dyDescent="0.25">
      <c r="A4835" s="406">
        <v>7695</v>
      </c>
      <c r="B4835" s="406" t="s">
        <v>4799</v>
      </c>
      <c r="C4835" s="406" t="s">
        <v>70</v>
      </c>
      <c r="D4835" s="406">
        <v>126.1</v>
      </c>
      <c r="E4835" s="404" t="s">
        <v>65</v>
      </c>
      <c r="G4835"/>
    </row>
    <row r="4836" spans="1:7" ht="23.25" thickBot="1" x14ac:dyDescent="0.25">
      <c r="A4836" s="407">
        <v>39749</v>
      </c>
      <c r="B4836" s="407" t="s">
        <v>14069</v>
      </c>
      <c r="C4836" s="407" t="s">
        <v>70</v>
      </c>
      <c r="D4836" s="407">
        <v>39.86</v>
      </c>
      <c r="E4836" s="404" t="s">
        <v>65</v>
      </c>
      <c r="G4836"/>
    </row>
    <row r="4837" spans="1:7" ht="23.25" thickBot="1" x14ac:dyDescent="0.25">
      <c r="A4837" s="406">
        <v>39750</v>
      </c>
      <c r="B4837" s="406" t="s">
        <v>14070</v>
      </c>
      <c r="C4837" s="406" t="s">
        <v>70</v>
      </c>
      <c r="D4837" s="406">
        <v>60.21</v>
      </c>
      <c r="E4837" s="404" t="s">
        <v>65</v>
      </c>
      <c r="G4837"/>
    </row>
    <row r="4838" spans="1:7" ht="23.25" thickBot="1" x14ac:dyDescent="0.25">
      <c r="A4838" s="407">
        <v>39747</v>
      </c>
      <c r="B4838" s="407" t="s">
        <v>14071</v>
      </c>
      <c r="C4838" s="407" t="s">
        <v>70</v>
      </c>
      <c r="D4838" s="407">
        <v>19.37</v>
      </c>
      <c r="E4838" s="404" t="s">
        <v>65</v>
      </c>
      <c r="G4838"/>
    </row>
    <row r="4839" spans="1:7" ht="23.25" thickBot="1" x14ac:dyDescent="0.25">
      <c r="A4839" s="406">
        <v>39753</v>
      </c>
      <c r="B4839" s="406" t="s">
        <v>14072</v>
      </c>
      <c r="C4839" s="406" t="s">
        <v>70</v>
      </c>
      <c r="D4839" s="406">
        <v>133.35</v>
      </c>
      <c r="E4839" s="404" t="s">
        <v>65</v>
      </c>
      <c r="G4839"/>
    </row>
    <row r="4840" spans="1:7" ht="23.25" thickBot="1" x14ac:dyDescent="0.25">
      <c r="A4840" s="407">
        <v>39754</v>
      </c>
      <c r="B4840" s="407" t="s">
        <v>14073</v>
      </c>
      <c r="C4840" s="407" t="s">
        <v>70</v>
      </c>
      <c r="D4840" s="407">
        <v>196.46</v>
      </c>
      <c r="E4840" s="404" t="s">
        <v>65</v>
      </c>
      <c r="G4840"/>
    </row>
    <row r="4841" spans="1:7" ht="23.25" thickBot="1" x14ac:dyDescent="0.25">
      <c r="A4841" s="406">
        <v>39748</v>
      </c>
      <c r="B4841" s="406" t="s">
        <v>14074</v>
      </c>
      <c r="C4841" s="406" t="s">
        <v>70</v>
      </c>
      <c r="D4841" s="406">
        <v>31.34</v>
      </c>
      <c r="E4841" s="404" t="s">
        <v>65</v>
      </c>
      <c r="G4841"/>
    </row>
    <row r="4842" spans="1:7" ht="23.25" thickBot="1" x14ac:dyDescent="0.25">
      <c r="A4842" s="407">
        <v>39755</v>
      </c>
      <c r="B4842" s="407" t="s">
        <v>14075</v>
      </c>
      <c r="C4842" s="407" t="s">
        <v>70</v>
      </c>
      <c r="D4842" s="407">
        <v>297.89</v>
      </c>
      <c r="E4842" s="404" t="s">
        <v>65</v>
      </c>
      <c r="G4842"/>
    </row>
    <row r="4843" spans="1:7" ht="13.5" thickBot="1" x14ac:dyDescent="0.25">
      <c r="A4843" s="406">
        <v>12742</v>
      </c>
      <c r="B4843" s="406" t="s">
        <v>14076</v>
      </c>
      <c r="C4843" s="406" t="s">
        <v>70</v>
      </c>
      <c r="D4843" s="406">
        <v>235.87</v>
      </c>
      <c r="E4843" s="404" t="s">
        <v>65</v>
      </c>
      <c r="G4843"/>
    </row>
    <row r="4844" spans="1:7" ht="13.5" thickBot="1" x14ac:dyDescent="0.25">
      <c r="A4844" s="407">
        <v>12713</v>
      </c>
      <c r="B4844" s="407" t="s">
        <v>14077</v>
      </c>
      <c r="C4844" s="407" t="s">
        <v>70</v>
      </c>
      <c r="D4844" s="407">
        <v>12.51</v>
      </c>
      <c r="E4844" s="404" t="s">
        <v>65</v>
      </c>
      <c r="G4844"/>
    </row>
    <row r="4845" spans="1:7" ht="13.5" thickBot="1" x14ac:dyDescent="0.25">
      <c r="A4845" s="406">
        <v>12743</v>
      </c>
      <c r="B4845" s="406" t="s">
        <v>14078</v>
      </c>
      <c r="C4845" s="406" t="s">
        <v>70</v>
      </c>
      <c r="D4845" s="406">
        <v>21.52</v>
      </c>
      <c r="E4845" s="404" t="s">
        <v>65</v>
      </c>
      <c r="G4845"/>
    </row>
    <row r="4846" spans="1:7" ht="13.5" thickBot="1" x14ac:dyDescent="0.25">
      <c r="A4846" s="407">
        <v>12744</v>
      </c>
      <c r="B4846" s="407" t="s">
        <v>14079</v>
      </c>
      <c r="C4846" s="407" t="s">
        <v>70</v>
      </c>
      <c r="D4846" s="407">
        <v>27.31</v>
      </c>
      <c r="E4846" s="404" t="s">
        <v>65</v>
      </c>
      <c r="G4846"/>
    </row>
    <row r="4847" spans="1:7" ht="13.5" thickBot="1" x14ac:dyDescent="0.25">
      <c r="A4847" s="406">
        <v>12745</v>
      </c>
      <c r="B4847" s="406" t="s">
        <v>14080</v>
      </c>
      <c r="C4847" s="406" t="s">
        <v>70</v>
      </c>
      <c r="D4847" s="406">
        <v>39.659999999999997</v>
      </c>
      <c r="E4847" s="404" t="s">
        <v>65</v>
      </c>
      <c r="G4847"/>
    </row>
    <row r="4848" spans="1:7" ht="13.5" thickBot="1" x14ac:dyDescent="0.25">
      <c r="A4848" s="407">
        <v>12746</v>
      </c>
      <c r="B4848" s="407" t="s">
        <v>14081</v>
      </c>
      <c r="C4848" s="407" t="s">
        <v>70</v>
      </c>
      <c r="D4848" s="407">
        <v>53.56</v>
      </c>
      <c r="E4848" s="404" t="s">
        <v>65</v>
      </c>
      <c r="G4848"/>
    </row>
    <row r="4849" spans="1:7" ht="13.5" thickBot="1" x14ac:dyDescent="0.25">
      <c r="A4849" s="406">
        <v>12747</v>
      </c>
      <c r="B4849" s="406" t="s">
        <v>14082</v>
      </c>
      <c r="C4849" s="406" t="s">
        <v>70</v>
      </c>
      <c r="D4849" s="406">
        <v>77.67</v>
      </c>
      <c r="E4849" s="404" t="s">
        <v>65</v>
      </c>
      <c r="G4849"/>
    </row>
    <row r="4850" spans="1:7" ht="13.5" thickBot="1" x14ac:dyDescent="0.25">
      <c r="A4850" s="407">
        <v>12748</v>
      </c>
      <c r="B4850" s="407" t="s">
        <v>14083</v>
      </c>
      <c r="C4850" s="407" t="s">
        <v>70</v>
      </c>
      <c r="D4850" s="407">
        <v>109.42</v>
      </c>
      <c r="E4850" s="404" t="s">
        <v>65</v>
      </c>
      <c r="G4850"/>
    </row>
    <row r="4851" spans="1:7" ht="13.5" thickBot="1" x14ac:dyDescent="0.25">
      <c r="A4851" s="406">
        <v>12749</v>
      </c>
      <c r="B4851" s="406" t="s">
        <v>14084</v>
      </c>
      <c r="C4851" s="406" t="s">
        <v>70</v>
      </c>
      <c r="D4851" s="406">
        <v>159.96</v>
      </c>
      <c r="E4851" s="404" t="s">
        <v>65</v>
      </c>
      <c r="G4851"/>
    </row>
    <row r="4852" spans="1:7" ht="13.5" thickBot="1" x14ac:dyDescent="0.25">
      <c r="A4852" s="407">
        <v>39726</v>
      </c>
      <c r="B4852" s="407" t="s">
        <v>14085</v>
      </c>
      <c r="C4852" s="407" t="s">
        <v>70</v>
      </c>
      <c r="D4852" s="407">
        <v>52.54</v>
      </c>
      <c r="E4852" s="404" t="s">
        <v>65</v>
      </c>
      <c r="G4852"/>
    </row>
    <row r="4853" spans="1:7" ht="13.5" thickBot="1" x14ac:dyDescent="0.25">
      <c r="A4853" s="406">
        <v>39728</v>
      </c>
      <c r="B4853" s="406" t="s">
        <v>14086</v>
      </c>
      <c r="C4853" s="406" t="s">
        <v>70</v>
      </c>
      <c r="D4853" s="406">
        <v>92.34</v>
      </c>
      <c r="E4853" s="404" t="s">
        <v>65</v>
      </c>
      <c r="G4853"/>
    </row>
    <row r="4854" spans="1:7" ht="13.5" thickBot="1" x14ac:dyDescent="0.25">
      <c r="A4854" s="407">
        <v>39727</v>
      </c>
      <c r="B4854" s="407" t="s">
        <v>14087</v>
      </c>
      <c r="C4854" s="407" t="s">
        <v>70</v>
      </c>
      <c r="D4854" s="407">
        <v>75.989999999999995</v>
      </c>
      <c r="E4854" s="404" t="s">
        <v>65</v>
      </c>
      <c r="G4854"/>
    </row>
    <row r="4855" spans="1:7" ht="13.5" thickBot="1" x14ac:dyDescent="0.25">
      <c r="A4855" s="406">
        <v>39724</v>
      </c>
      <c r="B4855" s="406" t="s">
        <v>14088</v>
      </c>
      <c r="C4855" s="406" t="s">
        <v>70</v>
      </c>
      <c r="D4855" s="406">
        <v>23.26</v>
      </c>
      <c r="E4855" s="404" t="s">
        <v>65</v>
      </c>
      <c r="G4855"/>
    </row>
    <row r="4856" spans="1:7" ht="13.5" thickBot="1" x14ac:dyDescent="0.25">
      <c r="A4856" s="407">
        <v>39729</v>
      </c>
      <c r="B4856" s="407" t="s">
        <v>14089</v>
      </c>
      <c r="C4856" s="407" t="s">
        <v>70</v>
      </c>
      <c r="D4856" s="407">
        <v>127.87</v>
      </c>
      <c r="E4856" s="404" t="s">
        <v>65</v>
      </c>
      <c r="G4856"/>
    </row>
    <row r="4857" spans="1:7" ht="13.5" thickBot="1" x14ac:dyDescent="0.25">
      <c r="A4857" s="406">
        <v>39730</v>
      </c>
      <c r="B4857" s="406" t="s">
        <v>14090</v>
      </c>
      <c r="C4857" s="406" t="s">
        <v>70</v>
      </c>
      <c r="D4857" s="406">
        <v>165.91</v>
      </c>
      <c r="E4857" s="404" t="s">
        <v>65</v>
      </c>
      <c r="G4857"/>
    </row>
    <row r="4858" spans="1:7" ht="13.5" thickBot="1" x14ac:dyDescent="0.25">
      <c r="A4858" s="407">
        <v>39731</v>
      </c>
      <c r="B4858" s="407" t="s">
        <v>14091</v>
      </c>
      <c r="C4858" s="407" t="s">
        <v>70</v>
      </c>
      <c r="D4858" s="407">
        <v>245.73</v>
      </c>
      <c r="E4858" s="404" t="s">
        <v>65</v>
      </c>
      <c r="G4858"/>
    </row>
    <row r="4859" spans="1:7" ht="13.5" thickBot="1" x14ac:dyDescent="0.25">
      <c r="A4859" s="406">
        <v>39725</v>
      </c>
      <c r="B4859" s="406" t="s">
        <v>14092</v>
      </c>
      <c r="C4859" s="406" t="s">
        <v>70</v>
      </c>
      <c r="D4859" s="406">
        <v>37.92</v>
      </c>
      <c r="E4859" s="404" t="s">
        <v>65</v>
      </c>
      <c r="G4859"/>
    </row>
    <row r="4860" spans="1:7" ht="13.5" thickBot="1" x14ac:dyDescent="0.25">
      <c r="A4860" s="407">
        <v>39732</v>
      </c>
      <c r="B4860" s="407" t="s">
        <v>14093</v>
      </c>
      <c r="C4860" s="407" t="s">
        <v>70</v>
      </c>
      <c r="D4860" s="407">
        <v>361.7</v>
      </c>
      <c r="E4860" s="404" t="s">
        <v>65</v>
      </c>
      <c r="G4860"/>
    </row>
    <row r="4861" spans="1:7" ht="23.25" thickBot="1" x14ac:dyDescent="0.25">
      <c r="A4861" s="406">
        <v>39751</v>
      </c>
      <c r="B4861" s="406" t="s">
        <v>14094</v>
      </c>
      <c r="C4861" s="406" t="s">
        <v>70</v>
      </c>
      <c r="D4861" s="406">
        <v>72.44</v>
      </c>
      <c r="E4861" s="404" t="s">
        <v>65</v>
      </c>
      <c r="G4861"/>
    </row>
    <row r="4862" spans="1:7" ht="23.25" thickBot="1" x14ac:dyDescent="0.25">
      <c r="A4862" s="407">
        <v>39660</v>
      </c>
      <c r="B4862" s="407" t="s">
        <v>14095</v>
      </c>
      <c r="C4862" s="407" t="s">
        <v>70</v>
      </c>
      <c r="D4862" s="407">
        <v>16.48</v>
      </c>
      <c r="E4862" s="404" t="s">
        <v>65</v>
      </c>
      <c r="G4862"/>
    </row>
    <row r="4863" spans="1:7" ht="23.25" thickBot="1" x14ac:dyDescent="0.25">
      <c r="A4863" s="406">
        <v>39662</v>
      </c>
      <c r="B4863" s="406" t="s">
        <v>14096</v>
      </c>
      <c r="C4863" s="406" t="s">
        <v>70</v>
      </c>
      <c r="D4863" s="406">
        <v>7.9</v>
      </c>
      <c r="E4863" s="404" t="s">
        <v>65</v>
      </c>
      <c r="G4863"/>
    </row>
    <row r="4864" spans="1:7" ht="23.25" thickBot="1" x14ac:dyDescent="0.25">
      <c r="A4864" s="407">
        <v>39661</v>
      </c>
      <c r="B4864" s="407" t="s">
        <v>14097</v>
      </c>
      <c r="C4864" s="407" t="s">
        <v>70</v>
      </c>
      <c r="D4864" s="407">
        <v>5.38</v>
      </c>
      <c r="E4864" s="404" t="s">
        <v>65</v>
      </c>
      <c r="G4864"/>
    </row>
    <row r="4865" spans="1:7" ht="23.25" thickBot="1" x14ac:dyDescent="0.25">
      <c r="A4865" s="406">
        <v>39664</v>
      </c>
      <c r="B4865" s="406" t="s">
        <v>14098</v>
      </c>
      <c r="C4865" s="406" t="s">
        <v>70</v>
      </c>
      <c r="D4865" s="406">
        <v>12.15</v>
      </c>
      <c r="E4865" s="404" t="s">
        <v>65</v>
      </c>
      <c r="G4865"/>
    </row>
    <row r="4866" spans="1:7" ht="23.25" thickBot="1" x14ac:dyDescent="0.25">
      <c r="A4866" s="407">
        <v>39663</v>
      </c>
      <c r="B4866" s="407" t="s">
        <v>14099</v>
      </c>
      <c r="C4866" s="407" t="s">
        <v>70</v>
      </c>
      <c r="D4866" s="407">
        <v>9.7100000000000009</v>
      </c>
      <c r="E4866" s="404" t="s">
        <v>65</v>
      </c>
      <c r="G4866"/>
    </row>
    <row r="4867" spans="1:7" ht="23.25" thickBot="1" x14ac:dyDescent="0.25">
      <c r="A4867" s="406">
        <v>39752</v>
      </c>
      <c r="B4867" s="406" t="s">
        <v>14100</v>
      </c>
      <c r="C4867" s="406" t="s">
        <v>70</v>
      </c>
      <c r="D4867" s="406">
        <v>103.08</v>
      </c>
      <c r="E4867" s="404" t="s">
        <v>65</v>
      </c>
      <c r="G4867"/>
    </row>
    <row r="4868" spans="1:7" ht="13.5" thickBot="1" x14ac:dyDescent="0.25">
      <c r="A4868" s="407">
        <v>7725</v>
      </c>
      <c r="B4868" s="407" t="s">
        <v>14101</v>
      </c>
      <c r="C4868" s="407" t="s">
        <v>70</v>
      </c>
      <c r="D4868" s="407">
        <v>78</v>
      </c>
      <c r="E4868" s="404" t="s">
        <v>65</v>
      </c>
      <c r="G4868"/>
    </row>
    <row r="4869" spans="1:7" ht="13.5" thickBot="1" x14ac:dyDescent="0.25">
      <c r="A4869" s="406">
        <v>12583</v>
      </c>
      <c r="B4869" s="406" t="s">
        <v>10950</v>
      </c>
      <c r="C4869" s="406" t="s">
        <v>70</v>
      </c>
      <c r="D4869" s="406">
        <v>15.13</v>
      </c>
      <c r="E4869" s="404" t="s">
        <v>65</v>
      </c>
      <c r="G4869"/>
    </row>
    <row r="4870" spans="1:7" ht="13.5" thickBot="1" x14ac:dyDescent="0.25">
      <c r="A4870" s="407">
        <v>13159</v>
      </c>
      <c r="B4870" s="407" t="s">
        <v>10951</v>
      </c>
      <c r="C4870" s="407" t="s">
        <v>70</v>
      </c>
      <c r="D4870" s="407">
        <v>44.11</v>
      </c>
      <c r="E4870" s="404" t="s">
        <v>65</v>
      </c>
      <c r="G4870"/>
    </row>
    <row r="4871" spans="1:7" ht="23.25" thickBot="1" x14ac:dyDescent="0.25">
      <c r="A4871" s="406">
        <v>13168</v>
      </c>
      <c r="B4871" s="406" t="s">
        <v>14102</v>
      </c>
      <c r="C4871" s="406" t="s">
        <v>70</v>
      </c>
      <c r="D4871" s="406">
        <v>66.33</v>
      </c>
      <c r="E4871" s="404" t="s">
        <v>65</v>
      </c>
      <c r="G4871"/>
    </row>
    <row r="4872" spans="1:7" ht="13.5" thickBot="1" x14ac:dyDescent="0.25">
      <c r="A4872" s="407">
        <v>13173</v>
      </c>
      <c r="B4872" s="407" t="s">
        <v>10952</v>
      </c>
      <c r="C4872" s="407" t="s">
        <v>70</v>
      </c>
      <c r="D4872" s="407">
        <v>81.790000000000006</v>
      </c>
      <c r="E4872" s="404" t="s">
        <v>65</v>
      </c>
      <c r="G4872"/>
    </row>
    <row r="4873" spans="1:7" ht="13.5" thickBot="1" x14ac:dyDescent="0.25">
      <c r="A4873" s="406">
        <v>37449</v>
      </c>
      <c r="B4873" s="406" t="s">
        <v>10953</v>
      </c>
      <c r="C4873" s="406" t="s">
        <v>70</v>
      </c>
      <c r="D4873" s="406">
        <v>13.52</v>
      </c>
      <c r="E4873" s="404" t="s">
        <v>65</v>
      </c>
      <c r="G4873"/>
    </row>
    <row r="4874" spans="1:7" ht="13.5" thickBot="1" x14ac:dyDescent="0.25">
      <c r="A4874" s="407">
        <v>37450</v>
      </c>
      <c r="B4874" s="407" t="s">
        <v>10954</v>
      </c>
      <c r="C4874" s="407" t="s">
        <v>70</v>
      </c>
      <c r="D4874" s="407">
        <v>16.48</v>
      </c>
      <c r="E4874" s="404" t="s">
        <v>65</v>
      </c>
      <c r="G4874"/>
    </row>
    <row r="4875" spans="1:7" ht="13.5" thickBot="1" x14ac:dyDescent="0.25">
      <c r="A4875" s="406">
        <v>37451</v>
      </c>
      <c r="B4875" s="406" t="s">
        <v>10955</v>
      </c>
      <c r="C4875" s="406" t="s">
        <v>70</v>
      </c>
      <c r="D4875" s="406">
        <v>25.24</v>
      </c>
      <c r="E4875" s="404" t="s">
        <v>65</v>
      </c>
      <c r="G4875"/>
    </row>
    <row r="4876" spans="1:7" ht="13.5" thickBot="1" x14ac:dyDescent="0.25">
      <c r="A4876" s="407">
        <v>37452</v>
      </c>
      <c r="B4876" s="407" t="s">
        <v>10956</v>
      </c>
      <c r="C4876" s="407" t="s">
        <v>70</v>
      </c>
      <c r="D4876" s="407">
        <v>33.49</v>
      </c>
      <c r="E4876" s="404" t="s">
        <v>65</v>
      </c>
      <c r="G4876"/>
    </row>
    <row r="4877" spans="1:7" ht="13.5" thickBot="1" x14ac:dyDescent="0.25">
      <c r="A4877" s="406">
        <v>37453</v>
      </c>
      <c r="B4877" s="406" t="s">
        <v>10957</v>
      </c>
      <c r="C4877" s="406" t="s">
        <v>70</v>
      </c>
      <c r="D4877" s="406">
        <v>42.02</v>
      </c>
      <c r="E4877" s="404" t="s">
        <v>65</v>
      </c>
      <c r="G4877"/>
    </row>
    <row r="4878" spans="1:7" ht="13.5" thickBot="1" x14ac:dyDescent="0.25">
      <c r="A4878" s="407">
        <v>7778</v>
      </c>
      <c r="B4878" s="407" t="s">
        <v>10958</v>
      </c>
      <c r="C4878" s="407" t="s">
        <v>70</v>
      </c>
      <c r="D4878" s="407">
        <v>15.77</v>
      </c>
      <c r="E4878" s="404" t="s">
        <v>65</v>
      </c>
      <c r="G4878"/>
    </row>
    <row r="4879" spans="1:7" ht="13.5" thickBot="1" x14ac:dyDescent="0.25">
      <c r="A4879" s="406">
        <v>7796</v>
      </c>
      <c r="B4879" s="406" t="s">
        <v>13075</v>
      </c>
      <c r="C4879" s="406" t="s">
        <v>70</v>
      </c>
      <c r="D4879" s="406">
        <v>19</v>
      </c>
      <c r="E4879" s="404" t="s">
        <v>65</v>
      </c>
      <c r="G4879"/>
    </row>
    <row r="4880" spans="1:7" ht="13.5" thickBot="1" x14ac:dyDescent="0.25">
      <c r="A4880" s="407">
        <v>7781</v>
      </c>
      <c r="B4880" s="407" t="s">
        <v>10959</v>
      </c>
      <c r="C4880" s="407" t="s">
        <v>70</v>
      </c>
      <c r="D4880" s="407">
        <v>25.11</v>
      </c>
      <c r="E4880" s="404" t="s">
        <v>65</v>
      </c>
      <c r="G4880"/>
    </row>
    <row r="4881" spans="1:7" ht="13.5" thickBot="1" x14ac:dyDescent="0.25">
      <c r="A4881" s="406">
        <v>7795</v>
      </c>
      <c r="B4881" s="406" t="s">
        <v>10960</v>
      </c>
      <c r="C4881" s="406" t="s">
        <v>70</v>
      </c>
      <c r="D4881" s="406">
        <v>36.380000000000003</v>
      </c>
      <c r="E4881" s="404" t="s">
        <v>65</v>
      </c>
      <c r="G4881"/>
    </row>
    <row r="4882" spans="1:7" ht="13.5" thickBot="1" x14ac:dyDescent="0.25">
      <c r="A4882" s="407">
        <v>7791</v>
      </c>
      <c r="B4882" s="407" t="s">
        <v>10961</v>
      </c>
      <c r="C4882" s="407" t="s">
        <v>70</v>
      </c>
      <c r="D4882" s="407">
        <v>46.37</v>
      </c>
      <c r="E4882" s="404" t="s">
        <v>65</v>
      </c>
      <c r="G4882"/>
    </row>
    <row r="4883" spans="1:7" ht="13.5" thickBot="1" x14ac:dyDescent="0.25">
      <c r="A4883" s="406">
        <v>7783</v>
      </c>
      <c r="B4883" s="406" t="s">
        <v>10962</v>
      </c>
      <c r="C4883" s="406" t="s">
        <v>70</v>
      </c>
      <c r="D4883" s="406">
        <v>17.71</v>
      </c>
      <c r="E4883" s="404" t="s">
        <v>65</v>
      </c>
      <c r="G4883"/>
    </row>
    <row r="4884" spans="1:7" ht="13.5" thickBot="1" x14ac:dyDescent="0.25">
      <c r="A4884" s="407">
        <v>7790</v>
      </c>
      <c r="B4884" s="407" t="s">
        <v>10963</v>
      </c>
      <c r="C4884" s="407" t="s">
        <v>70</v>
      </c>
      <c r="D4884" s="407">
        <v>20.61</v>
      </c>
      <c r="E4884" s="404" t="s">
        <v>65</v>
      </c>
      <c r="G4884"/>
    </row>
    <row r="4885" spans="1:7" ht="13.5" thickBot="1" x14ac:dyDescent="0.25">
      <c r="A4885" s="406">
        <v>7785</v>
      </c>
      <c r="B4885" s="406" t="s">
        <v>10964</v>
      </c>
      <c r="C4885" s="406" t="s">
        <v>70</v>
      </c>
      <c r="D4885" s="406">
        <v>27.05</v>
      </c>
      <c r="E4885" s="404" t="s">
        <v>65</v>
      </c>
      <c r="G4885"/>
    </row>
    <row r="4886" spans="1:7" ht="13.5" thickBot="1" x14ac:dyDescent="0.25">
      <c r="A4886" s="407">
        <v>7792</v>
      </c>
      <c r="B4886" s="407" t="s">
        <v>10965</v>
      </c>
      <c r="C4886" s="407" t="s">
        <v>70</v>
      </c>
      <c r="D4886" s="407">
        <v>39.28</v>
      </c>
      <c r="E4886" s="404" t="s">
        <v>65</v>
      </c>
      <c r="G4886"/>
    </row>
    <row r="4887" spans="1:7" ht="13.5" thickBot="1" x14ac:dyDescent="0.25">
      <c r="A4887" s="406">
        <v>7793</v>
      </c>
      <c r="B4887" s="406" t="s">
        <v>10966</v>
      </c>
      <c r="C4887" s="406" t="s">
        <v>70</v>
      </c>
      <c r="D4887" s="406">
        <v>50.7</v>
      </c>
      <c r="E4887" s="404" t="s">
        <v>65</v>
      </c>
      <c r="G4887"/>
    </row>
    <row r="4888" spans="1:7" ht="13.5" thickBot="1" x14ac:dyDescent="0.25">
      <c r="A4888" s="407">
        <v>12613</v>
      </c>
      <c r="B4888" s="407" t="s">
        <v>10967</v>
      </c>
      <c r="C4888" s="407" t="s">
        <v>2</v>
      </c>
      <c r="D4888" s="407">
        <v>10.75</v>
      </c>
      <c r="E4888" s="404" t="s">
        <v>65</v>
      </c>
      <c r="G4888"/>
    </row>
    <row r="4889" spans="1:7" ht="13.5" thickBot="1" x14ac:dyDescent="0.25">
      <c r="A4889" s="406">
        <v>1031</v>
      </c>
      <c r="B4889" s="406" t="s">
        <v>10968</v>
      </c>
      <c r="C4889" s="406" t="s">
        <v>2</v>
      </c>
      <c r="D4889" s="406">
        <v>7.17</v>
      </c>
      <c r="E4889" s="404" t="s">
        <v>65</v>
      </c>
      <c r="G4889"/>
    </row>
    <row r="4890" spans="1:7" ht="23.25" thickBot="1" x14ac:dyDescent="0.25">
      <c r="A4890" s="407">
        <v>9813</v>
      </c>
      <c r="B4890" s="407" t="s">
        <v>10969</v>
      </c>
      <c r="C4890" s="407" t="s">
        <v>70</v>
      </c>
      <c r="D4890" s="407">
        <v>2.5299999999999998</v>
      </c>
      <c r="E4890" s="404" t="s">
        <v>65</v>
      </c>
      <c r="G4890"/>
    </row>
    <row r="4891" spans="1:7" ht="23.25" thickBot="1" x14ac:dyDescent="0.25">
      <c r="A4891" s="406">
        <v>9815</v>
      </c>
      <c r="B4891" s="406" t="s">
        <v>10970</v>
      </c>
      <c r="C4891" s="406" t="s">
        <v>70</v>
      </c>
      <c r="D4891" s="406">
        <v>4.99</v>
      </c>
      <c r="E4891" s="404" t="s">
        <v>65</v>
      </c>
      <c r="G4891"/>
    </row>
    <row r="4892" spans="1:7" ht="23.25" thickBot="1" x14ac:dyDescent="0.25">
      <c r="A4892" s="407">
        <v>25876</v>
      </c>
      <c r="B4892" s="407" t="s">
        <v>14103</v>
      </c>
      <c r="C4892" s="407" t="s">
        <v>70</v>
      </c>
      <c r="D4892" s="408">
        <v>2571.21</v>
      </c>
      <c r="E4892" s="404" t="s">
        <v>65</v>
      </c>
      <c r="G4892"/>
    </row>
    <row r="4893" spans="1:7" ht="23.25" thickBot="1" x14ac:dyDescent="0.25">
      <c r="A4893" s="406">
        <v>25888</v>
      </c>
      <c r="B4893" s="406" t="s">
        <v>10971</v>
      </c>
      <c r="C4893" s="406" t="s">
        <v>70</v>
      </c>
      <c r="D4893" s="406">
        <v>60.93</v>
      </c>
      <c r="E4893" s="404" t="s">
        <v>65</v>
      </c>
      <c r="G4893"/>
    </row>
    <row r="4894" spans="1:7" ht="23.25" thickBot="1" x14ac:dyDescent="0.25">
      <c r="A4894" s="407">
        <v>25874</v>
      </c>
      <c r="B4894" s="407" t="s">
        <v>14104</v>
      </c>
      <c r="C4894" s="407" t="s">
        <v>70</v>
      </c>
      <c r="D4894" s="408">
        <v>3012.39</v>
      </c>
      <c r="E4894" s="404" t="s">
        <v>65</v>
      </c>
      <c r="G4894"/>
    </row>
    <row r="4895" spans="1:7" ht="23.25" thickBot="1" x14ac:dyDescent="0.25">
      <c r="A4895" s="406">
        <v>25877</v>
      </c>
      <c r="B4895" s="406" t="s">
        <v>14105</v>
      </c>
      <c r="C4895" s="406" t="s">
        <v>70</v>
      </c>
      <c r="D4895" s="409">
        <v>4055.77</v>
      </c>
      <c r="E4895" s="404" t="s">
        <v>65</v>
      </c>
      <c r="G4895"/>
    </row>
    <row r="4896" spans="1:7" ht="23.25" thickBot="1" x14ac:dyDescent="0.25">
      <c r="A4896" s="407">
        <v>25878</v>
      </c>
      <c r="B4896" s="407" t="s">
        <v>10972</v>
      </c>
      <c r="C4896" s="407" t="s">
        <v>70</v>
      </c>
      <c r="D4896" s="407">
        <v>130.79</v>
      </c>
      <c r="E4896" s="404" t="s">
        <v>65</v>
      </c>
      <c r="G4896"/>
    </row>
    <row r="4897" spans="1:7" ht="23.25" thickBot="1" x14ac:dyDescent="0.25">
      <c r="A4897" s="406">
        <v>25879</v>
      </c>
      <c r="B4897" s="406" t="s">
        <v>14106</v>
      </c>
      <c r="C4897" s="406" t="s">
        <v>70</v>
      </c>
      <c r="D4897" s="409">
        <v>5290.87</v>
      </c>
      <c r="E4897" s="404" t="s">
        <v>65</v>
      </c>
      <c r="G4897"/>
    </row>
    <row r="4898" spans="1:7" ht="23.25" thickBot="1" x14ac:dyDescent="0.25">
      <c r="A4898" s="407">
        <v>25887</v>
      </c>
      <c r="B4898" s="407" t="s">
        <v>10973</v>
      </c>
      <c r="C4898" s="407" t="s">
        <v>70</v>
      </c>
      <c r="D4898" s="408">
        <v>2254.92</v>
      </c>
      <c r="E4898" s="404" t="s">
        <v>65</v>
      </c>
      <c r="G4898"/>
    </row>
    <row r="4899" spans="1:7" ht="23.25" thickBot="1" x14ac:dyDescent="0.25">
      <c r="A4899" s="406">
        <v>25880</v>
      </c>
      <c r="B4899" s="406" t="s">
        <v>14107</v>
      </c>
      <c r="C4899" s="406" t="s">
        <v>70</v>
      </c>
      <c r="D4899" s="406">
        <v>203.88</v>
      </c>
      <c r="E4899" s="404" t="s">
        <v>65</v>
      </c>
      <c r="G4899"/>
    </row>
    <row r="4900" spans="1:7" ht="23.25" thickBot="1" x14ac:dyDescent="0.25">
      <c r="A4900" s="407">
        <v>25881</v>
      </c>
      <c r="B4900" s="407" t="s">
        <v>10974</v>
      </c>
      <c r="C4900" s="407" t="s">
        <v>70</v>
      </c>
      <c r="D4900" s="407">
        <v>499.57</v>
      </c>
      <c r="E4900" s="404" t="s">
        <v>65</v>
      </c>
      <c r="G4900"/>
    </row>
    <row r="4901" spans="1:7" ht="23.25" thickBot="1" x14ac:dyDescent="0.25">
      <c r="A4901" s="406">
        <v>25882</v>
      </c>
      <c r="B4901" s="406" t="s">
        <v>10975</v>
      </c>
      <c r="C4901" s="406" t="s">
        <v>70</v>
      </c>
      <c r="D4901" s="406">
        <v>804.63</v>
      </c>
      <c r="E4901" s="404" t="s">
        <v>65</v>
      </c>
      <c r="G4901"/>
    </row>
    <row r="4902" spans="1:7" ht="23.25" thickBot="1" x14ac:dyDescent="0.25">
      <c r="A4902" s="407">
        <v>25883</v>
      </c>
      <c r="B4902" s="407" t="s">
        <v>10976</v>
      </c>
      <c r="C4902" s="407" t="s">
        <v>70</v>
      </c>
      <c r="D4902" s="407">
        <v>12.98</v>
      </c>
      <c r="E4902" s="404" t="s">
        <v>65</v>
      </c>
      <c r="G4902"/>
    </row>
    <row r="4903" spans="1:7" ht="23.25" thickBot="1" x14ac:dyDescent="0.25">
      <c r="A4903" s="406">
        <v>25884</v>
      </c>
      <c r="B4903" s="406" t="s">
        <v>14108</v>
      </c>
      <c r="C4903" s="406" t="s">
        <v>70</v>
      </c>
      <c r="D4903" s="409">
        <v>1412.64</v>
      </c>
      <c r="E4903" s="404" t="s">
        <v>65</v>
      </c>
      <c r="G4903"/>
    </row>
    <row r="4904" spans="1:7" ht="23.25" thickBot="1" x14ac:dyDescent="0.25">
      <c r="A4904" s="407">
        <v>25885</v>
      </c>
      <c r="B4904" s="407" t="s">
        <v>14109</v>
      </c>
      <c r="C4904" s="407" t="s">
        <v>70</v>
      </c>
      <c r="D4904" s="408">
        <v>1537.59</v>
      </c>
      <c r="E4904" s="404" t="s">
        <v>65</v>
      </c>
      <c r="G4904"/>
    </row>
    <row r="4905" spans="1:7" ht="23.25" thickBot="1" x14ac:dyDescent="0.25">
      <c r="A4905" s="406">
        <v>25889</v>
      </c>
      <c r="B4905" s="406" t="s">
        <v>10977</v>
      </c>
      <c r="C4905" s="406" t="s">
        <v>70</v>
      </c>
      <c r="D4905" s="409">
        <v>1053.5999999999999</v>
      </c>
      <c r="E4905" s="404" t="s">
        <v>65</v>
      </c>
      <c r="G4905"/>
    </row>
    <row r="4906" spans="1:7" ht="23.25" thickBot="1" x14ac:dyDescent="0.25">
      <c r="A4906" s="407">
        <v>25886</v>
      </c>
      <c r="B4906" s="407" t="s">
        <v>10978</v>
      </c>
      <c r="C4906" s="407" t="s">
        <v>70</v>
      </c>
      <c r="D4906" s="407">
        <v>29.03</v>
      </c>
      <c r="E4906" s="404" t="s">
        <v>65</v>
      </c>
      <c r="G4906"/>
    </row>
    <row r="4907" spans="1:7" ht="23.25" thickBot="1" x14ac:dyDescent="0.25">
      <c r="A4907" s="406">
        <v>25875</v>
      </c>
      <c r="B4907" s="406" t="s">
        <v>10979</v>
      </c>
      <c r="C4907" s="406" t="s">
        <v>70</v>
      </c>
      <c r="D4907" s="409">
        <v>1374.59</v>
      </c>
      <c r="E4907" s="404" t="s">
        <v>65</v>
      </c>
      <c r="G4907"/>
    </row>
    <row r="4908" spans="1:7" ht="13.5" thickBot="1" x14ac:dyDescent="0.25">
      <c r="A4908" s="407">
        <v>9876</v>
      </c>
      <c r="B4908" s="407" t="s">
        <v>4800</v>
      </c>
      <c r="C4908" s="407" t="s">
        <v>70</v>
      </c>
      <c r="D4908" s="407">
        <v>11.95</v>
      </c>
      <c r="E4908" s="404" t="s">
        <v>65</v>
      </c>
      <c r="G4908"/>
    </row>
    <row r="4909" spans="1:7" ht="13.5" thickBot="1" x14ac:dyDescent="0.25">
      <c r="A4909" s="406">
        <v>9836</v>
      </c>
      <c r="B4909" s="406" t="s">
        <v>10980</v>
      </c>
      <c r="C4909" s="406" t="s">
        <v>70</v>
      </c>
      <c r="D4909" s="406">
        <v>6.93</v>
      </c>
      <c r="E4909" s="404" t="s">
        <v>65</v>
      </c>
      <c r="G4909"/>
    </row>
    <row r="4910" spans="1:7" ht="13.5" thickBot="1" x14ac:dyDescent="0.25">
      <c r="A4910" s="407">
        <v>20065</v>
      </c>
      <c r="B4910" s="407" t="s">
        <v>13076</v>
      </c>
      <c r="C4910" s="407" t="s">
        <v>70</v>
      </c>
      <c r="D4910" s="407">
        <v>16.440000000000001</v>
      </c>
      <c r="E4910" s="404" t="s">
        <v>65</v>
      </c>
      <c r="G4910"/>
    </row>
    <row r="4911" spans="1:7" ht="13.5" thickBot="1" x14ac:dyDescent="0.25">
      <c r="A4911" s="406">
        <v>9835</v>
      </c>
      <c r="B4911" s="406" t="s">
        <v>10981</v>
      </c>
      <c r="C4911" s="406" t="s">
        <v>70</v>
      </c>
      <c r="D4911" s="406">
        <v>2.62</v>
      </c>
      <c r="E4911" s="404" t="s">
        <v>65</v>
      </c>
      <c r="G4911"/>
    </row>
    <row r="4912" spans="1:7" ht="13.5" thickBot="1" x14ac:dyDescent="0.25">
      <c r="A4912" s="407">
        <v>9838</v>
      </c>
      <c r="B4912" s="407" t="s">
        <v>10982</v>
      </c>
      <c r="C4912" s="407" t="s">
        <v>70</v>
      </c>
      <c r="D4912" s="407">
        <v>4.51</v>
      </c>
      <c r="E4912" s="404" t="s">
        <v>65</v>
      </c>
      <c r="G4912"/>
    </row>
    <row r="4913" spans="1:7" ht="13.5" thickBot="1" x14ac:dyDescent="0.25">
      <c r="A4913" s="406">
        <v>9837</v>
      </c>
      <c r="B4913" s="406" t="s">
        <v>10983</v>
      </c>
      <c r="C4913" s="406" t="s">
        <v>70</v>
      </c>
      <c r="D4913" s="406">
        <v>6.1</v>
      </c>
      <c r="E4913" s="404" t="s">
        <v>65</v>
      </c>
      <c r="G4913"/>
    </row>
    <row r="4914" spans="1:7" ht="34.5" customHeight="1" thickBot="1" x14ac:dyDescent="0.25">
      <c r="A4914" s="407">
        <v>9850</v>
      </c>
      <c r="B4914" s="407" t="s">
        <v>8233</v>
      </c>
      <c r="C4914" s="407" t="s">
        <v>70</v>
      </c>
      <c r="D4914" s="407">
        <v>84.22</v>
      </c>
      <c r="E4914" s="404" t="s">
        <v>65</v>
      </c>
      <c r="G4914"/>
    </row>
    <row r="4915" spans="1:7" ht="34.5" customHeight="1" thickBot="1" x14ac:dyDescent="0.25">
      <c r="A4915" s="406">
        <v>9853</v>
      </c>
      <c r="B4915" s="406" t="s">
        <v>8368</v>
      </c>
      <c r="C4915" s="406" t="s">
        <v>70</v>
      </c>
      <c r="D4915" s="406">
        <v>149.77000000000001</v>
      </c>
      <c r="E4915" s="404" t="s">
        <v>65</v>
      </c>
      <c r="G4915"/>
    </row>
    <row r="4916" spans="1:7" ht="34.5" customHeight="1" thickBot="1" x14ac:dyDescent="0.25">
      <c r="A4916" s="407">
        <v>9854</v>
      </c>
      <c r="B4916" s="407" t="s">
        <v>8234</v>
      </c>
      <c r="C4916" s="407" t="s">
        <v>70</v>
      </c>
      <c r="D4916" s="407">
        <v>65.62</v>
      </c>
      <c r="E4916" s="404" t="s">
        <v>65</v>
      </c>
      <c r="G4916"/>
    </row>
    <row r="4917" spans="1:7" ht="13.5" thickBot="1" x14ac:dyDescent="0.25">
      <c r="A4917" s="406">
        <v>9851</v>
      </c>
      <c r="B4917" s="406" t="s">
        <v>8235</v>
      </c>
      <c r="C4917" s="406" t="s">
        <v>70</v>
      </c>
      <c r="D4917" s="406">
        <v>113.79</v>
      </c>
      <c r="E4917" s="404" t="s">
        <v>65</v>
      </c>
      <c r="G4917"/>
    </row>
    <row r="4918" spans="1:7" ht="34.5" customHeight="1" thickBot="1" x14ac:dyDescent="0.25">
      <c r="A4918" s="407">
        <v>9855</v>
      </c>
      <c r="B4918" s="407" t="s">
        <v>8236</v>
      </c>
      <c r="C4918" s="407" t="s">
        <v>70</v>
      </c>
      <c r="D4918" s="407">
        <v>190.32</v>
      </c>
      <c r="E4918" s="404" t="s">
        <v>65</v>
      </c>
      <c r="G4918"/>
    </row>
    <row r="4919" spans="1:7" ht="34.5" customHeight="1" thickBot="1" x14ac:dyDescent="0.25">
      <c r="A4919" s="406">
        <v>9825</v>
      </c>
      <c r="B4919" s="406" t="s">
        <v>10984</v>
      </c>
      <c r="C4919" s="406" t="s">
        <v>70</v>
      </c>
      <c r="D4919" s="406">
        <v>26.46</v>
      </c>
      <c r="E4919" s="404" t="s">
        <v>65</v>
      </c>
      <c r="G4919"/>
    </row>
    <row r="4920" spans="1:7" ht="13.5" thickBot="1" x14ac:dyDescent="0.25">
      <c r="A4920" s="407">
        <v>9828</v>
      </c>
      <c r="B4920" s="407" t="s">
        <v>10985</v>
      </c>
      <c r="C4920" s="407" t="s">
        <v>70</v>
      </c>
      <c r="D4920" s="407">
        <v>51.59</v>
      </c>
      <c r="E4920" s="404" t="s">
        <v>65</v>
      </c>
      <c r="G4920"/>
    </row>
    <row r="4921" spans="1:7" ht="34.5" customHeight="1" thickBot="1" x14ac:dyDescent="0.25">
      <c r="A4921" s="406">
        <v>9829</v>
      </c>
      <c r="B4921" s="406" t="s">
        <v>10986</v>
      </c>
      <c r="C4921" s="406" t="s">
        <v>70</v>
      </c>
      <c r="D4921" s="406">
        <v>91.84</v>
      </c>
      <c r="E4921" s="404" t="s">
        <v>65</v>
      </c>
      <c r="G4921"/>
    </row>
    <row r="4922" spans="1:7" ht="13.5" thickBot="1" x14ac:dyDescent="0.25">
      <c r="A4922" s="407">
        <v>9826</v>
      </c>
      <c r="B4922" s="407" t="s">
        <v>10987</v>
      </c>
      <c r="C4922" s="407" t="s">
        <v>70</v>
      </c>
      <c r="D4922" s="407">
        <v>136.24</v>
      </c>
      <c r="E4922" s="404" t="s">
        <v>65</v>
      </c>
      <c r="G4922"/>
    </row>
    <row r="4923" spans="1:7" ht="13.5" thickBot="1" x14ac:dyDescent="0.25">
      <c r="A4923" s="406">
        <v>9827</v>
      </c>
      <c r="B4923" s="406" t="s">
        <v>10988</v>
      </c>
      <c r="C4923" s="406" t="s">
        <v>70</v>
      </c>
      <c r="D4923" s="406">
        <v>198.01</v>
      </c>
      <c r="E4923" s="404" t="s">
        <v>65</v>
      </c>
      <c r="G4923"/>
    </row>
    <row r="4924" spans="1:7" ht="13.5" thickBot="1" x14ac:dyDescent="0.25">
      <c r="A4924" s="407">
        <v>9819</v>
      </c>
      <c r="B4924" s="407" t="s">
        <v>2960</v>
      </c>
      <c r="C4924" s="407" t="s">
        <v>70</v>
      </c>
      <c r="D4924" s="407">
        <v>38.31</v>
      </c>
      <c r="E4924" s="404" t="s">
        <v>65</v>
      </c>
      <c r="G4924"/>
    </row>
    <row r="4925" spans="1:7" ht="13.5" thickBot="1" x14ac:dyDescent="0.25">
      <c r="A4925" s="406">
        <v>9817</v>
      </c>
      <c r="B4925" s="406" t="s">
        <v>2961</v>
      </c>
      <c r="C4925" s="406" t="s">
        <v>70</v>
      </c>
      <c r="D4925" s="406">
        <v>11.82</v>
      </c>
      <c r="E4925" s="404" t="s">
        <v>65</v>
      </c>
      <c r="G4925"/>
    </row>
    <row r="4926" spans="1:7" ht="13.5" thickBot="1" x14ac:dyDescent="0.25">
      <c r="A4926" s="407">
        <v>9824</v>
      </c>
      <c r="B4926" s="407" t="s">
        <v>2962</v>
      </c>
      <c r="C4926" s="407" t="s">
        <v>70</v>
      </c>
      <c r="D4926" s="407">
        <v>15.1</v>
      </c>
      <c r="E4926" s="404" t="s">
        <v>65</v>
      </c>
      <c r="G4926"/>
    </row>
    <row r="4927" spans="1:7" ht="13.5" thickBot="1" x14ac:dyDescent="0.25">
      <c r="A4927" s="406">
        <v>9818</v>
      </c>
      <c r="B4927" s="406" t="s">
        <v>2963</v>
      </c>
      <c r="C4927" s="406" t="s">
        <v>70</v>
      </c>
      <c r="D4927" s="406">
        <v>24.78</v>
      </c>
      <c r="E4927" s="404" t="s">
        <v>65</v>
      </c>
      <c r="G4927"/>
    </row>
    <row r="4928" spans="1:7" ht="13.5" thickBot="1" x14ac:dyDescent="0.25">
      <c r="A4928" s="407">
        <v>9820</v>
      </c>
      <c r="B4928" s="407" t="s">
        <v>10989</v>
      </c>
      <c r="C4928" s="407" t="s">
        <v>70</v>
      </c>
      <c r="D4928" s="407">
        <v>65.31</v>
      </c>
      <c r="E4928" s="404" t="s">
        <v>65</v>
      </c>
      <c r="G4928"/>
    </row>
    <row r="4929" spans="1:7" ht="13.5" thickBot="1" x14ac:dyDescent="0.25">
      <c r="A4929" s="406">
        <v>9821</v>
      </c>
      <c r="B4929" s="406" t="s">
        <v>2964</v>
      </c>
      <c r="C4929" s="406" t="s">
        <v>70</v>
      </c>
      <c r="D4929" s="406">
        <v>102.42</v>
      </c>
      <c r="E4929" s="404" t="s">
        <v>65</v>
      </c>
      <c r="G4929"/>
    </row>
    <row r="4930" spans="1:7" ht="13.5" thickBot="1" x14ac:dyDescent="0.25">
      <c r="A4930" s="407">
        <v>9822</v>
      </c>
      <c r="B4930" s="407" t="s">
        <v>8237</v>
      </c>
      <c r="C4930" s="407" t="s">
        <v>70</v>
      </c>
      <c r="D4930" s="407">
        <v>131.53</v>
      </c>
      <c r="E4930" s="404" t="s">
        <v>65</v>
      </c>
      <c r="G4930"/>
    </row>
    <row r="4931" spans="1:7" ht="13.5" thickBot="1" x14ac:dyDescent="0.25">
      <c r="A4931" s="406">
        <v>9823</v>
      </c>
      <c r="B4931" s="406" t="s">
        <v>2965</v>
      </c>
      <c r="C4931" s="406" t="s">
        <v>70</v>
      </c>
      <c r="D4931" s="406">
        <v>167.86</v>
      </c>
      <c r="E4931" s="404" t="s">
        <v>65</v>
      </c>
      <c r="G4931"/>
    </row>
    <row r="4932" spans="1:7" ht="13.5" thickBot="1" x14ac:dyDescent="0.25">
      <c r="A4932" s="407">
        <v>9847</v>
      </c>
      <c r="B4932" s="407" t="s">
        <v>10990</v>
      </c>
      <c r="C4932" s="407" t="s">
        <v>70</v>
      </c>
      <c r="D4932" s="407">
        <v>25.67</v>
      </c>
      <c r="E4932" s="404" t="s">
        <v>65</v>
      </c>
      <c r="G4932"/>
    </row>
    <row r="4933" spans="1:7" ht="13.5" thickBot="1" x14ac:dyDescent="0.25">
      <c r="A4933" s="406">
        <v>9844</v>
      </c>
      <c r="B4933" s="406" t="s">
        <v>10991</v>
      </c>
      <c r="C4933" s="406" t="s">
        <v>70</v>
      </c>
      <c r="D4933" s="406">
        <v>7.66</v>
      </c>
      <c r="E4933" s="404" t="s">
        <v>65</v>
      </c>
      <c r="G4933"/>
    </row>
    <row r="4934" spans="1:7" ht="13.5" thickBot="1" x14ac:dyDescent="0.25">
      <c r="A4934" s="407">
        <v>9846</v>
      </c>
      <c r="B4934" s="407" t="s">
        <v>10992</v>
      </c>
      <c r="C4934" s="407" t="s">
        <v>70</v>
      </c>
      <c r="D4934" s="407">
        <v>15.66</v>
      </c>
      <c r="E4934" s="404" t="s">
        <v>65</v>
      </c>
      <c r="G4934"/>
    </row>
    <row r="4935" spans="1:7" ht="13.5" thickBot="1" x14ac:dyDescent="0.25">
      <c r="A4935" s="406">
        <v>12592</v>
      </c>
      <c r="B4935" s="406" t="s">
        <v>10993</v>
      </c>
      <c r="C4935" s="406" t="s">
        <v>70</v>
      </c>
      <c r="D4935" s="406">
        <v>30.87</v>
      </c>
      <c r="E4935" s="404" t="s">
        <v>65</v>
      </c>
      <c r="G4935"/>
    </row>
    <row r="4936" spans="1:7" ht="13.5" thickBot="1" x14ac:dyDescent="0.25">
      <c r="A4936" s="407">
        <v>12599</v>
      </c>
      <c r="B4936" s="407" t="s">
        <v>10994</v>
      </c>
      <c r="C4936" s="407" t="s">
        <v>70</v>
      </c>
      <c r="D4936" s="407">
        <v>9.14</v>
      </c>
      <c r="E4936" s="404" t="s">
        <v>65</v>
      </c>
      <c r="G4936"/>
    </row>
    <row r="4937" spans="1:7" ht="13.5" thickBot="1" x14ac:dyDescent="0.25">
      <c r="A4937" s="406">
        <v>12601</v>
      </c>
      <c r="B4937" s="406" t="s">
        <v>10995</v>
      </c>
      <c r="C4937" s="406" t="s">
        <v>70</v>
      </c>
      <c r="D4937" s="406">
        <v>17.18</v>
      </c>
      <c r="E4937" s="404" t="s">
        <v>65</v>
      </c>
      <c r="G4937"/>
    </row>
    <row r="4938" spans="1:7" ht="13.5" thickBot="1" x14ac:dyDescent="0.25">
      <c r="A4938" s="407">
        <v>12602</v>
      </c>
      <c r="B4938" s="407" t="s">
        <v>10996</v>
      </c>
      <c r="C4938" s="407" t="s">
        <v>70</v>
      </c>
      <c r="D4938" s="407">
        <v>38.979999999999997</v>
      </c>
      <c r="E4938" s="404" t="s">
        <v>65</v>
      </c>
      <c r="G4938"/>
    </row>
    <row r="4939" spans="1:7" ht="13.5" thickBot="1" x14ac:dyDescent="0.25">
      <c r="A4939" s="406">
        <v>12609</v>
      </c>
      <c r="B4939" s="406" t="s">
        <v>10997</v>
      </c>
      <c r="C4939" s="406" t="s">
        <v>70</v>
      </c>
      <c r="D4939" s="406">
        <v>11.58</v>
      </c>
      <c r="E4939" s="404" t="s">
        <v>65</v>
      </c>
      <c r="G4939"/>
    </row>
    <row r="4940" spans="1:7" ht="13.5" thickBot="1" x14ac:dyDescent="0.25">
      <c r="A4940" s="407">
        <v>12611</v>
      </c>
      <c r="B4940" s="407" t="s">
        <v>10998</v>
      </c>
      <c r="C4940" s="407" t="s">
        <v>70</v>
      </c>
      <c r="D4940" s="407">
        <v>23.31</v>
      </c>
      <c r="E4940" s="404" t="s">
        <v>65</v>
      </c>
      <c r="G4940"/>
    </row>
    <row r="4941" spans="1:7" ht="13.5" thickBot="1" x14ac:dyDescent="0.25">
      <c r="A4941" s="406">
        <v>9859</v>
      </c>
      <c r="B4941" s="406" t="s">
        <v>10999</v>
      </c>
      <c r="C4941" s="406" t="s">
        <v>70</v>
      </c>
      <c r="D4941" s="406">
        <v>5.59</v>
      </c>
      <c r="E4941" s="404" t="s">
        <v>65</v>
      </c>
      <c r="G4941"/>
    </row>
    <row r="4942" spans="1:7" ht="13.5" thickBot="1" x14ac:dyDescent="0.25">
      <c r="A4942" s="407">
        <v>9877</v>
      </c>
      <c r="B4942" s="407" t="s">
        <v>2966</v>
      </c>
      <c r="C4942" s="407" t="s">
        <v>70</v>
      </c>
      <c r="D4942" s="407">
        <v>28.77</v>
      </c>
      <c r="E4942" s="404" t="s">
        <v>65</v>
      </c>
      <c r="G4942"/>
    </row>
    <row r="4943" spans="1:7" ht="13.5" thickBot="1" x14ac:dyDescent="0.25">
      <c r="A4943" s="406">
        <v>9878</v>
      </c>
      <c r="B4943" s="406" t="s">
        <v>14110</v>
      </c>
      <c r="C4943" s="406" t="s">
        <v>70</v>
      </c>
      <c r="D4943" s="406">
        <v>36.01</v>
      </c>
      <c r="E4943" s="404" t="s">
        <v>65</v>
      </c>
      <c r="G4943"/>
    </row>
    <row r="4944" spans="1:7" ht="13.5" thickBot="1" x14ac:dyDescent="0.25">
      <c r="A4944" s="407">
        <v>9879</v>
      </c>
      <c r="B4944" s="407" t="s">
        <v>2967</v>
      </c>
      <c r="C4944" s="407" t="s">
        <v>70</v>
      </c>
      <c r="D4944" s="407">
        <v>88.94</v>
      </c>
      <c r="E4944" s="404" t="s">
        <v>65</v>
      </c>
      <c r="G4944"/>
    </row>
    <row r="4945" spans="1:7" ht="13.5" thickBot="1" x14ac:dyDescent="0.25">
      <c r="A4945" s="406">
        <v>9833</v>
      </c>
      <c r="B4945" s="406" t="s">
        <v>11000</v>
      </c>
      <c r="C4945" s="406" t="s">
        <v>70</v>
      </c>
      <c r="D4945" s="406">
        <v>10.43</v>
      </c>
      <c r="E4945" s="404" t="s">
        <v>65</v>
      </c>
      <c r="G4945"/>
    </row>
    <row r="4946" spans="1:7" ht="13.5" thickBot="1" x14ac:dyDescent="0.25">
      <c r="A4946" s="407">
        <v>9830</v>
      </c>
      <c r="B4946" s="407" t="s">
        <v>11001</v>
      </c>
      <c r="C4946" s="407" t="s">
        <v>70</v>
      </c>
      <c r="D4946" s="407">
        <v>5.58</v>
      </c>
      <c r="E4946" s="404" t="s">
        <v>65</v>
      </c>
      <c r="G4946"/>
    </row>
    <row r="4947" spans="1:7" ht="23.25" thickBot="1" x14ac:dyDescent="0.25">
      <c r="A4947" s="406">
        <v>9841</v>
      </c>
      <c r="B4947" s="406" t="s">
        <v>14111</v>
      </c>
      <c r="C4947" s="406" t="s">
        <v>70</v>
      </c>
      <c r="D4947" s="406">
        <v>13.3</v>
      </c>
      <c r="E4947" s="404" t="s">
        <v>65</v>
      </c>
      <c r="G4947"/>
    </row>
    <row r="4948" spans="1:7" ht="13.5" thickBot="1" x14ac:dyDescent="0.25">
      <c r="A4948" s="407">
        <v>9840</v>
      </c>
      <c r="B4948" s="407" t="s">
        <v>11002</v>
      </c>
      <c r="C4948" s="407" t="s">
        <v>70</v>
      </c>
      <c r="D4948" s="407">
        <v>27.67</v>
      </c>
      <c r="E4948" s="404" t="s">
        <v>65</v>
      </c>
      <c r="G4948"/>
    </row>
    <row r="4949" spans="1:7" ht="13.5" thickBot="1" x14ac:dyDescent="0.25">
      <c r="A4949" s="406">
        <v>20067</v>
      </c>
      <c r="B4949" s="406" t="s">
        <v>11003</v>
      </c>
      <c r="C4949" s="406" t="s">
        <v>70</v>
      </c>
      <c r="D4949" s="406">
        <v>4.7699999999999996</v>
      </c>
      <c r="E4949" s="404" t="s">
        <v>65</v>
      </c>
      <c r="G4949"/>
    </row>
    <row r="4950" spans="1:7" ht="63.75" customHeight="1" thickBot="1" x14ac:dyDescent="0.25">
      <c r="A4950" s="407">
        <v>20068</v>
      </c>
      <c r="B4950" s="407" t="s">
        <v>11004</v>
      </c>
      <c r="C4950" s="407" t="s">
        <v>70</v>
      </c>
      <c r="D4950" s="407">
        <v>6.34</v>
      </c>
      <c r="E4950" s="404" t="s">
        <v>65</v>
      </c>
      <c r="G4950"/>
    </row>
    <row r="4951" spans="1:7" ht="13.5" thickBot="1" x14ac:dyDescent="0.25">
      <c r="A4951" s="406">
        <v>9839</v>
      </c>
      <c r="B4951" s="406" t="s">
        <v>13077</v>
      </c>
      <c r="C4951" s="406" t="s">
        <v>70</v>
      </c>
      <c r="D4951" s="406">
        <v>8.07</v>
      </c>
      <c r="E4951" s="404" t="s">
        <v>65</v>
      </c>
      <c r="G4951"/>
    </row>
    <row r="4952" spans="1:7" ht="13.5" thickBot="1" x14ac:dyDescent="0.25">
      <c r="A4952" s="407">
        <v>20072</v>
      </c>
      <c r="B4952" s="407" t="s">
        <v>11005</v>
      </c>
      <c r="C4952" s="407" t="s">
        <v>70</v>
      </c>
      <c r="D4952" s="407">
        <v>13.86</v>
      </c>
      <c r="E4952" s="404" t="s">
        <v>65</v>
      </c>
      <c r="G4952"/>
    </row>
    <row r="4953" spans="1:7" ht="13.5" thickBot="1" x14ac:dyDescent="0.25">
      <c r="A4953" s="406">
        <v>20073</v>
      </c>
      <c r="B4953" s="406" t="s">
        <v>11006</v>
      </c>
      <c r="C4953" s="406" t="s">
        <v>70</v>
      </c>
      <c r="D4953" s="406">
        <v>28.67</v>
      </c>
      <c r="E4953" s="404" t="s">
        <v>65</v>
      </c>
      <c r="G4953"/>
    </row>
    <row r="4954" spans="1:7" ht="13.5" thickBot="1" x14ac:dyDescent="0.25">
      <c r="A4954" s="407">
        <v>20069</v>
      </c>
      <c r="B4954" s="407" t="s">
        <v>11007</v>
      </c>
      <c r="C4954" s="407" t="s">
        <v>70</v>
      </c>
      <c r="D4954" s="407">
        <v>5.0999999999999996</v>
      </c>
      <c r="E4954" s="404" t="s">
        <v>65</v>
      </c>
      <c r="G4954"/>
    </row>
    <row r="4955" spans="1:7" ht="13.5" thickBot="1" x14ac:dyDescent="0.25">
      <c r="A4955" s="406">
        <v>20070</v>
      </c>
      <c r="B4955" s="406" t="s">
        <v>11008</v>
      </c>
      <c r="C4955" s="406" t="s">
        <v>70</v>
      </c>
      <c r="D4955" s="406">
        <v>6.46</v>
      </c>
      <c r="E4955" s="404" t="s">
        <v>65</v>
      </c>
      <c r="G4955"/>
    </row>
    <row r="4956" spans="1:7" ht="13.5" thickBot="1" x14ac:dyDescent="0.25">
      <c r="A4956" s="407">
        <v>20071</v>
      </c>
      <c r="B4956" s="407" t="s">
        <v>11009</v>
      </c>
      <c r="C4956" s="407" t="s">
        <v>70</v>
      </c>
      <c r="D4956" s="407">
        <v>8.25</v>
      </c>
      <c r="E4956" s="404" t="s">
        <v>65</v>
      </c>
      <c r="G4956"/>
    </row>
    <row r="4957" spans="1:7" ht="13.5" thickBot="1" x14ac:dyDescent="0.25">
      <c r="A4957" s="406">
        <v>9834</v>
      </c>
      <c r="B4957" s="406" t="s">
        <v>11010</v>
      </c>
      <c r="C4957" s="406" t="s">
        <v>70</v>
      </c>
      <c r="D4957" s="406">
        <v>29.02</v>
      </c>
      <c r="E4957" s="404" t="s">
        <v>65</v>
      </c>
      <c r="G4957"/>
    </row>
    <row r="4958" spans="1:7" ht="13.5" thickBot="1" x14ac:dyDescent="0.25">
      <c r="A4958" s="407">
        <v>9863</v>
      </c>
      <c r="B4958" s="407" t="s">
        <v>11011</v>
      </c>
      <c r="C4958" s="407" t="s">
        <v>70</v>
      </c>
      <c r="D4958" s="407">
        <v>43.04</v>
      </c>
      <c r="E4958" s="404" t="s">
        <v>65</v>
      </c>
      <c r="G4958"/>
    </row>
    <row r="4959" spans="1:7" ht="13.5" thickBot="1" x14ac:dyDescent="0.25">
      <c r="A4959" s="406">
        <v>9860</v>
      </c>
      <c r="B4959" s="406" t="s">
        <v>11012</v>
      </c>
      <c r="C4959" s="406" t="s">
        <v>70</v>
      </c>
      <c r="D4959" s="406">
        <v>25.88</v>
      </c>
      <c r="E4959" s="404" t="s">
        <v>65</v>
      </c>
      <c r="G4959"/>
    </row>
    <row r="4960" spans="1:7" ht="13.5" thickBot="1" x14ac:dyDescent="0.25">
      <c r="A4960" s="407">
        <v>9862</v>
      </c>
      <c r="B4960" s="407" t="s">
        <v>11013</v>
      </c>
      <c r="C4960" s="407" t="s">
        <v>70</v>
      </c>
      <c r="D4960" s="407">
        <v>18.09</v>
      </c>
      <c r="E4960" s="404" t="s">
        <v>65</v>
      </c>
      <c r="G4960"/>
    </row>
    <row r="4961" spans="1:7" ht="13.5" thickBot="1" x14ac:dyDescent="0.25">
      <c r="A4961" s="406">
        <v>9861</v>
      </c>
      <c r="B4961" s="406" t="s">
        <v>11014</v>
      </c>
      <c r="C4961" s="406" t="s">
        <v>70</v>
      </c>
      <c r="D4961" s="406">
        <v>14.54</v>
      </c>
      <c r="E4961" s="404" t="s">
        <v>65</v>
      </c>
      <c r="G4961"/>
    </row>
    <row r="4962" spans="1:7" ht="13.5" thickBot="1" x14ac:dyDescent="0.25">
      <c r="A4962" s="407">
        <v>9856</v>
      </c>
      <c r="B4962" s="407" t="s">
        <v>11015</v>
      </c>
      <c r="C4962" s="407" t="s">
        <v>70</v>
      </c>
      <c r="D4962" s="407">
        <v>4.13</v>
      </c>
      <c r="E4962" s="404" t="s">
        <v>65</v>
      </c>
      <c r="G4962"/>
    </row>
    <row r="4963" spans="1:7" ht="13.5" thickBot="1" x14ac:dyDescent="0.25">
      <c r="A4963" s="406">
        <v>9866</v>
      </c>
      <c r="B4963" s="406" t="s">
        <v>11016</v>
      </c>
      <c r="C4963" s="406" t="s">
        <v>70</v>
      </c>
      <c r="D4963" s="406">
        <v>10.93</v>
      </c>
      <c r="E4963" s="404" t="s">
        <v>65</v>
      </c>
      <c r="G4963"/>
    </row>
    <row r="4964" spans="1:7" ht="13.5" thickBot="1" x14ac:dyDescent="0.25">
      <c r="A4964" s="407">
        <v>9857</v>
      </c>
      <c r="B4964" s="407" t="s">
        <v>11017</v>
      </c>
      <c r="C4964" s="407" t="s">
        <v>70</v>
      </c>
      <c r="D4964" s="407">
        <v>55.78</v>
      </c>
      <c r="E4964" s="404" t="s">
        <v>65</v>
      </c>
      <c r="G4964"/>
    </row>
    <row r="4965" spans="1:7" ht="13.5" thickBot="1" x14ac:dyDescent="0.25">
      <c r="A4965" s="406">
        <v>9864</v>
      </c>
      <c r="B4965" s="406" t="s">
        <v>11018</v>
      </c>
      <c r="C4965" s="406" t="s">
        <v>70</v>
      </c>
      <c r="D4965" s="406">
        <v>65.88</v>
      </c>
      <c r="E4965" s="404" t="s">
        <v>65</v>
      </c>
      <c r="G4965"/>
    </row>
    <row r="4966" spans="1:7" ht="13.5" thickBot="1" x14ac:dyDescent="0.25">
      <c r="A4966" s="407">
        <v>9865</v>
      </c>
      <c r="B4966" s="407" t="s">
        <v>11019</v>
      </c>
      <c r="C4966" s="407" t="s">
        <v>70</v>
      </c>
      <c r="D4966" s="407">
        <v>93.86</v>
      </c>
      <c r="E4966" s="404" t="s">
        <v>65</v>
      </c>
      <c r="G4966"/>
    </row>
    <row r="4967" spans="1:7" ht="13.5" thickBot="1" x14ac:dyDescent="0.25">
      <c r="A4967" s="406">
        <v>9858</v>
      </c>
      <c r="B4967" s="406" t="s">
        <v>11020</v>
      </c>
      <c r="C4967" s="406" t="s">
        <v>70</v>
      </c>
      <c r="D4967" s="406">
        <v>108.52</v>
      </c>
      <c r="E4967" s="404" t="s">
        <v>65</v>
      </c>
      <c r="G4967"/>
    </row>
    <row r="4968" spans="1:7" ht="13.5" thickBot="1" x14ac:dyDescent="0.25">
      <c r="A4968" s="407">
        <v>9870</v>
      </c>
      <c r="B4968" s="407" t="s">
        <v>11021</v>
      </c>
      <c r="C4968" s="407" t="s">
        <v>70</v>
      </c>
      <c r="D4968" s="407">
        <v>44.76</v>
      </c>
      <c r="E4968" s="404" t="s">
        <v>65</v>
      </c>
      <c r="G4968"/>
    </row>
    <row r="4969" spans="1:7" ht="13.5" thickBot="1" x14ac:dyDescent="0.25">
      <c r="A4969" s="406">
        <v>9867</v>
      </c>
      <c r="B4969" s="406" t="s">
        <v>11022</v>
      </c>
      <c r="C4969" s="406" t="s">
        <v>70</v>
      </c>
      <c r="D4969" s="406">
        <v>1.87</v>
      </c>
      <c r="E4969" s="404" t="s">
        <v>65</v>
      </c>
      <c r="G4969"/>
    </row>
    <row r="4970" spans="1:7" ht="13.5" thickBot="1" x14ac:dyDescent="0.25">
      <c r="A4970" s="407">
        <v>9868</v>
      </c>
      <c r="B4970" s="407" t="s">
        <v>11023</v>
      </c>
      <c r="C4970" s="407" t="s">
        <v>70</v>
      </c>
      <c r="D4970" s="407">
        <v>2.48</v>
      </c>
      <c r="E4970" s="404" t="s">
        <v>65</v>
      </c>
      <c r="G4970"/>
    </row>
    <row r="4971" spans="1:7" ht="13.5" thickBot="1" x14ac:dyDescent="0.25">
      <c r="A4971" s="406">
        <v>9869</v>
      </c>
      <c r="B4971" s="406" t="s">
        <v>11024</v>
      </c>
      <c r="C4971" s="406" t="s">
        <v>70</v>
      </c>
      <c r="D4971" s="406">
        <v>5.32</v>
      </c>
      <c r="E4971" s="404" t="s">
        <v>65</v>
      </c>
      <c r="G4971"/>
    </row>
    <row r="4972" spans="1:7" ht="13.5" thickBot="1" x14ac:dyDescent="0.25">
      <c r="A4972" s="407">
        <v>9874</v>
      </c>
      <c r="B4972" s="407" t="s">
        <v>11025</v>
      </c>
      <c r="C4972" s="407" t="s">
        <v>70</v>
      </c>
      <c r="D4972" s="407">
        <v>7.77</v>
      </c>
      <c r="E4972" s="404" t="s">
        <v>65</v>
      </c>
      <c r="G4972"/>
    </row>
    <row r="4973" spans="1:7" ht="13.5" thickBot="1" x14ac:dyDescent="0.25">
      <c r="A4973" s="406">
        <v>9875</v>
      </c>
      <c r="B4973" s="406" t="s">
        <v>11026</v>
      </c>
      <c r="C4973" s="406" t="s">
        <v>70</v>
      </c>
      <c r="D4973" s="406">
        <v>9.6300000000000008</v>
      </c>
      <c r="E4973" s="404" t="s">
        <v>65</v>
      </c>
      <c r="G4973"/>
    </row>
    <row r="4974" spans="1:7" ht="13.5" thickBot="1" x14ac:dyDescent="0.25">
      <c r="A4974" s="407">
        <v>9873</v>
      </c>
      <c r="B4974" s="407" t="s">
        <v>11027</v>
      </c>
      <c r="C4974" s="407" t="s">
        <v>70</v>
      </c>
      <c r="D4974" s="407">
        <v>15.01</v>
      </c>
      <c r="E4974" s="404" t="s">
        <v>65</v>
      </c>
      <c r="G4974"/>
    </row>
    <row r="4975" spans="1:7" ht="13.5" thickBot="1" x14ac:dyDescent="0.25">
      <c r="A4975" s="406">
        <v>9871</v>
      </c>
      <c r="B4975" s="406" t="s">
        <v>11028</v>
      </c>
      <c r="C4975" s="406" t="s">
        <v>70</v>
      </c>
      <c r="D4975" s="406">
        <v>21.06</v>
      </c>
      <c r="E4975" s="404" t="s">
        <v>65</v>
      </c>
      <c r="G4975"/>
    </row>
    <row r="4976" spans="1:7" ht="13.5" thickBot="1" x14ac:dyDescent="0.25">
      <c r="A4976" s="407">
        <v>9872</v>
      </c>
      <c r="B4976" s="407" t="s">
        <v>11029</v>
      </c>
      <c r="C4976" s="407" t="s">
        <v>70</v>
      </c>
      <c r="D4976" s="407">
        <v>26.55</v>
      </c>
      <c r="E4976" s="404" t="s">
        <v>65</v>
      </c>
      <c r="G4976"/>
    </row>
    <row r="4977" spans="1:7" ht="13.5" thickBot="1" x14ac:dyDescent="0.25">
      <c r="A4977" s="406">
        <v>9884</v>
      </c>
      <c r="B4977" s="406" t="s">
        <v>14112</v>
      </c>
      <c r="C4977" s="406" t="s">
        <v>2</v>
      </c>
      <c r="D4977" s="406">
        <v>43.2</v>
      </c>
      <c r="E4977" s="404" t="s">
        <v>65</v>
      </c>
      <c r="G4977"/>
    </row>
    <row r="4978" spans="1:7" ht="13.5" thickBot="1" x14ac:dyDescent="0.25">
      <c r="A4978" s="407">
        <v>9888</v>
      </c>
      <c r="B4978" s="407" t="s">
        <v>14113</v>
      </c>
      <c r="C4978" s="407" t="s">
        <v>2</v>
      </c>
      <c r="D4978" s="407">
        <v>37.14</v>
      </c>
      <c r="E4978" s="404" t="s">
        <v>65</v>
      </c>
      <c r="G4978"/>
    </row>
    <row r="4979" spans="1:7" ht="13.5" thickBot="1" x14ac:dyDescent="0.25">
      <c r="A4979" s="406">
        <v>9883</v>
      </c>
      <c r="B4979" s="406" t="s">
        <v>14114</v>
      </c>
      <c r="C4979" s="406" t="s">
        <v>2</v>
      </c>
      <c r="D4979" s="406">
        <v>15.44</v>
      </c>
      <c r="E4979" s="404" t="s">
        <v>65</v>
      </c>
      <c r="G4979"/>
    </row>
    <row r="4980" spans="1:7" ht="13.5" thickBot="1" x14ac:dyDescent="0.25">
      <c r="A4980" s="407">
        <v>9886</v>
      </c>
      <c r="B4980" s="407" t="s">
        <v>14115</v>
      </c>
      <c r="C4980" s="407" t="s">
        <v>2</v>
      </c>
      <c r="D4980" s="407">
        <v>24.18</v>
      </c>
      <c r="E4980" s="404" t="s">
        <v>65</v>
      </c>
      <c r="G4980"/>
    </row>
    <row r="4981" spans="1:7" ht="13.5" thickBot="1" x14ac:dyDescent="0.25">
      <c r="A4981" s="406">
        <v>9889</v>
      </c>
      <c r="B4981" s="406" t="s">
        <v>14116</v>
      </c>
      <c r="C4981" s="406" t="s">
        <v>2</v>
      </c>
      <c r="D4981" s="406">
        <v>102.13</v>
      </c>
      <c r="E4981" s="404" t="s">
        <v>65</v>
      </c>
      <c r="G4981"/>
    </row>
    <row r="4982" spans="1:7" ht="13.5" thickBot="1" x14ac:dyDescent="0.25">
      <c r="A4982" s="407">
        <v>9887</v>
      </c>
      <c r="B4982" s="407" t="s">
        <v>14117</v>
      </c>
      <c r="C4982" s="407" t="s">
        <v>2</v>
      </c>
      <c r="D4982" s="407">
        <v>66.02</v>
      </c>
      <c r="E4982" s="404" t="s">
        <v>65</v>
      </c>
      <c r="G4982"/>
    </row>
    <row r="4983" spans="1:7" ht="13.5" thickBot="1" x14ac:dyDescent="0.25">
      <c r="A4983" s="406">
        <v>9885</v>
      </c>
      <c r="B4983" s="406" t="s">
        <v>14118</v>
      </c>
      <c r="C4983" s="406" t="s">
        <v>2</v>
      </c>
      <c r="D4983" s="406">
        <v>21.55</v>
      </c>
      <c r="E4983" s="404" t="s">
        <v>65</v>
      </c>
      <c r="G4983"/>
    </row>
    <row r="4984" spans="1:7" ht="13.5" thickBot="1" x14ac:dyDescent="0.25">
      <c r="A4984" s="407">
        <v>9890</v>
      </c>
      <c r="B4984" s="407" t="s">
        <v>14119</v>
      </c>
      <c r="C4984" s="407" t="s">
        <v>2</v>
      </c>
      <c r="D4984" s="407">
        <v>150.49</v>
      </c>
      <c r="E4984" s="404" t="s">
        <v>65</v>
      </c>
      <c r="G4984"/>
    </row>
    <row r="4985" spans="1:7" ht="13.5" thickBot="1" x14ac:dyDescent="0.25">
      <c r="A4985" s="406">
        <v>9891</v>
      </c>
      <c r="B4985" s="406" t="s">
        <v>14120</v>
      </c>
      <c r="C4985" s="406" t="s">
        <v>2</v>
      </c>
      <c r="D4985" s="406">
        <v>201.77</v>
      </c>
      <c r="E4985" s="404" t="s">
        <v>65</v>
      </c>
      <c r="G4985"/>
    </row>
    <row r="4986" spans="1:7" ht="13.5" thickBot="1" x14ac:dyDescent="0.25">
      <c r="A4986" s="407">
        <v>64</v>
      </c>
      <c r="B4986" s="407" t="s">
        <v>11030</v>
      </c>
      <c r="C4986" s="407" t="s">
        <v>2</v>
      </c>
      <c r="D4986" s="407">
        <v>2.35</v>
      </c>
      <c r="E4986" s="404" t="s">
        <v>65</v>
      </c>
      <c r="G4986"/>
    </row>
    <row r="4987" spans="1:7" ht="13.5" thickBot="1" x14ac:dyDescent="0.25">
      <c r="A4987" s="406">
        <v>37423</v>
      </c>
      <c r="B4987" s="406" t="s">
        <v>11031</v>
      </c>
      <c r="C4987" s="406" t="s">
        <v>2</v>
      </c>
      <c r="D4987" s="406">
        <v>5.81</v>
      </c>
      <c r="E4987" s="404" t="s">
        <v>65</v>
      </c>
      <c r="G4987"/>
    </row>
    <row r="4988" spans="1:7" ht="13.5" thickBot="1" x14ac:dyDescent="0.25">
      <c r="A4988" s="407">
        <v>12424</v>
      </c>
      <c r="B4988" s="407" t="s">
        <v>11032</v>
      </c>
      <c r="C4988" s="407" t="s">
        <v>2</v>
      </c>
      <c r="D4988" s="407">
        <v>78.790000000000006</v>
      </c>
      <c r="E4988" s="404" t="s">
        <v>65</v>
      </c>
      <c r="G4988"/>
    </row>
    <row r="4989" spans="1:7" ht="13.5" thickBot="1" x14ac:dyDescent="0.25">
      <c r="A4989" s="406">
        <v>12426</v>
      </c>
      <c r="B4989" s="406" t="s">
        <v>4514</v>
      </c>
      <c r="C4989" s="406" t="s">
        <v>2</v>
      </c>
      <c r="D4989" s="406">
        <v>33.76</v>
      </c>
      <c r="E4989" s="404" t="s">
        <v>65</v>
      </c>
      <c r="G4989"/>
    </row>
    <row r="4990" spans="1:7" ht="13.5" thickBot="1" x14ac:dyDescent="0.25">
      <c r="A4990" s="407">
        <v>12425</v>
      </c>
      <c r="B4990" s="407" t="s">
        <v>8238</v>
      </c>
      <c r="C4990" s="407" t="s">
        <v>2</v>
      </c>
      <c r="D4990" s="407">
        <v>40.1</v>
      </c>
      <c r="E4990" s="404" t="s">
        <v>65</v>
      </c>
      <c r="G4990"/>
    </row>
    <row r="4991" spans="1:7" ht="13.5" thickBot="1" x14ac:dyDescent="0.25">
      <c r="A4991" s="406">
        <v>12427</v>
      </c>
      <c r="B4991" s="406" t="s">
        <v>2968</v>
      </c>
      <c r="C4991" s="406" t="s">
        <v>2</v>
      </c>
      <c r="D4991" s="406">
        <v>163.36000000000001</v>
      </c>
      <c r="E4991" s="404" t="s">
        <v>65</v>
      </c>
      <c r="G4991"/>
    </row>
    <row r="4992" spans="1:7" ht="13.5" thickBot="1" x14ac:dyDescent="0.25">
      <c r="A4992" s="407">
        <v>12428</v>
      </c>
      <c r="B4992" s="407" t="s">
        <v>2969</v>
      </c>
      <c r="C4992" s="407" t="s">
        <v>2</v>
      </c>
      <c r="D4992" s="407">
        <v>109.73</v>
      </c>
      <c r="E4992" s="404" t="s">
        <v>65</v>
      </c>
      <c r="G4992"/>
    </row>
    <row r="4993" spans="1:7" ht="13.5" thickBot="1" x14ac:dyDescent="0.25">
      <c r="A4993" s="406">
        <v>12430</v>
      </c>
      <c r="B4993" s="406" t="s">
        <v>2970</v>
      </c>
      <c r="C4993" s="406" t="s">
        <v>2</v>
      </c>
      <c r="D4993" s="406">
        <v>39.86</v>
      </c>
      <c r="E4993" s="404" t="s">
        <v>65</v>
      </c>
      <c r="G4993"/>
    </row>
    <row r="4994" spans="1:7" ht="13.5" thickBot="1" x14ac:dyDescent="0.25">
      <c r="A4994" s="407">
        <v>12429</v>
      </c>
      <c r="B4994" s="407" t="s">
        <v>2971</v>
      </c>
      <c r="C4994" s="407" t="s">
        <v>2</v>
      </c>
      <c r="D4994" s="407">
        <v>235.9</v>
      </c>
      <c r="E4994" s="404" t="s">
        <v>65</v>
      </c>
      <c r="G4994"/>
    </row>
    <row r="4995" spans="1:7" ht="13.5" thickBot="1" x14ac:dyDescent="0.25">
      <c r="A4995" s="406">
        <v>12431</v>
      </c>
      <c r="B4995" s="406" t="s">
        <v>14121</v>
      </c>
      <c r="C4995" s="406" t="s">
        <v>2</v>
      </c>
      <c r="D4995" s="406">
        <v>327.19</v>
      </c>
      <c r="E4995" s="404" t="s">
        <v>65</v>
      </c>
      <c r="G4995"/>
    </row>
    <row r="4996" spans="1:7" ht="13.5" thickBot="1" x14ac:dyDescent="0.25">
      <c r="A4996" s="407">
        <v>12432</v>
      </c>
      <c r="B4996" s="407" t="s">
        <v>2972</v>
      </c>
      <c r="C4996" s="407" t="s">
        <v>2</v>
      </c>
      <c r="D4996" s="407">
        <v>45.68</v>
      </c>
      <c r="E4996" s="404" t="s">
        <v>65</v>
      </c>
      <c r="G4996"/>
    </row>
    <row r="4997" spans="1:7" ht="13.5" thickBot="1" x14ac:dyDescent="0.25">
      <c r="A4997" s="406">
        <v>12434</v>
      </c>
      <c r="B4997" s="406" t="s">
        <v>2973</v>
      </c>
      <c r="C4997" s="406" t="s">
        <v>2</v>
      </c>
      <c r="D4997" s="406">
        <v>18.07</v>
      </c>
      <c r="E4997" s="404" t="s">
        <v>65</v>
      </c>
      <c r="G4997"/>
    </row>
    <row r="4998" spans="1:7" ht="13.5" thickBot="1" x14ac:dyDescent="0.25">
      <c r="A4998" s="407">
        <v>12433</v>
      </c>
      <c r="B4998" s="407" t="s">
        <v>2974</v>
      </c>
      <c r="C4998" s="407" t="s">
        <v>2</v>
      </c>
      <c r="D4998" s="407">
        <v>25.07</v>
      </c>
      <c r="E4998" s="404" t="s">
        <v>65</v>
      </c>
      <c r="G4998"/>
    </row>
    <row r="4999" spans="1:7" ht="13.5" thickBot="1" x14ac:dyDescent="0.25">
      <c r="A4999" s="406">
        <v>12435</v>
      </c>
      <c r="B4999" s="406" t="s">
        <v>14122</v>
      </c>
      <c r="C4999" s="406" t="s">
        <v>2</v>
      </c>
      <c r="D4999" s="406">
        <v>98.6</v>
      </c>
      <c r="E4999" s="404" t="s">
        <v>65</v>
      </c>
      <c r="G4999"/>
    </row>
    <row r="5000" spans="1:7" ht="13.5" thickBot="1" x14ac:dyDescent="0.25">
      <c r="A5000" s="407">
        <v>12437</v>
      </c>
      <c r="B5000" s="407" t="s">
        <v>2975</v>
      </c>
      <c r="C5000" s="407" t="s">
        <v>2</v>
      </c>
      <c r="D5000" s="407">
        <v>65.73</v>
      </c>
      <c r="E5000" s="404" t="s">
        <v>65</v>
      </c>
      <c r="G5000"/>
    </row>
    <row r="5001" spans="1:7" ht="13.5" thickBot="1" x14ac:dyDescent="0.25">
      <c r="A5001" s="406">
        <v>12439</v>
      </c>
      <c r="B5001" s="406" t="s">
        <v>2976</v>
      </c>
      <c r="C5001" s="406" t="s">
        <v>2</v>
      </c>
      <c r="D5001" s="406">
        <v>23.14</v>
      </c>
      <c r="E5001" s="404" t="s">
        <v>65</v>
      </c>
      <c r="G5001"/>
    </row>
    <row r="5002" spans="1:7" ht="13.5" thickBot="1" x14ac:dyDescent="0.25">
      <c r="A5002" s="407">
        <v>12438</v>
      </c>
      <c r="B5002" s="407" t="s">
        <v>2977</v>
      </c>
      <c r="C5002" s="407" t="s">
        <v>2</v>
      </c>
      <c r="D5002" s="407">
        <v>145.56</v>
      </c>
      <c r="E5002" s="404" t="s">
        <v>65</v>
      </c>
      <c r="G5002"/>
    </row>
    <row r="5003" spans="1:7" ht="13.5" thickBot="1" x14ac:dyDescent="0.25">
      <c r="A5003" s="406">
        <v>12436</v>
      </c>
      <c r="B5003" s="406" t="s">
        <v>2978</v>
      </c>
      <c r="C5003" s="406" t="s">
        <v>2</v>
      </c>
      <c r="D5003" s="406">
        <v>184.44</v>
      </c>
      <c r="E5003" s="404" t="s">
        <v>65</v>
      </c>
      <c r="G5003"/>
    </row>
    <row r="5004" spans="1:7" ht="13.5" thickBot="1" x14ac:dyDescent="0.25">
      <c r="A5004" s="407">
        <v>12440</v>
      </c>
      <c r="B5004" s="407" t="s">
        <v>2979</v>
      </c>
      <c r="C5004" s="407" t="s">
        <v>2</v>
      </c>
      <c r="D5004" s="407">
        <v>36.479999999999997</v>
      </c>
      <c r="E5004" s="404" t="s">
        <v>65</v>
      </c>
      <c r="G5004"/>
    </row>
    <row r="5005" spans="1:7" ht="13.5" thickBot="1" x14ac:dyDescent="0.25">
      <c r="A5005" s="406">
        <v>9892</v>
      </c>
      <c r="B5005" s="406" t="s">
        <v>11033</v>
      </c>
      <c r="C5005" s="406" t="s">
        <v>2</v>
      </c>
      <c r="D5005" s="406">
        <v>4.1900000000000004</v>
      </c>
      <c r="E5005" s="404" t="s">
        <v>65</v>
      </c>
      <c r="G5005"/>
    </row>
    <row r="5006" spans="1:7" ht="13.5" thickBot="1" x14ac:dyDescent="0.25">
      <c r="A5006" s="407">
        <v>9893</v>
      </c>
      <c r="B5006" s="407" t="s">
        <v>11034</v>
      </c>
      <c r="C5006" s="407" t="s">
        <v>2</v>
      </c>
      <c r="D5006" s="407">
        <v>45.91</v>
      </c>
      <c r="E5006" s="404" t="s">
        <v>65</v>
      </c>
      <c r="G5006"/>
    </row>
    <row r="5007" spans="1:7" ht="13.5" thickBot="1" x14ac:dyDescent="0.25">
      <c r="A5007" s="406">
        <v>9901</v>
      </c>
      <c r="B5007" s="406" t="s">
        <v>11035</v>
      </c>
      <c r="C5007" s="406" t="s">
        <v>2</v>
      </c>
      <c r="D5007" s="406">
        <v>20.2</v>
      </c>
      <c r="E5007" s="404" t="s">
        <v>65</v>
      </c>
      <c r="G5007"/>
    </row>
    <row r="5008" spans="1:7" ht="13.5" thickBot="1" x14ac:dyDescent="0.25">
      <c r="A5008" s="407">
        <v>9896</v>
      </c>
      <c r="B5008" s="407" t="s">
        <v>11036</v>
      </c>
      <c r="C5008" s="407" t="s">
        <v>2</v>
      </c>
      <c r="D5008" s="407">
        <v>17.39</v>
      </c>
      <c r="E5008" s="404" t="s">
        <v>65</v>
      </c>
      <c r="G5008"/>
    </row>
    <row r="5009" spans="1:7" ht="13.5" thickBot="1" x14ac:dyDescent="0.25">
      <c r="A5009" s="406">
        <v>9900</v>
      </c>
      <c r="B5009" s="406" t="s">
        <v>11037</v>
      </c>
      <c r="C5009" s="406" t="s">
        <v>2</v>
      </c>
      <c r="D5009" s="406">
        <v>10.77</v>
      </c>
      <c r="E5009" s="404" t="s">
        <v>65</v>
      </c>
      <c r="G5009"/>
    </row>
    <row r="5010" spans="1:7" ht="13.5" thickBot="1" x14ac:dyDescent="0.25">
      <c r="A5010" s="407">
        <v>9898</v>
      </c>
      <c r="B5010" s="407" t="s">
        <v>11038</v>
      </c>
      <c r="C5010" s="407" t="s">
        <v>2</v>
      </c>
      <c r="D5010" s="407">
        <v>94.38</v>
      </c>
      <c r="E5010" s="404" t="s">
        <v>65</v>
      </c>
      <c r="G5010"/>
    </row>
    <row r="5011" spans="1:7" ht="13.5" thickBot="1" x14ac:dyDescent="0.25">
      <c r="A5011" s="406">
        <v>9899</v>
      </c>
      <c r="B5011" s="406" t="s">
        <v>11039</v>
      </c>
      <c r="C5011" s="406" t="s">
        <v>2</v>
      </c>
      <c r="D5011" s="406">
        <v>5.77</v>
      </c>
      <c r="E5011" s="404" t="s">
        <v>65</v>
      </c>
      <c r="G5011"/>
    </row>
    <row r="5012" spans="1:7" ht="13.5" thickBot="1" x14ac:dyDescent="0.25">
      <c r="A5012" s="407">
        <v>9902</v>
      </c>
      <c r="B5012" s="407" t="s">
        <v>11040</v>
      </c>
      <c r="C5012" s="407" t="s">
        <v>2</v>
      </c>
      <c r="D5012" s="407">
        <v>119.58</v>
      </c>
      <c r="E5012" s="404" t="s">
        <v>65</v>
      </c>
      <c r="G5012"/>
    </row>
    <row r="5013" spans="1:7" ht="13.5" thickBot="1" x14ac:dyDescent="0.25">
      <c r="A5013" s="406">
        <v>9911</v>
      </c>
      <c r="B5013" s="406" t="s">
        <v>11041</v>
      </c>
      <c r="C5013" s="406" t="s">
        <v>2</v>
      </c>
      <c r="D5013" s="406">
        <v>208.03</v>
      </c>
      <c r="E5013" s="404" t="s">
        <v>65</v>
      </c>
      <c r="G5013"/>
    </row>
    <row r="5014" spans="1:7" ht="13.5" thickBot="1" x14ac:dyDescent="0.25">
      <c r="A5014" s="407">
        <v>9908</v>
      </c>
      <c r="B5014" s="407" t="s">
        <v>11042</v>
      </c>
      <c r="C5014" s="407" t="s">
        <v>2</v>
      </c>
      <c r="D5014" s="407">
        <v>302.83</v>
      </c>
      <c r="E5014" s="404" t="s">
        <v>65</v>
      </c>
      <c r="G5014"/>
    </row>
    <row r="5015" spans="1:7" ht="13.5" thickBot="1" x14ac:dyDescent="0.25">
      <c r="A5015" s="406">
        <v>9905</v>
      </c>
      <c r="B5015" s="406" t="s">
        <v>11043</v>
      </c>
      <c r="C5015" s="406" t="s">
        <v>2</v>
      </c>
      <c r="D5015" s="406">
        <v>4.07</v>
      </c>
      <c r="E5015" s="404" t="s">
        <v>65</v>
      </c>
      <c r="G5015"/>
    </row>
    <row r="5016" spans="1:7" ht="13.5" thickBot="1" x14ac:dyDescent="0.25">
      <c r="A5016" s="407">
        <v>9906</v>
      </c>
      <c r="B5016" s="407" t="s">
        <v>11044</v>
      </c>
      <c r="C5016" s="407" t="s">
        <v>2</v>
      </c>
      <c r="D5016" s="407">
        <v>4.8</v>
      </c>
      <c r="E5016" s="404" t="s">
        <v>65</v>
      </c>
      <c r="G5016"/>
    </row>
    <row r="5017" spans="1:7" ht="13.5" thickBot="1" x14ac:dyDescent="0.25">
      <c r="A5017" s="406">
        <v>9895</v>
      </c>
      <c r="B5017" s="406" t="s">
        <v>11045</v>
      </c>
      <c r="C5017" s="406" t="s">
        <v>2</v>
      </c>
      <c r="D5017" s="406">
        <v>8.1199999999999992</v>
      </c>
      <c r="E5017" s="404" t="s">
        <v>65</v>
      </c>
      <c r="G5017"/>
    </row>
    <row r="5018" spans="1:7" ht="13.5" thickBot="1" x14ac:dyDescent="0.25">
      <c r="A5018" s="407">
        <v>9894</v>
      </c>
      <c r="B5018" s="407" t="s">
        <v>11046</v>
      </c>
      <c r="C5018" s="407" t="s">
        <v>2</v>
      </c>
      <c r="D5018" s="407">
        <v>15.86</v>
      </c>
      <c r="E5018" s="404" t="s">
        <v>65</v>
      </c>
      <c r="G5018"/>
    </row>
    <row r="5019" spans="1:7" ht="13.5" thickBot="1" x14ac:dyDescent="0.25">
      <c r="A5019" s="406">
        <v>9897</v>
      </c>
      <c r="B5019" s="406" t="s">
        <v>11047</v>
      </c>
      <c r="C5019" s="406" t="s">
        <v>2</v>
      </c>
      <c r="D5019" s="406">
        <v>18.66</v>
      </c>
      <c r="E5019" s="404" t="s">
        <v>65</v>
      </c>
      <c r="G5019"/>
    </row>
    <row r="5020" spans="1:7" ht="13.5" thickBot="1" x14ac:dyDescent="0.25">
      <c r="A5020" s="407">
        <v>9910</v>
      </c>
      <c r="B5020" s="407" t="s">
        <v>11048</v>
      </c>
      <c r="C5020" s="407" t="s">
        <v>2</v>
      </c>
      <c r="D5020" s="407">
        <v>43.16</v>
      </c>
      <c r="E5020" s="404" t="s">
        <v>65</v>
      </c>
      <c r="G5020"/>
    </row>
    <row r="5021" spans="1:7" ht="13.5" thickBot="1" x14ac:dyDescent="0.25">
      <c r="A5021" s="406">
        <v>9909</v>
      </c>
      <c r="B5021" s="406" t="s">
        <v>11049</v>
      </c>
      <c r="C5021" s="406" t="s">
        <v>2</v>
      </c>
      <c r="D5021" s="406">
        <v>89.7</v>
      </c>
      <c r="E5021" s="404" t="s">
        <v>65</v>
      </c>
      <c r="G5021"/>
    </row>
    <row r="5022" spans="1:7" ht="13.5" thickBot="1" x14ac:dyDescent="0.25">
      <c r="A5022" s="407">
        <v>9907</v>
      </c>
      <c r="B5022" s="407" t="s">
        <v>11050</v>
      </c>
      <c r="C5022" s="407" t="s">
        <v>2</v>
      </c>
      <c r="D5022" s="407">
        <v>133.15</v>
      </c>
      <c r="E5022" s="404" t="s">
        <v>65</v>
      </c>
      <c r="G5022"/>
    </row>
    <row r="5023" spans="1:7" ht="23.25" thickBot="1" x14ac:dyDescent="0.25">
      <c r="A5023" s="406">
        <v>20973</v>
      </c>
      <c r="B5023" s="406" t="s">
        <v>11051</v>
      </c>
      <c r="C5023" s="406" t="s">
        <v>2</v>
      </c>
      <c r="D5023" s="406">
        <v>51.44</v>
      </c>
      <c r="E5023" s="404" t="s">
        <v>65</v>
      </c>
      <c r="G5023"/>
    </row>
    <row r="5024" spans="1:7" ht="23.25" thickBot="1" x14ac:dyDescent="0.25">
      <c r="A5024" s="407">
        <v>20974</v>
      </c>
      <c r="B5024" s="407" t="s">
        <v>11052</v>
      </c>
      <c r="C5024" s="407" t="s">
        <v>2</v>
      </c>
      <c r="D5024" s="407">
        <v>73.59</v>
      </c>
      <c r="E5024" s="404" t="s">
        <v>65</v>
      </c>
      <c r="G5024"/>
    </row>
    <row r="5025" spans="1:7" ht="13.5" thickBot="1" x14ac:dyDescent="0.25">
      <c r="A5025" s="406">
        <v>13883</v>
      </c>
      <c r="B5025" s="406" t="s">
        <v>11053</v>
      </c>
      <c r="C5025" s="406" t="s">
        <v>2</v>
      </c>
      <c r="D5025" s="409">
        <v>77875.960000000006</v>
      </c>
      <c r="E5025" s="404" t="s">
        <v>65</v>
      </c>
      <c r="G5025"/>
    </row>
    <row r="5026" spans="1:7" ht="13.5" thickBot="1" x14ac:dyDescent="0.25">
      <c r="A5026" s="407">
        <v>38604</v>
      </c>
      <c r="B5026" s="407" t="s">
        <v>11054</v>
      </c>
      <c r="C5026" s="407" t="s">
        <v>2</v>
      </c>
      <c r="D5026" s="408">
        <v>96993.48</v>
      </c>
      <c r="E5026" s="404" t="s">
        <v>65</v>
      </c>
      <c r="G5026"/>
    </row>
    <row r="5027" spans="1:7" ht="23.25" thickBot="1" x14ac:dyDescent="0.25">
      <c r="A5027" s="406">
        <v>10601</v>
      </c>
      <c r="B5027" s="406" t="s">
        <v>11055</v>
      </c>
      <c r="C5027" s="406" t="s">
        <v>2</v>
      </c>
      <c r="D5027" s="409">
        <v>1886716.72</v>
      </c>
      <c r="E5027" s="404" t="s">
        <v>65</v>
      </c>
      <c r="G5027"/>
    </row>
    <row r="5028" spans="1:7" ht="13.5" thickBot="1" x14ac:dyDescent="0.25">
      <c r="A5028" s="407">
        <v>26034</v>
      </c>
      <c r="B5028" s="407" t="s">
        <v>11056</v>
      </c>
      <c r="C5028" s="407" t="s">
        <v>2</v>
      </c>
      <c r="D5028" s="408">
        <v>4967658.54</v>
      </c>
      <c r="E5028" s="404" t="s">
        <v>65</v>
      </c>
      <c r="G5028"/>
    </row>
    <row r="5029" spans="1:7" ht="13.5" thickBot="1" x14ac:dyDescent="0.25">
      <c r="A5029" s="406">
        <v>13894</v>
      </c>
      <c r="B5029" s="406" t="s">
        <v>11057</v>
      </c>
      <c r="C5029" s="406" t="s">
        <v>2</v>
      </c>
      <c r="D5029" s="409">
        <v>173854.99</v>
      </c>
      <c r="E5029" s="404" t="s">
        <v>65</v>
      </c>
      <c r="G5029"/>
    </row>
    <row r="5030" spans="1:7" ht="13.5" thickBot="1" x14ac:dyDescent="0.25">
      <c r="A5030" s="407">
        <v>13895</v>
      </c>
      <c r="B5030" s="407" t="s">
        <v>11058</v>
      </c>
      <c r="C5030" s="407" t="s">
        <v>2</v>
      </c>
      <c r="D5030" s="408">
        <v>233777</v>
      </c>
      <c r="E5030" s="404" t="s">
        <v>65</v>
      </c>
      <c r="G5030"/>
    </row>
    <row r="5031" spans="1:7" ht="13.5" thickBot="1" x14ac:dyDescent="0.25">
      <c r="A5031" s="406">
        <v>13892</v>
      </c>
      <c r="B5031" s="406" t="s">
        <v>11059</v>
      </c>
      <c r="C5031" s="406" t="s">
        <v>2</v>
      </c>
      <c r="D5031" s="409">
        <v>286488</v>
      </c>
      <c r="E5031" s="404" t="s">
        <v>65</v>
      </c>
      <c r="G5031"/>
    </row>
    <row r="5032" spans="1:7" ht="13.5" customHeight="1" thickBot="1" x14ac:dyDescent="0.25">
      <c r="A5032" s="407">
        <v>9914</v>
      </c>
      <c r="B5032" s="407" t="s">
        <v>11060</v>
      </c>
      <c r="C5032" s="407" t="s">
        <v>2</v>
      </c>
      <c r="D5032" s="408">
        <v>309942</v>
      </c>
      <c r="E5032" s="404" t="s">
        <v>65</v>
      </c>
      <c r="G5032"/>
    </row>
    <row r="5033" spans="1:7" ht="23.25" thickBot="1" x14ac:dyDescent="0.25">
      <c r="A5033" s="406">
        <v>36485</v>
      </c>
      <c r="B5033" s="406" t="s">
        <v>11061</v>
      </c>
      <c r="C5033" s="406" t="s">
        <v>2</v>
      </c>
      <c r="D5033" s="409">
        <v>349875.3</v>
      </c>
      <c r="E5033" s="404" t="s">
        <v>65</v>
      </c>
      <c r="G5033"/>
    </row>
    <row r="5034" spans="1:7" ht="13.5" thickBot="1" x14ac:dyDescent="0.25">
      <c r="A5034" s="407">
        <v>9912</v>
      </c>
      <c r="B5034" s="407" t="s">
        <v>11062</v>
      </c>
      <c r="C5034" s="407" t="s">
        <v>2</v>
      </c>
      <c r="D5034" s="408">
        <v>1536000</v>
      </c>
      <c r="E5034" s="404" t="s">
        <v>65</v>
      </c>
      <c r="G5034"/>
    </row>
    <row r="5035" spans="1:7" ht="23.25" thickBot="1" x14ac:dyDescent="0.25">
      <c r="A5035" s="406">
        <v>9921</v>
      </c>
      <c r="B5035" s="406" t="s">
        <v>11063</v>
      </c>
      <c r="C5035" s="406" t="s">
        <v>2</v>
      </c>
      <c r="D5035" s="409">
        <v>792341.45</v>
      </c>
      <c r="E5035" s="404" t="s">
        <v>65</v>
      </c>
      <c r="G5035"/>
    </row>
    <row r="5036" spans="1:7" ht="13.5" customHeight="1" thickBot="1" x14ac:dyDescent="0.25">
      <c r="A5036" s="407">
        <v>21112</v>
      </c>
      <c r="B5036" s="407" t="s">
        <v>14123</v>
      </c>
      <c r="C5036" s="407" t="s">
        <v>2</v>
      </c>
      <c r="D5036" s="407">
        <v>140.65</v>
      </c>
      <c r="E5036" s="404" t="s">
        <v>65</v>
      </c>
      <c r="G5036"/>
    </row>
    <row r="5037" spans="1:7" ht="13.5" thickBot="1" x14ac:dyDescent="0.25">
      <c r="A5037" s="406">
        <v>10228</v>
      </c>
      <c r="B5037" s="406" t="s">
        <v>11064</v>
      </c>
      <c r="C5037" s="406" t="s">
        <v>2</v>
      </c>
      <c r="D5037" s="406">
        <v>163.4</v>
      </c>
      <c r="E5037" s="404" t="s">
        <v>65</v>
      </c>
      <c r="G5037"/>
    </row>
    <row r="5038" spans="1:7" ht="13.5" thickBot="1" x14ac:dyDescent="0.25">
      <c r="A5038" s="407">
        <v>11781</v>
      </c>
      <c r="B5038" s="407" t="s">
        <v>13078</v>
      </c>
      <c r="C5038" s="407" t="s">
        <v>2</v>
      </c>
      <c r="D5038" s="407">
        <v>132.37</v>
      </c>
      <c r="E5038" s="404" t="s">
        <v>65</v>
      </c>
      <c r="G5038"/>
    </row>
    <row r="5039" spans="1:7" ht="13.5" thickBot="1" x14ac:dyDescent="0.25">
      <c r="A5039" s="406">
        <v>11746</v>
      </c>
      <c r="B5039" s="406" t="s">
        <v>11065</v>
      </c>
      <c r="C5039" s="406" t="s">
        <v>2</v>
      </c>
      <c r="D5039" s="406">
        <v>50.71</v>
      </c>
      <c r="E5039" s="404" t="s">
        <v>65</v>
      </c>
      <c r="G5039"/>
    </row>
    <row r="5040" spans="1:7" ht="13.5" customHeight="1" thickBot="1" x14ac:dyDescent="0.25">
      <c r="A5040" s="407">
        <v>11751</v>
      </c>
      <c r="B5040" s="407" t="s">
        <v>14124</v>
      </c>
      <c r="C5040" s="407" t="s">
        <v>2</v>
      </c>
      <c r="D5040" s="407">
        <v>91.09</v>
      </c>
      <c r="E5040" s="404" t="s">
        <v>65</v>
      </c>
      <c r="G5040"/>
    </row>
    <row r="5041" spans="1:7" ht="13.5" thickBot="1" x14ac:dyDescent="0.25">
      <c r="A5041" s="406">
        <v>11750</v>
      </c>
      <c r="B5041" s="406" t="s">
        <v>11066</v>
      </c>
      <c r="C5041" s="406" t="s">
        <v>2</v>
      </c>
      <c r="D5041" s="406">
        <v>75.59</v>
      </c>
      <c r="E5041" s="404" t="s">
        <v>65</v>
      </c>
      <c r="G5041"/>
    </row>
    <row r="5042" spans="1:7" ht="13.5" thickBot="1" x14ac:dyDescent="0.25">
      <c r="A5042" s="407">
        <v>11748</v>
      </c>
      <c r="B5042" s="407" t="s">
        <v>11067</v>
      </c>
      <c r="C5042" s="407" t="s">
        <v>2</v>
      </c>
      <c r="D5042" s="407">
        <v>32.54</v>
      </c>
      <c r="E5042" s="404" t="s">
        <v>65</v>
      </c>
      <c r="G5042"/>
    </row>
    <row r="5043" spans="1:7" ht="13.5" thickBot="1" x14ac:dyDescent="0.25">
      <c r="A5043" s="406">
        <v>11747</v>
      </c>
      <c r="B5043" s="406" t="s">
        <v>11068</v>
      </c>
      <c r="C5043" s="406" t="s">
        <v>2</v>
      </c>
      <c r="D5043" s="406">
        <v>140.46</v>
      </c>
      <c r="E5043" s="404" t="s">
        <v>65</v>
      </c>
      <c r="G5043"/>
    </row>
    <row r="5044" spans="1:7" ht="13.5" thickBot="1" x14ac:dyDescent="0.25">
      <c r="A5044" s="407">
        <v>11749</v>
      </c>
      <c r="B5044" s="407" t="s">
        <v>11069</v>
      </c>
      <c r="C5044" s="407" t="s">
        <v>2</v>
      </c>
      <c r="D5044" s="407">
        <v>37.56</v>
      </c>
      <c r="E5044" s="404" t="s">
        <v>65</v>
      </c>
      <c r="G5044"/>
    </row>
    <row r="5045" spans="1:7" ht="23.25" thickBot="1" x14ac:dyDescent="0.25">
      <c r="A5045" s="406">
        <v>10236</v>
      </c>
      <c r="B5045" s="406" t="s">
        <v>11070</v>
      </c>
      <c r="C5045" s="406" t="s">
        <v>2</v>
      </c>
      <c r="D5045" s="406">
        <v>59</v>
      </c>
      <c r="E5045" s="404" t="s">
        <v>65</v>
      </c>
      <c r="G5045"/>
    </row>
    <row r="5046" spans="1:7" ht="23.25" thickBot="1" x14ac:dyDescent="0.25">
      <c r="A5046" s="407">
        <v>10233</v>
      </c>
      <c r="B5046" s="407" t="s">
        <v>11071</v>
      </c>
      <c r="C5046" s="407" t="s">
        <v>2</v>
      </c>
      <c r="D5046" s="407">
        <v>55.29</v>
      </c>
      <c r="E5046" s="404" t="s">
        <v>65</v>
      </c>
      <c r="G5046"/>
    </row>
    <row r="5047" spans="1:7" ht="13.5" thickBot="1" x14ac:dyDescent="0.25">
      <c r="A5047" s="406">
        <v>10234</v>
      </c>
      <c r="B5047" s="406" t="s">
        <v>11072</v>
      </c>
      <c r="C5047" s="406" t="s">
        <v>2</v>
      </c>
      <c r="D5047" s="406">
        <v>34.83</v>
      </c>
      <c r="E5047" s="404" t="s">
        <v>65</v>
      </c>
      <c r="G5047"/>
    </row>
    <row r="5048" spans="1:7" ht="23.25" thickBot="1" x14ac:dyDescent="0.25">
      <c r="A5048" s="407">
        <v>10231</v>
      </c>
      <c r="B5048" s="407" t="s">
        <v>11073</v>
      </c>
      <c r="C5048" s="407" t="s">
        <v>2</v>
      </c>
      <c r="D5048" s="407">
        <v>159.72</v>
      </c>
      <c r="E5048" s="404" t="s">
        <v>65</v>
      </c>
      <c r="G5048"/>
    </row>
    <row r="5049" spans="1:7" ht="13.5" thickBot="1" x14ac:dyDescent="0.25">
      <c r="A5049" s="406">
        <v>10232</v>
      </c>
      <c r="B5049" s="406" t="s">
        <v>11074</v>
      </c>
      <c r="C5049" s="406" t="s">
        <v>2</v>
      </c>
      <c r="D5049" s="406">
        <v>89.37</v>
      </c>
      <c r="E5049" s="404" t="s">
        <v>65</v>
      </c>
      <c r="G5049"/>
    </row>
    <row r="5050" spans="1:7" ht="23.25" thickBot="1" x14ac:dyDescent="0.25">
      <c r="A5050" s="407">
        <v>10229</v>
      </c>
      <c r="B5050" s="407" t="s">
        <v>11075</v>
      </c>
      <c r="C5050" s="407" t="s">
        <v>2</v>
      </c>
      <c r="D5050" s="407">
        <v>31.5</v>
      </c>
      <c r="E5050" s="404" t="s">
        <v>65</v>
      </c>
      <c r="G5050"/>
    </row>
    <row r="5051" spans="1:7" ht="13.5" thickBot="1" x14ac:dyDescent="0.25">
      <c r="A5051" s="406">
        <v>10235</v>
      </c>
      <c r="B5051" s="406" t="s">
        <v>11076</v>
      </c>
      <c r="C5051" s="406" t="s">
        <v>2</v>
      </c>
      <c r="D5051" s="406">
        <v>218.96</v>
      </c>
      <c r="E5051" s="404" t="s">
        <v>65</v>
      </c>
      <c r="G5051"/>
    </row>
    <row r="5052" spans="1:7" ht="23.25" customHeight="1" thickBot="1" x14ac:dyDescent="0.25">
      <c r="A5052" s="407">
        <v>10230</v>
      </c>
      <c r="B5052" s="407" t="s">
        <v>11077</v>
      </c>
      <c r="C5052" s="407" t="s">
        <v>2</v>
      </c>
      <c r="D5052" s="407">
        <v>385.35</v>
      </c>
      <c r="E5052" s="404" t="s">
        <v>65</v>
      </c>
      <c r="G5052"/>
    </row>
    <row r="5053" spans="1:7" ht="76.5" customHeight="1" thickBot="1" x14ac:dyDescent="0.25">
      <c r="A5053" s="406">
        <v>10409</v>
      </c>
      <c r="B5053" s="406" t="s">
        <v>11078</v>
      </c>
      <c r="C5053" s="406" t="s">
        <v>2</v>
      </c>
      <c r="D5053" s="406">
        <v>114.48</v>
      </c>
      <c r="E5053" s="404" t="s">
        <v>65</v>
      </c>
      <c r="G5053"/>
    </row>
    <row r="5054" spans="1:7" ht="23.25" thickBot="1" x14ac:dyDescent="0.25">
      <c r="A5054" s="407">
        <v>10411</v>
      </c>
      <c r="B5054" s="407" t="s">
        <v>11079</v>
      </c>
      <c r="C5054" s="407" t="s">
        <v>2</v>
      </c>
      <c r="D5054" s="407">
        <v>102.44</v>
      </c>
      <c r="E5054" s="404" t="s">
        <v>65</v>
      </c>
      <c r="G5054"/>
    </row>
    <row r="5055" spans="1:7" ht="23.25" thickBot="1" x14ac:dyDescent="0.25">
      <c r="A5055" s="406">
        <v>10404</v>
      </c>
      <c r="B5055" s="406" t="s">
        <v>11080</v>
      </c>
      <c r="C5055" s="406" t="s">
        <v>2</v>
      </c>
      <c r="D5055" s="406">
        <v>41.54</v>
      </c>
      <c r="E5055" s="404" t="s">
        <v>65</v>
      </c>
      <c r="G5055"/>
    </row>
    <row r="5056" spans="1:7" ht="23.25" thickBot="1" x14ac:dyDescent="0.25">
      <c r="A5056" s="407">
        <v>10410</v>
      </c>
      <c r="B5056" s="407" t="s">
        <v>11081</v>
      </c>
      <c r="C5056" s="407" t="s">
        <v>2</v>
      </c>
      <c r="D5056" s="407">
        <v>68.430000000000007</v>
      </c>
      <c r="E5056" s="404" t="s">
        <v>65</v>
      </c>
      <c r="G5056"/>
    </row>
    <row r="5057" spans="1:7" ht="23.25" thickBot="1" x14ac:dyDescent="0.25">
      <c r="A5057" s="406">
        <v>10405</v>
      </c>
      <c r="B5057" s="406" t="s">
        <v>11082</v>
      </c>
      <c r="C5057" s="406" t="s">
        <v>2</v>
      </c>
      <c r="D5057" s="406">
        <v>229.37</v>
      </c>
      <c r="E5057" s="404" t="s">
        <v>65</v>
      </c>
      <c r="G5057"/>
    </row>
    <row r="5058" spans="1:7" ht="23.25" thickBot="1" x14ac:dyDescent="0.25">
      <c r="A5058" s="407">
        <v>10408</v>
      </c>
      <c r="B5058" s="407" t="s">
        <v>11083</v>
      </c>
      <c r="C5058" s="407" t="s">
        <v>2</v>
      </c>
      <c r="D5058" s="407">
        <v>160.38999999999999</v>
      </c>
      <c r="E5058" s="404" t="s">
        <v>65</v>
      </c>
      <c r="G5058"/>
    </row>
    <row r="5059" spans="1:7" ht="23.25" thickBot="1" x14ac:dyDescent="0.25">
      <c r="A5059" s="406">
        <v>10412</v>
      </c>
      <c r="B5059" s="406" t="s">
        <v>11084</v>
      </c>
      <c r="C5059" s="406" t="s">
        <v>2</v>
      </c>
      <c r="D5059" s="406">
        <v>50.34</v>
      </c>
      <c r="E5059" s="404" t="s">
        <v>65</v>
      </c>
      <c r="G5059"/>
    </row>
    <row r="5060" spans="1:7" ht="23.25" thickBot="1" x14ac:dyDescent="0.25">
      <c r="A5060" s="407">
        <v>10406</v>
      </c>
      <c r="B5060" s="407" t="s">
        <v>11085</v>
      </c>
      <c r="C5060" s="407" t="s">
        <v>2</v>
      </c>
      <c r="D5060" s="407">
        <v>316.8</v>
      </c>
      <c r="E5060" s="404" t="s">
        <v>65</v>
      </c>
      <c r="G5060"/>
    </row>
    <row r="5061" spans="1:7" ht="23.25" thickBot="1" x14ac:dyDescent="0.25">
      <c r="A5061" s="406">
        <v>10407</v>
      </c>
      <c r="B5061" s="406" t="s">
        <v>11086</v>
      </c>
      <c r="C5061" s="406" t="s">
        <v>2</v>
      </c>
      <c r="D5061" s="406">
        <v>491.36</v>
      </c>
      <c r="E5061" s="404" t="s">
        <v>65</v>
      </c>
      <c r="G5061"/>
    </row>
    <row r="5062" spans="1:7" ht="13.5" thickBot="1" x14ac:dyDescent="0.25">
      <c r="A5062" s="407">
        <v>10416</v>
      </c>
      <c r="B5062" s="407" t="s">
        <v>11087</v>
      </c>
      <c r="C5062" s="407" t="s">
        <v>2</v>
      </c>
      <c r="D5062" s="407">
        <v>60.94</v>
      </c>
      <c r="E5062" s="404" t="s">
        <v>65</v>
      </c>
      <c r="G5062"/>
    </row>
    <row r="5063" spans="1:7" ht="13.5" thickBot="1" x14ac:dyDescent="0.25">
      <c r="A5063" s="406">
        <v>10419</v>
      </c>
      <c r="B5063" s="406" t="s">
        <v>11088</v>
      </c>
      <c r="C5063" s="406" t="s">
        <v>2</v>
      </c>
      <c r="D5063" s="406">
        <v>52.9</v>
      </c>
      <c r="E5063" s="404" t="s">
        <v>65</v>
      </c>
      <c r="G5063"/>
    </row>
    <row r="5064" spans="1:7" ht="13.5" thickBot="1" x14ac:dyDescent="0.25">
      <c r="A5064" s="407">
        <v>21092</v>
      </c>
      <c r="B5064" s="407" t="s">
        <v>11089</v>
      </c>
      <c r="C5064" s="407" t="s">
        <v>2</v>
      </c>
      <c r="D5064" s="407">
        <v>30.24</v>
      </c>
      <c r="E5064" s="404" t="s">
        <v>65</v>
      </c>
      <c r="G5064"/>
    </row>
    <row r="5065" spans="1:7" ht="13.5" thickBot="1" x14ac:dyDescent="0.25">
      <c r="A5065" s="406">
        <v>10418</v>
      </c>
      <c r="B5065" s="406" t="s">
        <v>11090</v>
      </c>
      <c r="C5065" s="406" t="s">
        <v>2</v>
      </c>
      <c r="D5065" s="406">
        <v>35.26</v>
      </c>
      <c r="E5065" s="404" t="s">
        <v>65</v>
      </c>
      <c r="G5065"/>
    </row>
    <row r="5066" spans="1:7" ht="13.5" thickBot="1" x14ac:dyDescent="0.25">
      <c r="A5066" s="407">
        <v>12657</v>
      </c>
      <c r="B5066" s="407" t="s">
        <v>11091</v>
      </c>
      <c r="C5066" s="407" t="s">
        <v>2</v>
      </c>
      <c r="D5066" s="407">
        <v>142.30000000000001</v>
      </c>
      <c r="E5066" s="404" t="s">
        <v>65</v>
      </c>
      <c r="G5066"/>
    </row>
    <row r="5067" spans="1:7" ht="13.5" thickBot="1" x14ac:dyDescent="0.25">
      <c r="A5067" s="406">
        <v>10417</v>
      </c>
      <c r="B5067" s="406" t="s">
        <v>11092</v>
      </c>
      <c r="C5067" s="406" t="s">
        <v>2</v>
      </c>
      <c r="D5067" s="406">
        <v>88.8</v>
      </c>
      <c r="E5067" s="404" t="s">
        <v>65</v>
      </c>
      <c r="G5067"/>
    </row>
    <row r="5068" spans="1:7" ht="13.5" thickBot="1" x14ac:dyDescent="0.25">
      <c r="A5068" s="407">
        <v>10413</v>
      </c>
      <c r="B5068" s="407" t="s">
        <v>11093</v>
      </c>
      <c r="C5068" s="407" t="s">
        <v>2</v>
      </c>
      <c r="D5068" s="407">
        <v>32.270000000000003</v>
      </c>
      <c r="E5068" s="404" t="s">
        <v>65</v>
      </c>
      <c r="G5068"/>
    </row>
    <row r="5069" spans="1:7" ht="13.5" thickBot="1" x14ac:dyDescent="0.25">
      <c r="A5069" s="406">
        <v>10414</v>
      </c>
      <c r="B5069" s="406" t="s">
        <v>11094</v>
      </c>
      <c r="C5069" s="406" t="s">
        <v>2</v>
      </c>
      <c r="D5069" s="406">
        <v>194.32</v>
      </c>
      <c r="E5069" s="404" t="s">
        <v>65</v>
      </c>
      <c r="G5069"/>
    </row>
    <row r="5070" spans="1:7" ht="13.5" thickBot="1" x14ac:dyDescent="0.25">
      <c r="A5070" s="407">
        <v>10415</v>
      </c>
      <c r="B5070" s="407" t="s">
        <v>14125</v>
      </c>
      <c r="C5070" s="407" t="s">
        <v>2</v>
      </c>
      <c r="D5070" s="407">
        <v>337.25</v>
      </c>
      <c r="E5070" s="404" t="s">
        <v>65</v>
      </c>
      <c r="G5070"/>
    </row>
    <row r="5071" spans="1:7" ht="13.5" thickBot="1" x14ac:dyDescent="0.25">
      <c r="A5071" s="406">
        <v>38643</v>
      </c>
      <c r="B5071" s="406" t="s">
        <v>14126</v>
      </c>
      <c r="C5071" s="406" t="s">
        <v>2</v>
      </c>
      <c r="D5071" s="406">
        <v>32.5</v>
      </c>
      <c r="E5071" s="404" t="s">
        <v>65</v>
      </c>
      <c r="G5071"/>
    </row>
    <row r="5072" spans="1:7" ht="13.5" thickBot="1" x14ac:dyDescent="0.25">
      <c r="A5072" s="407">
        <v>6157</v>
      </c>
      <c r="B5072" s="407" t="s">
        <v>14127</v>
      </c>
      <c r="C5072" s="407" t="s">
        <v>2</v>
      </c>
      <c r="D5072" s="407">
        <v>44.39</v>
      </c>
      <c r="E5072" s="404" t="s">
        <v>65</v>
      </c>
      <c r="G5072"/>
    </row>
    <row r="5073" spans="1:7" ht="13.5" thickBot="1" x14ac:dyDescent="0.25">
      <c r="A5073" s="406">
        <v>37588</v>
      </c>
      <c r="B5073" s="406" t="s">
        <v>11095</v>
      </c>
      <c r="C5073" s="406" t="s">
        <v>2</v>
      </c>
      <c r="D5073" s="406">
        <v>15.79</v>
      </c>
      <c r="E5073" s="404" t="s">
        <v>65</v>
      </c>
      <c r="G5073"/>
    </row>
    <row r="5074" spans="1:7" ht="13.5" thickBot="1" x14ac:dyDescent="0.25">
      <c r="A5074" s="407">
        <v>6152</v>
      </c>
      <c r="B5074" s="407" t="s">
        <v>11096</v>
      </c>
      <c r="C5074" s="407" t="s">
        <v>2</v>
      </c>
      <c r="D5074" s="407">
        <v>2.0499999999999998</v>
      </c>
      <c r="E5074" s="404" t="s">
        <v>65</v>
      </c>
      <c r="G5074"/>
    </row>
    <row r="5075" spans="1:7" ht="23.25" thickBot="1" x14ac:dyDescent="0.25">
      <c r="A5075" s="406">
        <v>6158</v>
      </c>
      <c r="B5075" s="406" t="s">
        <v>14128</v>
      </c>
      <c r="C5075" s="406" t="s">
        <v>2</v>
      </c>
      <c r="D5075" s="406">
        <v>2.4700000000000002</v>
      </c>
      <c r="E5075" s="404" t="s">
        <v>65</v>
      </c>
      <c r="G5075"/>
    </row>
    <row r="5076" spans="1:7" ht="13.5" thickBot="1" x14ac:dyDescent="0.25">
      <c r="A5076" s="407">
        <v>6153</v>
      </c>
      <c r="B5076" s="407" t="s">
        <v>11097</v>
      </c>
      <c r="C5076" s="407" t="s">
        <v>2</v>
      </c>
      <c r="D5076" s="407">
        <v>1.93</v>
      </c>
      <c r="E5076" s="404" t="s">
        <v>65</v>
      </c>
      <c r="G5076"/>
    </row>
    <row r="5077" spans="1:7" ht="13.5" thickBot="1" x14ac:dyDescent="0.25">
      <c r="A5077" s="406">
        <v>6156</v>
      </c>
      <c r="B5077" s="406" t="s">
        <v>11098</v>
      </c>
      <c r="C5077" s="406" t="s">
        <v>2</v>
      </c>
      <c r="D5077" s="406">
        <v>2.44</v>
      </c>
      <c r="E5077" s="404" t="s">
        <v>65</v>
      </c>
      <c r="G5077"/>
    </row>
    <row r="5078" spans="1:7" ht="13.5" thickBot="1" x14ac:dyDescent="0.25">
      <c r="A5078" s="407">
        <v>6154</v>
      </c>
      <c r="B5078" s="407" t="s">
        <v>11099</v>
      </c>
      <c r="C5078" s="407" t="s">
        <v>2</v>
      </c>
      <c r="D5078" s="407">
        <v>4.59</v>
      </c>
      <c r="E5078" s="404" t="s">
        <v>65</v>
      </c>
      <c r="G5078"/>
    </row>
    <row r="5079" spans="1:7" ht="13.5" thickBot="1" x14ac:dyDescent="0.25">
      <c r="A5079" s="406">
        <v>6155</v>
      </c>
      <c r="B5079" s="406" t="s">
        <v>11100</v>
      </c>
      <c r="C5079" s="406" t="s">
        <v>2</v>
      </c>
      <c r="D5079" s="406">
        <v>9.5</v>
      </c>
      <c r="E5079" s="404" t="s">
        <v>65</v>
      </c>
      <c r="G5079"/>
    </row>
    <row r="5080" spans="1:7" ht="13.5" thickBot="1" x14ac:dyDescent="0.25">
      <c r="A5080" s="407">
        <v>3115</v>
      </c>
      <c r="B5080" s="407" t="s">
        <v>2980</v>
      </c>
      <c r="C5080" s="407" t="s">
        <v>2</v>
      </c>
      <c r="D5080" s="407">
        <v>10.43</v>
      </c>
      <c r="E5080" s="404" t="s">
        <v>65</v>
      </c>
      <c r="G5080"/>
    </row>
    <row r="5081" spans="1:7" ht="13.5" thickBot="1" x14ac:dyDescent="0.25">
      <c r="A5081" s="406">
        <v>3116</v>
      </c>
      <c r="B5081" s="406" t="s">
        <v>2981</v>
      </c>
      <c r="C5081" s="406" t="s">
        <v>2</v>
      </c>
      <c r="D5081" s="406">
        <v>12.23</v>
      </c>
      <c r="E5081" s="404" t="s">
        <v>65</v>
      </c>
      <c r="G5081"/>
    </row>
    <row r="5082" spans="1:7" ht="13.5" thickBot="1" x14ac:dyDescent="0.25">
      <c r="A5082" s="407">
        <v>11786</v>
      </c>
      <c r="B5082" s="407" t="s">
        <v>11101</v>
      </c>
      <c r="C5082" s="407" t="s">
        <v>2</v>
      </c>
      <c r="D5082" s="407">
        <v>264.49</v>
      </c>
      <c r="E5082" s="404" t="s">
        <v>65</v>
      </c>
      <c r="G5082"/>
    </row>
    <row r="5083" spans="1:7" ht="13.5" thickBot="1" x14ac:dyDescent="0.25">
      <c r="A5083" s="406">
        <v>13726</v>
      </c>
      <c r="B5083" s="406" t="s">
        <v>11102</v>
      </c>
      <c r="C5083" s="406" t="s">
        <v>2</v>
      </c>
      <c r="D5083" s="409">
        <v>27163.85</v>
      </c>
      <c r="E5083" s="404" t="s">
        <v>65</v>
      </c>
      <c r="G5083"/>
    </row>
    <row r="5084" spans="1:7" ht="13.5" thickBot="1" x14ac:dyDescent="0.25">
      <c r="A5084" s="407">
        <v>38400</v>
      </c>
      <c r="B5084" s="407" t="s">
        <v>11103</v>
      </c>
      <c r="C5084" s="407" t="s">
        <v>2</v>
      </c>
      <c r="D5084" s="407">
        <v>10.35</v>
      </c>
      <c r="E5084" s="404" t="s">
        <v>65</v>
      </c>
      <c r="G5084"/>
    </row>
    <row r="5085" spans="1:7" ht="23.25" thickBot="1" x14ac:dyDescent="0.25">
      <c r="A5085" s="406">
        <v>12627</v>
      </c>
      <c r="B5085" s="406" t="s">
        <v>11104</v>
      </c>
      <c r="C5085" s="406" t="s">
        <v>2</v>
      </c>
      <c r="D5085" s="406">
        <v>0.42</v>
      </c>
      <c r="E5085" s="404" t="s">
        <v>65</v>
      </c>
      <c r="G5085"/>
    </row>
    <row r="5086" spans="1:7" ht="13.5" thickBot="1" x14ac:dyDescent="0.25">
      <c r="A5086" s="407">
        <v>6138</v>
      </c>
      <c r="B5086" s="407" t="s">
        <v>11105</v>
      </c>
      <c r="C5086" s="407" t="s">
        <v>2</v>
      </c>
      <c r="D5086" s="407">
        <v>1.33</v>
      </c>
      <c r="E5086" s="404" t="s">
        <v>65</v>
      </c>
      <c r="G5086"/>
    </row>
    <row r="5087" spans="1:7" ht="13.5" thickBot="1" x14ac:dyDescent="0.25">
      <c r="A5087" s="406">
        <v>6094</v>
      </c>
      <c r="B5087" s="406" t="s">
        <v>2982</v>
      </c>
      <c r="C5087" s="406" t="s">
        <v>616</v>
      </c>
      <c r="D5087" s="406">
        <v>30.78</v>
      </c>
      <c r="E5087" s="404" t="s">
        <v>65</v>
      </c>
      <c r="G5087"/>
    </row>
    <row r="5088" spans="1:7" ht="13.5" thickBot="1" x14ac:dyDescent="0.25">
      <c r="A5088" s="407">
        <v>1160</v>
      </c>
      <c r="B5088" s="407" t="s">
        <v>4801</v>
      </c>
      <c r="C5088" s="407" t="s">
        <v>280</v>
      </c>
      <c r="D5088" s="407">
        <v>15.78</v>
      </c>
      <c r="E5088" s="404" t="s">
        <v>65</v>
      </c>
      <c r="G5088"/>
    </row>
    <row r="5089" spans="1:7" ht="13.5" thickBot="1" x14ac:dyDescent="0.25">
      <c r="A5089" s="406">
        <v>10615</v>
      </c>
      <c r="B5089" s="406" t="s">
        <v>11106</v>
      </c>
      <c r="C5089" s="406" t="s">
        <v>2</v>
      </c>
      <c r="D5089" s="409">
        <v>39962.370000000003</v>
      </c>
      <c r="E5089" s="404" t="s">
        <v>65</v>
      </c>
      <c r="G5089"/>
    </row>
    <row r="5090" spans="1:7" ht="13.5" thickBot="1" x14ac:dyDescent="0.25">
      <c r="A5090" s="407">
        <v>13860</v>
      </c>
      <c r="B5090" s="407" t="s">
        <v>11107</v>
      </c>
      <c r="C5090" s="407" t="s">
        <v>2</v>
      </c>
      <c r="D5090" s="408">
        <v>43265.99</v>
      </c>
      <c r="E5090" s="404" t="s">
        <v>65</v>
      </c>
      <c r="G5090"/>
    </row>
    <row r="5091" spans="1:7" ht="13.5" thickBot="1" x14ac:dyDescent="0.25">
      <c r="A5091" s="406">
        <v>13532</v>
      </c>
      <c r="B5091" s="406" t="s">
        <v>14129</v>
      </c>
      <c r="C5091" s="406" t="s">
        <v>2</v>
      </c>
      <c r="D5091" s="409">
        <v>47054.32</v>
      </c>
      <c r="E5091" s="404" t="s">
        <v>65</v>
      </c>
      <c r="G5091"/>
    </row>
    <row r="5092" spans="1:7" ht="23.25" thickBot="1" x14ac:dyDescent="0.25">
      <c r="A5092" s="407">
        <v>11613</v>
      </c>
      <c r="B5092" s="407" t="s">
        <v>11108</v>
      </c>
      <c r="C5092" s="407" t="s">
        <v>2</v>
      </c>
      <c r="D5092" s="408">
        <v>60503.51</v>
      </c>
      <c r="E5092" s="404" t="s">
        <v>65</v>
      </c>
      <c r="G5092"/>
    </row>
    <row r="5093" spans="1:7" ht="13.5" thickBot="1" x14ac:dyDescent="0.25">
      <c r="A5093" s="406">
        <v>10443</v>
      </c>
      <c r="B5093" s="406" t="s">
        <v>2983</v>
      </c>
      <c r="C5093" s="406" t="s">
        <v>2</v>
      </c>
      <c r="D5093" s="406">
        <v>313.51</v>
      </c>
      <c r="E5093" s="404" t="s">
        <v>65</v>
      </c>
      <c r="G5093"/>
    </row>
    <row r="5094" spans="1:7" ht="13.5" thickBot="1" x14ac:dyDescent="0.25">
      <c r="A5094" s="407">
        <v>10441</v>
      </c>
      <c r="B5094" s="407" t="s">
        <v>4993</v>
      </c>
      <c r="C5094" s="407" t="s">
        <v>2</v>
      </c>
      <c r="D5094" s="407">
        <v>313.51</v>
      </c>
      <c r="E5094" s="404" t="s">
        <v>65</v>
      </c>
      <c r="G5094"/>
    </row>
    <row r="5095" spans="1:7" ht="13.5" thickBot="1" x14ac:dyDescent="0.25">
      <c r="A5095" s="406">
        <v>10444</v>
      </c>
      <c r="B5095" s="406" t="s">
        <v>2984</v>
      </c>
      <c r="C5095" s="406" t="s">
        <v>2</v>
      </c>
      <c r="D5095" s="406">
        <v>313.51</v>
      </c>
      <c r="E5095" s="404" t="s">
        <v>65</v>
      </c>
      <c r="G5095"/>
    </row>
    <row r="5096" spans="1:7" ht="13.5" thickBot="1" x14ac:dyDescent="0.25">
      <c r="A5096" s="407">
        <v>10439</v>
      </c>
      <c r="B5096" s="407" t="s">
        <v>2985</v>
      </c>
      <c r="C5096" s="407" t="s">
        <v>2</v>
      </c>
      <c r="D5096" s="407">
        <v>308</v>
      </c>
      <c r="E5096" s="404" t="s">
        <v>65</v>
      </c>
      <c r="G5096"/>
    </row>
    <row r="5097" spans="1:7" ht="13.5" thickBot="1" x14ac:dyDescent="0.25">
      <c r="A5097" s="406">
        <v>10442</v>
      </c>
      <c r="B5097" s="406" t="s">
        <v>2986</v>
      </c>
      <c r="C5097" s="406" t="s">
        <v>2</v>
      </c>
      <c r="D5097" s="406">
        <v>313.51</v>
      </c>
      <c r="E5097" s="404" t="s">
        <v>65</v>
      </c>
      <c r="G5097"/>
    </row>
    <row r="5098" spans="1:7" ht="13.5" thickBot="1" x14ac:dyDescent="0.25">
      <c r="A5098" s="407">
        <v>10438</v>
      </c>
      <c r="B5098" s="407" t="s">
        <v>4802</v>
      </c>
      <c r="C5098" s="407" t="s">
        <v>2</v>
      </c>
      <c r="D5098" s="407">
        <v>308</v>
      </c>
      <c r="E5098" s="404" t="s">
        <v>65</v>
      </c>
      <c r="G5098"/>
    </row>
    <row r="5099" spans="1:7" ht="13.5" thickBot="1" x14ac:dyDescent="0.25">
      <c r="A5099" s="406">
        <v>10459</v>
      </c>
      <c r="B5099" s="406" t="s">
        <v>2987</v>
      </c>
      <c r="C5099" s="406" t="s">
        <v>2</v>
      </c>
      <c r="D5099" s="409">
        <v>4104.9399999999996</v>
      </c>
      <c r="E5099" s="404" t="s">
        <v>65</v>
      </c>
      <c r="G5099"/>
    </row>
    <row r="5100" spans="1:7" ht="13.5" thickBot="1" x14ac:dyDescent="0.25">
      <c r="A5100" s="407">
        <v>10458</v>
      </c>
      <c r="B5100" s="407" t="s">
        <v>2988</v>
      </c>
      <c r="C5100" s="407" t="s">
        <v>2</v>
      </c>
      <c r="D5100" s="408">
        <v>1878.33</v>
      </c>
      <c r="E5100" s="404" t="s">
        <v>65</v>
      </c>
      <c r="G5100"/>
    </row>
    <row r="5101" spans="1:7" ht="13.5" thickBot="1" x14ac:dyDescent="0.25">
      <c r="A5101" s="406">
        <v>10451</v>
      </c>
      <c r="B5101" s="406" t="s">
        <v>2989</v>
      </c>
      <c r="C5101" s="406" t="s">
        <v>2</v>
      </c>
      <c r="D5101" s="409">
        <v>2691.39</v>
      </c>
      <c r="E5101" s="404" t="s">
        <v>65</v>
      </c>
      <c r="G5101"/>
    </row>
    <row r="5102" spans="1:7" ht="13.5" thickBot="1" x14ac:dyDescent="0.25">
      <c r="A5102" s="407">
        <v>10447</v>
      </c>
      <c r="B5102" s="407" t="s">
        <v>2990</v>
      </c>
      <c r="C5102" s="407" t="s">
        <v>2</v>
      </c>
      <c r="D5102" s="408">
        <v>1125.69</v>
      </c>
      <c r="E5102" s="404" t="s">
        <v>65</v>
      </c>
      <c r="G5102"/>
    </row>
    <row r="5103" spans="1:7" ht="13.5" thickBot="1" x14ac:dyDescent="0.25">
      <c r="A5103" s="406">
        <v>10462</v>
      </c>
      <c r="B5103" s="406" t="s">
        <v>2991</v>
      </c>
      <c r="C5103" s="406" t="s">
        <v>2</v>
      </c>
      <c r="D5103" s="409">
        <v>4104.9399999999996</v>
      </c>
      <c r="E5103" s="404" t="s">
        <v>65</v>
      </c>
      <c r="G5103"/>
    </row>
    <row r="5104" spans="1:7" ht="13.5" thickBot="1" x14ac:dyDescent="0.25">
      <c r="A5104" s="407">
        <v>10448</v>
      </c>
      <c r="B5104" s="407" t="s">
        <v>2992</v>
      </c>
      <c r="C5104" s="407" t="s">
        <v>2</v>
      </c>
      <c r="D5104" s="408">
        <v>1878.33</v>
      </c>
      <c r="E5104" s="404" t="s">
        <v>65</v>
      </c>
      <c r="G5104"/>
    </row>
    <row r="5105" spans="1:7" ht="13.5" thickBot="1" x14ac:dyDescent="0.25">
      <c r="A5105" s="406">
        <v>10464</v>
      </c>
      <c r="B5105" s="406" t="s">
        <v>2993</v>
      </c>
      <c r="C5105" s="406" t="s">
        <v>2</v>
      </c>
      <c r="D5105" s="409">
        <v>2691.39</v>
      </c>
      <c r="E5105" s="404" t="s">
        <v>65</v>
      </c>
      <c r="G5105"/>
    </row>
    <row r="5106" spans="1:7" ht="13.5" thickBot="1" x14ac:dyDescent="0.25">
      <c r="A5106" s="407">
        <v>10465</v>
      </c>
      <c r="B5106" s="407" t="s">
        <v>2994</v>
      </c>
      <c r="C5106" s="407" t="s">
        <v>2</v>
      </c>
      <c r="D5106" s="408">
        <v>4104.9399999999996</v>
      </c>
      <c r="E5106" s="404" t="s">
        <v>65</v>
      </c>
      <c r="G5106"/>
    </row>
    <row r="5107" spans="1:7" ht="13.5" thickBot="1" x14ac:dyDescent="0.25">
      <c r="A5107" s="406">
        <v>10475</v>
      </c>
      <c r="B5107" s="406" t="s">
        <v>2995</v>
      </c>
      <c r="C5107" s="406" t="s">
        <v>2072</v>
      </c>
      <c r="D5107" s="406">
        <v>17.66</v>
      </c>
      <c r="E5107" s="404" t="s">
        <v>65</v>
      </c>
      <c r="G5107"/>
    </row>
    <row r="5108" spans="1:7" ht="13.5" thickBot="1" x14ac:dyDescent="0.25">
      <c r="A5108" s="407">
        <v>10478</v>
      </c>
      <c r="B5108" s="407" t="s">
        <v>2996</v>
      </c>
      <c r="C5108" s="407" t="s">
        <v>2072</v>
      </c>
      <c r="D5108" s="407">
        <v>21.97</v>
      </c>
      <c r="E5108" s="404" t="s">
        <v>65</v>
      </c>
      <c r="G5108"/>
    </row>
    <row r="5109" spans="1:7" ht="13.5" thickBot="1" x14ac:dyDescent="0.25">
      <c r="A5109" s="406">
        <v>10481</v>
      </c>
      <c r="B5109" s="406" t="s">
        <v>2997</v>
      </c>
      <c r="C5109" s="406" t="s">
        <v>2072</v>
      </c>
      <c r="D5109" s="406">
        <v>21.02</v>
      </c>
      <c r="E5109" s="404" t="s">
        <v>65</v>
      </c>
      <c r="G5109"/>
    </row>
    <row r="5110" spans="1:7" ht="13.5" thickBot="1" x14ac:dyDescent="0.25">
      <c r="A5110" s="407">
        <v>4031</v>
      </c>
      <c r="B5110" s="407" t="s">
        <v>2998</v>
      </c>
      <c r="C5110" s="407" t="s">
        <v>184</v>
      </c>
      <c r="D5110" s="407">
        <v>3.03</v>
      </c>
      <c r="E5110" s="404" t="s">
        <v>65</v>
      </c>
      <c r="G5110"/>
    </row>
    <row r="5111" spans="1:7" ht="13.5" thickBot="1" x14ac:dyDescent="0.25">
      <c r="A5111" s="406">
        <v>4030</v>
      </c>
      <c r="B5111" s="406" t="s">
        <v>2999</v>
      </c>
      <c r="C5111" s="406" t="s">
        <v>184</v>
      </c>
      <c r="D5111" s="406">
        <v>7.8</v>
      </c>
      <c r="E5111" s="404" t="s">
        <v>65</v>
      </c>
      <c r="G5111"/>
    </row>
    <row r="5112" spans="1:7" ht="13.5" thickBot="1" x14ac:dyDescent="0.25">
      <c r="A5112" s="407">
        <v>10486</v>
      </c>
      <c r="B5112" s="407" t="s">
        <v>3000</v>
      </c>
      <c r="C5112" s="407" t="s">
        <v>280</v>
      </c>
      <c r="D5112" s="407">
        <v>2.85</v>
      </c>
      <c r="E5112" s="404" t="s">
        <v>65</v>
      </c>
      <c r="G5112"/>
    </row>
    <row r="5113" spans="1:7" ht="13.5" thickBot="1" x14ac:dyDescent="0.25">
      <c r="A5113" s="406">
        <v>10485</v>
      </c>
      <c r="B5113" s="406" t="s">
        <v>13079</v>
      </c>
      <c r="C5113" s="406" t="s">
        <v>280</v>
      </c>
      <c r="D5113" s="406">
        <v>1.42</v>
      </c>
      <c r="E5113" s="404" t="s">
        <v>65</v>
      </c>
      <c r="G5113"/>
    </row>
    <row r="5114" spans="1:7" ht="23.25" thickBot="1" x14ac:dyDescent="0.25">
      <c r="A5114" s="407">
        <v>10487</v>
      </c>
      <c r="B5114" s="407" t="s">
        <v>4803</v>
      </c>
      <c r="C5114" s="407" t="s">
        <v>280</v>
      </c>
      <c r="D5114" s="407">
        <v>1.26</v>
      </c>
      <c r="E5114" s="404" t="s">
        <v>65</v>
      </c>
      <c r="G5114"/>
    </row>
    <row r="5115" spans="1:7" ht="13.5" thickBot="1" x14ac:dyDescent="0.25">
      <c r="A5115" s="406">
        <v>39399</v>
      </c>
      <c r="B5115" s="406" t="s">
        <v>14130</v>
      </c>
      <c r="C5115" s="406" t="s">
        <v>2</v>
      </c>
      <c r="D5115" s="406">
        <v>793.21</v>
      </c>
      <c r="E5115" s="404" t="s">
        <v>65</v>
      </c>
      <c r="G5115"/>
    </row>
    <row r="5116" spans="1:7" ht="13.5" thickBot="1" x14ac:dyDescent="0.25">
      <c r="A5116" s="407">
        <v>39400</v>
      </c>
      <c r="B5116" s="407" t="s">
        <v>14131</v>
      </c>
      <c r="C5116" s="407" t="s">
        <v>2</v>
      </c>
      <c r="D5116" s="407">
        <v>862.18</v>
      </c>
      <c r="E5116" s="404" t="s">
        <v>65</v>
      </c>
      <c r="G5116"/>
    </row>
    <row r="5117" spans="1:7" ht="13.5" thickBot="1" x14ac:dyDescent="0.25">
      <c r="A5117" s="406">
        <v>39401</v>
      </c>
      <c r="B5117" s="406" t="s">
        <v>14132</v>
      </c>
      <c r="C5117" s="406" t="s">
        <v>2</v>
      </c>
      <c r="D5117" s="406">
        <v>967.16</v>
      </c>
      <c r="E5117" s="404" t="s">
        <v>65</v>
      </c>
      <c r="G5117"/>
    </row>
    <row r="5118" spans="1:7" ht="23.25" thickBot="1" x14ac:dyDescent="0.25">
      <c r="A5118" s="407">
        <v>11652</v>
      </c>
      <c r="B5118" s="407" t="s">
        <v>14133</v>
      </c>
      <c r="C5118" s="407" t="s">
        <v>2</v>
      </c>
      <c r="D5118" s="408">
        <v>2080.75</v>
      </c>
      <c r="E5118" s="404" t="s">
        <v>65</v>
      </c>
      <c r="G5118"/>
    </row>
    <row r="5119" spans="1:7" ht="23.25" thickBot="1" x14ac:dyDescent="0.25">
      <c r="A5119" s="406">
        <v>13896</v>
      </c>
      <c r="B5119" s="406" t="s">
        <v>14134</v>
      </c>
      <c r="C5119" s="406" t="s">
        <v>2</v>
      </c>
      <c r="D5119" s="409">
        <v>1866.61</v>
      </c>
      <c r="E5119" s="404" t="s">
        <v>65</v>
      </c>
      <c r="G5119"/>
    </row>
    <row r="5120" spans="1:7" ht="23.25" thickBot="1" x14ac:dyDescent="0.25">
      <c r="A5120" s="407">
        <v>13475</v>
      </c>
      <c r="B5120" s="407" t="s">
        <v>11109</v>
      </c>
      <c r="C5120" s="407" t="s">
        <v>2</v>
      </c>
      <c r="D5120" s="408">
        <v>2273.7600000000002</v>
      </c>
      <c r="E5120" s="404" t="s">
        <v>65</v>
      </c>
      <c r="G5120"/>
    </row>
    <row r="5121" spans="1:7" ht="23.25" thickBot="1" x14ac:dyDescent="0.25">
      <c r="A5121" s="406">
        <v>25971</v>
      </c>
      <c r="B5121" s="406" t="s">
        <v>11110</v>
      </c>
      <c r="C5121" s="406" t="s">
        <v>2</v>
      </c>
      <c r="D5121" s="409">
        <v>1660913.72</v>
      </c>
      <c r="E5121" s="404" t="s">
        <v>65</v>
      </c>
      <c r="G5121"/>
    </row>
    <row r="5122" spans="1:7" ht="23.25" thickBot="1" x14ac:dyDescent="0.25">
      <c r="A5122" s="407">
        <v>25970</v>
      </c>
      <c r="B5122" s="407" t="s">
        <v>11111</v>
      </c>
      <c r="C5122" s="407" t="s">
        <v>2</v>
      </c>
      <c r="D5122" s="408">
        <v>699225.4</v>
      </c>
      <c r="E5122" s="404" t="s">
        <v>65</v>
      </c>
      <c r="G5122"/>
    </row>
    <row r="5123" spans="1:7" ht="13.5" thickBot="1" x14ac:dyDescent="0.25">
      <c r="A5123" s="406">
        <v>13476</v>
      </c>
      <c r="B5123" s="406" t="s">
        <v>11112</v>
      </c>
      <c r="C5123" s="406" t="s">
        <v>2</v>
      </c>
      <c r="D5123" s="409">
        <v>704292.3</v>
      </c>
      <c r="E5123" s="404" t="s">
        <v>65</v>
      </c>
      <c r="G5123"/>
    </row>
    <row r="5124" spans="1:7" ht="23.25" thickBot="1" x14ac:dyDescent="0.25">
      <c r="A5124" s="407">
        <v>10488</v>
      </c>
      <c r="B5124" s="407" t="s">
        <v>11113</v>
      </c>
      <c r="C5124" s="407" t="s">
        <v>2</v>
      </c>
      <c r="D5124" s="408">
        <v>853257.7</v>
      </c>
      <c r="E5124" s="404" t="s">
        <v>65</v>
      </c>
      <c r="G5124"/>
    </row>
    <row r="5125" spans="1:7" ht="23.25" thickBot="1" x14ac:dyDescent="0.25">
      <c r="A5125" s="406">
        <v>13606</v>
      </c>
      <c r="B5125" s="406" t="s">
        <v>11114</v>
      </c>
      <c r="C5125" s="406" t="s">
        <v>2</v>
      </c>
      <c r="D5125" s="409">
        <v>755974.12</v>
      </c>
      <c r="E5125" s="404" t="s">
        <v>65</v>
      </c>
      <c r="G5125"/>
    </row>
    <row r="5126" spans="1:7" ht="13.5" thickBot="1" x14ac:dyDescent="0.25">
      <c r="A5126" s="407">
        <v>10489</v>
      </c>
      <c r="B5126" s="407" t="s">
        <v>3001</v>
      </c>
      <c r="C5126" s="407" t="s">
        <v>280</v>
      </c>
      <c r="D5126" s="407">
        <v>14.06</v>
      </c>
      <c r="E5126" s="404" t="s">
        <v>65</v>
      </c>
      <c r="G5126"/>
    </row>
    <row r="5127" spans="1:7" ht="13.5" thickBot="1" x14ac:dyDescent="0.25">
      <c r="A5127" s="406">
        <v>10500</v>
      </c>
      <c r="B5127" s="406" t="s">
        <v>3002</v>
      </c>
      <c r="C5127" s="406" t="s">
        <v>184</v>
      </c>
      <c r="D5127" s="406">
        <v>55.55</v>
      </c>
      <c r="E5127" s="404" t="s">
        <v>65</v>
      </c>
      <c r="G5127"/>
    </row>
    <row r="5128" spans="1:7" ht="23.25" thickBot="1" x14ac:dyDescent="0.25">
      <c r="A5128" s="407">
        <v>34391</v>
      </c>
      <c r="B5128" s="407" t="s">
        <v>4994</v>
      </c>
      <c r="C5128" s="407" t="s">
        <v>184</v>
      </c>
      <c r="D5128" s="407">
        <v>319.10000000000002</v>
      </c>
      <c r="E5128" s="404" t="s">
        <v>65</v>
      </c>
      <c r="G5128"/>
    </row>
    <row r="5129" spans="1:7" ht="13.5" customHeight="1" thickBot="1" x14ac:dyDescent="0.25">
      <c r="A5129" s="406">
        <v>10496</v>
      </c>
      <c r="B5129" s="406" t="s">
        <v>11115</v>
      </c>
      <c r="C5129" s="406" t="s">
        <v>184</v>
      </c>
      <c r="D5129" s="406">
        <v>277.77</v>
      </c>
      <c r="E5129" s="404" t="s">
        <v>65</v>
      </c>
      <c r="G5129"/>
    </row>
    <row r="5130" spans="1:7" ht="23.25" thickBot="1" x14ac:dyDescent="0.25">
      <c r="A5130" s="407">
        <v>10497</v>
      </c>
      <c r="B5130" s="407" t="s">
        <v>11116</v>
      </c>
      <c r="C5130" s="407" t="s">
        <v>184</v>
      </c>
      <c r="D5130" s="407">
        <v>722.22</v>
      </c>
      <c r="E5130" s="404" t="s">
        <v>65</v>
      </c>
      <c r="G5130"/>
    </row>
    <row r="5131" spans="1:7" ht="23.25" thickBot="1" x14ac:dyDescent="0.25">
      <c r="A5131" s="406">
        <v>10504</v>
      </c>
      <c r="B5131" s="406" t="s">
        <v>11117</v>
      </c>
      <c r="C5131" s="406" t="s">
        <v>184</v>
      </c>
      <c r="D5131" s="406">
        <v>844.44</v>
      </c>
      <c r="E5131" s="404" t="s">
        <v>65</v>
      </c>
      <c r="G5131"/>
    </row>
    <row r="5132" spans="1:7" ht="13.5" thickBot="1" x14ac:dyDescent="0.25">
      <c r="A5132" s="407">
        <v>34390</v>
      </c>
      <c r="B5132" s="407" t="s">
        <v>14135</v>
      </c>
      <c r="C5132" s="407" t="s">
        <v>184</v>
      </c>
      <c r="D5132" s="407">
        <v>248.88</v>
      </c>
      <c r="E5132" s="404" t="s">
        <v>65</v>
      </c>
      <c r="G5132"/>
    </row>
    <row r="5133" spans="1:7" ht="13.5" thickBot="1" x14ac:dyDescent="0.25">
      <c r="A5133" s="406">
        <v>34389</v>
      </c>
      <c r="B5133" s="406" t="s">
        <v>14136</v>
      </c>
      <c r="C5133" s="406" t="s">
        <v>184</v>
      </c>
      <c r="D5133" s="406">
        <v>77.77</v>
      </c>
      <c r="E5133" s="404" t="s">
        <v>65</v>
      </c>
      <c r="G5133"/>
    </row>
    <row r="5134" spans="1:7" ht="13.5" thickBot="1" x14ac:dyDescent="0.25">
      <c r="A5134" s="407">
        <v>34388</v>
      </c>
      <c r="B5134" s="407" t="s">
        <v>14137</v>
      </c>
      <c r="C5134" s="407" t="s">
        <v>184</v>
      </c>
      <c r="D5134" s="407">
        <v>110.53</v>
      </c>
      <c r="E5134" s="404" t="s">
        <v>65</v>
      </c>
      <c r="G5134"/>
    </row>
    <row r="5135" spans="1:7" ht="13.5" thickBot="1" x14ac:dyDescent="0.25">
      <c r="A5135" s="406">
        <v>34387</v>
      </c>
      <c r="B5135" s="406" t="s">
        <v>14138</v>
      </c>
      <c r="C5135" s="406" t="s">
        <v>184</v>
      </c>
      <c r="D5135" s="406">
        <v>179.44</v>
      </c>
      <c r="E5135" s="404" t="s">
        <v>65</v>
      </c>
      <c r="G5135"/>
    </row>
    <row r="5136" spans="1:7" ht="13.5" thickBot="1" x14ac:dyDescent="0.25">
      <c r="A5136" s="407">
        <v>11188</v>
      </c>
      <c r="B5136" s="407" t="s">
        <v>3003</v>
      </c>
      <c r="C5136" s="407" t="s">
        <v>184</v>
      </c>
      <c r="D5136" s="407">
        <v>88.88</v>
      </c>
      <c r="E5136" s="404" t="s">
        <v>65</v>
      </c>
      <c r="G5136"/>
    </row>
    <row r="5137" spans="1:7" ht="13.5" thickBot="1" x14ac:dyDescent="0.25">
      <c r="A5137" s="406">
        <v>11189</v>
      </c>
      <c r="B5137" s="406" t="s">
        <v>3004</v>
      </c>
      <c r="C5137" s="406" t="s">
        <v>184</v>
      </c>
      <c r="D5137" s="406">
        <v>133.33000000000001</v>
      </c>
      <c r="E5137" s="404" t="s">
        <v>65</v>
      </c>
      <c r="G5137"/>
    </row>
    <row r="5138" spans="1:7" ht="13.5" thickBot="1" x14ac:dyDescent="0.25">
      <c r="A5138" s="407">
        <v>21107</v>
      </c>
      <c r="B5138" s="407" t="s">
        <v>11118</v>
      </c>
      <c r="C5138" s="407" t="s">
        <v>184</v>
      </c>
      <c r="D5138" s="407">
        <v>95.95</v>
      </c>
      <c r="E5138" s="404" t="s">
        <v>65</v>
      </c>
      <c r="G5138"/>
    </row>
    <row r="5139" spans="1:7" ht="13.5" thickBot="1" x14ac:dyDescent="0.25">
      <c r="A5139" s="406">
        <v>34386</v>
      </c>
      <c r="B5139" s="406" t="s">
        <v>4995</v>
      </c>
      <c r="C5139" s="406" t="s">
        <v>184</v>
      </c>
      <c r="D5139" s="406">
        <v>166.66</v>
      </c>
      <c r="E5139" s="404" t="s">
        <v>65</v>
      </c>
      <c r="G5139"/>
    </row>
    <row r="5140" spans="1:7" ht="13.5" thickBot="1" x14ac:dyDescent="0.25">
      <c r="A5140" s="407">
        <v>10494</v>
      </c>
      <c r="B5140" s="407" t="s">
        <v>4804</v>
      </c>
      <c r="C5140" s="407" t="s">
        <v>184</v>
      </c>
      <c r="D5140" s="407">
        <v>50</v>
      </c>
      <c r="E5140" s="404" t="s">
        <v>65</v>
      </c>
      <c r="G5140"/>
    </row>
    <row r="5141" spans="1:7" ht="13.5" thickBot="1" x14ac:dyDescent="0.25">
      <c r="A5141" s="406">
        <v>10490</v>
      </c>
      <c r="B5141" s="406" t="s">
        <v>11119</v>
      </c>
      <c r="C5141" s="406" t="s">
        <v>184</v>
      </c>
      <c r="D5141" s="406">
        <v>50</v>
      </c>
      <c r="E5141" s="404" t="s">
        <v>65</v>
      </c>
      <c r="G5141"/>
    </row>
    <row r="5142" spans="1:7" ht="13.5" thickBot="1" x14ac:dyDescent="0.25">
      <c r="A5142" s="407">
        <v>10492</v>
      </c>
      <c r="B5142" s="407" t="s">
        <v>4996</v>
      </c>
      <c r="C5142" s="407" t="s">
        <v>184</v>
      </c>
      <c r="D5142" s="407">
        <v>66.66</v>
      </c>
      <c r="E5142" s="404" t="s">
        <v>65</v>
      </c>
      <c r="G5142"/>
    </row>
    <row r="5143" spans="1:7" ht="13.5" thickBot="1" x14ac:dyDescent="0.25">
      <c r="A5143" s="406">
        <v>10493</v>
      </c>
      <c r="B5143" s="406" t="s">
        <v>3005</v>
      </c>
      <c r="C5143" s="406" t="s">
        <v>184</v>
      </c>
      <c r="D5143" s="406">
        <v>77.77</v>
      </c>
      <c r="E5143" s="404" t="s">
        <v>65</v>
      </c>
      <c r="G5143"/>
    </row>
    <row r="5144" spans="1:7" ht="13.5" thickBot="1" x14ac:dyDescent="0.25">
      <c r="A5144" s="407">
        <v>10491</v>
      </c>
      <c r="B5144" s="407" t="s">
        <v>11120</v>
      </c>
      <c r="C5144" s="407" t="s">
        <v>184</v>
      </c>
      <c r="D5144" s="407">
        <v>94.44</v>
      </c>
      <c r="E5144" s="404" t="s">
        <v>65</v>
      </c>
      <c r="G5144"/>
    </row>
    <row r="5145" spans="1:7" ht="13.5" thickBot="1" x14ac:dyDescent="0.25">
      <c r="A5145" s="406">
        <v>34385</v>
      </c>
      <c r="B5145" s="406" t="s">
        <v>4997</v>
      </c>
      <c r="C5145" s="406" t="s">
        <v>184</v>
      </c>
      <c r="D5145" s="406">
        <v>137.77000000000001</v>
      </c>
      <c r="E5145" s="404" t="s">
        <v>65</v>
      </c>
      <c r="G5145"/>
    </row>
    <row r="5146" spans="1:7" ht="13.5" thickBot="1" x14ac:dyDescent="0.25">
      <c r="A5146" s="407">
        <v>10499</v>
      </c>
      <c r="B5146" s="407" t="s">
        <v>3006</v>
      </c>
      <c r="C5146" s="407" t="s">
        <v>184</v>
      </c>
      <c r="D5146" s="407">
        <v>55.55</v>
      </c>
      <c r="E5146" s="404" t="s">
        <v>65</v>
      </c>
      <c r="G5146"/>
    </row>
    <row r="5147" spans="1:7" ht="13.5" thickBot="1" x14ac:dyDescent="0.25">
      <c r="A5147" s="406">
        <v>34384</v>
      </c>
      <c r="B5147" s="406" t="s">
        <v>4998</v>
      </c>
      <c r="C5147" s="406" t="s">
        <v>184</v>
      </c>
      <c r="D5147" s="406">
        <v>166.66</v>
      </c>
      <c r="E5147" s="404" t="s">
        <v>65</v>
      </c>
      <c r="G5147"/>
    </row>
    <row r="5148" spans="1:7" ht="13.5" thickBot="1" x14ac:dyDescent="0.25">
      <c r="A5148" s="407">
        <v>11185</v>
      </c>
      <c r="B5148" s="407" t="s">
        <v>3007</v>
      </c>
      <c r="C5148" s="407" t="s">
        <v>184</v>
      </c>
      <c r="D5148" s="407">
        <v>172.22</v>
      </c>
      <c r="E5148" s="404" t="s">
        <v>65</v>
      </c>
      <c r="G5148"/>
    </row>
    <row r="5149" spans="1:7" ht="13.5" thickBot="1" x14ac:dyDescent="0.25">
      <c r="A5149" s="406">
        <v>10507</v>
      </c>
      <c r="B5149" s="406" t="s">
        <v>11121</v>
      </c>
      <c r="C5149" s="406" t="s">
        <v>184</v>
      </c>
      <c r="D5149" s="406">
        <v>187.66</v>
      </c>
      <c r="E5149" s="404" t="s">
        <v>65</v>
      </c>
      <c r="G5149"/>
    </row>
    <row r="5150" spans="1:7" ht="13.5" thickBot="1" x14ac:dyDescent="0.25">
      <c r="A5150" s="407">
        <v>10505</v>
      </c>
      <c r="B5150" s="407" t="s">
        <v>11122</v>
      </c>
      <c r="C5150" s="407" t="s">
        <v>184</v>
      </c>
      <c r="D5150" s="407">
        <v>110.73</v>
      </c>
      <c r="E5150" s="404" t="s">
        <v>65</v>
      </c>
      <c r="G5150"/>
    </row>
    <row r="5151" spans="1:7" ht="13.5" thickBot="1" x14ac:dyDescent="0.25">
      <c r="A5151" s="406">
        <v>10506</v>
      </c>
      <c r="B5151" s="406" t="s">
        <v>11123</v>
      </c>
      <c r="C5151" s="406" t="s">
        <v>184</v>
      </c>
      <c r="D5151" s="406">
        <v>144.55000000000001</v>
      </c>
      <c r="E5151" s="404" t="s">
        <v>65</v>
      </c>
      <c r="G5151"/>
    </row>
    <row r="5152" spans="1:7" ht="13.5" thickBot="1" x14ac:dyDescent="0.25">
      <c r="A5152" s="410">
        <v>5031</v>
      </c>
      <c r="B5152" s="410" t="s">
        <v>11124</v>
      </c>
      <c r="C5152" s="410" t="s">
        <v>184</v>
      </c>
      <c r="D5152" s="410">
        <v>202.98</v>
      </c>
      <c r="E5152" s="404" t="s">
        <v>65</v>
      </c>
      <c r="G5152"/>
    </row>
    <row r="5153" spans="1:7" ht="76.5" customHeight="1" thickBot="1" x14ac:dyDescent="0.25">
      <c r="A5153" s="406">
        <v>10502</v>
      </c>
      <c r="B5153" s="406" t="s">
        <v>13080</v>
      </c>
      <c r="C5153" s="406" t="s">
        <v>184</v>
      </c>
      <c r="D5153" s="406">
        <v>236.52</v>
      </c>
      <c r="E5153" s="404" t="s">
        <v>65</v>
      </c>
      <c r="G5153"/>
    </row>
    <row r="5154" spans="1:7" ht="13.5" thickBot="1" x14ac:dyDescent="0.25">
      <c r="A5154" s="407">
        <v>10501</v>
      </c>
      <c r="B5154" s="407" t="s">
        <v>11125</v>
      </c>
      <c r="C5154" s="407" t="s">
        <v>184</v>
      </c>
      <c r="D5154" s="407">
        <v>133.62</v>
      </c>
      <c r="E5154" s="404" t="s">
        <v>65</v>
      </c>
      <c r="G5154"/>
    </row>
    <row r="5155" spans="1:7" ht="13.5" thickBot="1" x14ac:dyDescent="0.25">
      <c r="A5155" s="406">
        <v>10503</v>
      </c>
      <c r="B5155" s="406" t="s">
        <v>11126</v>
      </c>
      <c r="C5155" s="406" t="s">
        <v>184</v>
      </c>
      <c r="D5155" s="406">
        <v>180.53</v>
      </c>
      <c r="E5155" s="404" t="s">
        <v>65</v>
      </c>
      <c r="G5155"/>
    </row>
    <row r="5156" spans="1:7" ht="23.25" thickBot="1" x14ac:dyDescent="0.25">
      <c r="A5156" s="407">
        <v>40610</v>
      </c>
      <c r="B5156" s="407" t="s">
        <v>14139</v>
      </c>
      <c r="C5156" s="407" t="s">
        <v>70</v>
      </c>
      <c r="D5156" s="407">
        <v>35.96</v>
      </c>
      <c r="E5156" s="404" t="s">
        <v>65</v>
      </c>
      <c r="G5156"/>
    </row>
    <row r="5157" spans="1:7" ht="23.25" thickBot="1" x14ac:dyDescent="0.25">
      <c r="A5157" s="406">
        <v>40625</v>
      </c>
      <c r="B5157" s="406" t="s">
        <v>14140</v>
      </c>
      <c r="C5157" s="406" t="s">
        <v>195</v>
      </c>
      <c r="D5157" s="406">
        <v>3.88</v>
      </c>
      <c r="E5157" s="404" t="s">
        <v>65</v>
      </c>
      <c r="G5157"/>
    </row>
    <row r="5158" spans="1:7" ht="13.5" thickBot="1" x14ac:dyDescent="0.25">
      <c r="A5158" s="407">
        <v>10508</v>
      </c>
      <c r="B5158" s="407" t="s">
        <v>3008</v>
      </c>
      <c r="C5158" s="407" t="s">
        <v>280</v>
      </c>
      <c r="D5158" s="407">
        <v>13.77</v>
      </c>
      <c r="E5158" s="404" t="s">
        <v>65</v>
      </c>
      <c r="G5158"/>
    </row>
    <row r="5159" spans="1:7" ht="13.5" thickBot="1" x14ac:dyDescent="0.25">
      <c r="A5159" s="406">
        <v>11643</v>
      </c>
      <c r="B5159" s="406" t="s">
        <v>3009</v>
      </c>
      <c r="C5159" s="406" t="s">
        <v>2</v>
      </c>
      <c r="D5159" s="406">
        <v>7.96</v>
      </c>
      <c r="E5159" s="404" t="s">
        <v>65</v>
      </c>
      <c r="G5159"/>
    </row>
    <row r="5160" spans="1:7" ht="13.5" thickBot="1" x14ac:dyDescent="0.25">
      <c r="A5160" s="407">
        <v>11157</v>
      </c>
      <c r="B5160" s="407" t="s">
        <v>13081</v>
      </c>
      <c r="C5160" s="407" t="s">
        <v>2478</v>
      </c>
      <c r="D5160" s="407">
        <v>114.35</v>
      </c>
      <c r="E5160" s="404" t="s">
        <v>65</v>
      </c>
      <c r="G5160"/>
    </row>
    <row r="5161" spans="1:7" ht="15.75" thickBot="1" x14ac:dyDescent="0.3">
      <c r="A5161" s="406"/>
      <c r="B5161" s="406"/>
      <c r="C5161" s="406"/>
      <c r="D5161" s="411"/>
      <c r="E5161" s="404" t="s">
        <v>65</v>
      </c>
      <c r="G5161"/>
    </row>
    <row r="5162" spans="1:7" ht="15.75" thickBot="1" x14ac:dyDescent="0.3">
      <c r="A5162" s="407"/>
      <c r="B5162" s="407"/>
      <c r="C5162" s="407"/>
      <c r="D5162" s="411"/>
      <c r="E5162" s="404" t="s">
        <v>65</v>
      </c>
      <c r="G5162"/>
    </row>
    <row r="5163" spans="1:7" ht="15.75" thickBot="1" x14ac:dyDescent="0.3">
      <c r="A5163" s="406"/>
      <c r="B5163" s="406"/>
      <c r="C5163" s="406"/>
      <c r="D5163" s="411"/>
      <c r="E5163" s="404" t="s">
        <v>65</v>
      </c>
      <c r="G5163"/>
    </row>
    <row r="5164" spans="1:7" ht="15.75" thickBot="1" x14ac:dyDescent="0.3">
      <c r="A5164" s="407"/>
      <c r="B5164" s="407"/>
      <c r="C5164" s="407"/>
      <c r="D5164" s="411"/>
      <c r="E5164" s="404" t="s">
        <v>65</v>
      </c>
      <c r="G5164"/>
    </row>
    <row r="5165" spans="1:7" ht="15" x14ac:dyDescent="0.25">
      <c r="A5165" s="412" t="s">
        <v>14141</v>
      </c>
      <c r="B5165" s="411"/>
      <c r="C5165" s="411"/>
      <c r="D5165" s="411"/>
      <c r="E5165" s="404" t="s">
        <v>65</v>
      </c>
      <c r="G5165"/>
    </row>
    <row r="5166" spans="1:7" ht="15" x14ac:dyDescent="0.25">
      <c r="A5166" s="413"/>
      <c r="B5166" s="413"/>
      <c r="C5166" s="413"/>
      <c r="D5166" s="414"/>
      <c r="E5166" s="404" t="s">
        <v>65</v>
      </c>
      <c r="G5166"/>
    </row>
    <row r="5167" spans="1:7" ht="15" x14ac:dyDescent="0.25">
      <c r="A5167" s="413"/>
      <c r="B5167" s="413"/>
      <c r="C5167" s="413"/>
      <c r="D5167" s="414"/>
      <c r="E5167" s="404" t="s">
        <v>65</v>
      </c>
      <c r="G5167"/>
    </row>
    <row r="5168" spans="1:7" ht="15" x14ac:dyDescent="0.25">
      <c r="A5168" s="413"/>
      <c r="B5168" s="413"/>
      <c r="C5168" s="413"/>
      <c r="D5168" s="414"/>
      <c r="E5168" s="404" t="s">
        <v>65</v>
      </c>
      <c r="G5168"/>
    </row>
    <row r="5169" spans="1:7" ht="15" x14ac:dyDescent="0.25">
      <c r="A5169" s="413"/>
      <c r="B5169" s="413"/>
      <c r="C5169" s="413"/>
      <c r="D5169" s="414"/>
      <c r="E5169" s="404" t="s">
        <v>65</v>
      </c>
      <c r="G5169"/>
    </row>
    <row r="5170" spans="1:7" ht="15" x14ac:dyDescent="0.25">
      <c r="A5170" s="413"/>
      <c r="B5170" s="413"/>
      <c r="C5170" s="413"/>
      <c r="D5170" s="414"/>
      <c r="E5170" s="404" t="s">
        <v>65</v>
      </c>
      <c r="G5170"/>
    </row>
    <row r="5171" spans="1:7" ht="15" x14ac:dyDescent="0.25">
      <c r="A5171" s="413"/>
      <c r="B5171" s="413"/>
      <c r="C5171" s="413"/>
      <c r="D5171" s="414"/>
      <c r="E5171" s="404" t="s">
        <v>65</v>
      </c>
      <c r="G5171"/>
    </row>
    <row r="5172" spans="1:7" ht="15" x14ac:dyDescent="0.25">
      <c r="A5172" s="413"/>
      <c r="B5172" s="413"/>
      <c r="C5172" s="413"/>
      <c r="D5172" s="414"/>
      <c r="E5172" s="404" t="s">
        <v>65</v>
      </c>
      <c r="G5172"/>
    </row>
    <row r="5173" spans="1:7" ht="15" x14ac:dyDescent="0.25">
      <c r="A5173" s="413"/>
      <c r="B5173" s="413"/>
      <c r="C5173" s="413"/>
      <c r="D5173" s="414"/>
      <c r="E5173" s="404" t="s">
        <v>65</v>
      </c>
      <c r="G5173"/>
    </row>
    <row r="5174" spans="1:7" ht="15" x14ac:dyDescent="0.25">
      <c r="A5174" s="413"/>
      <c r="B5174" s="413"/>
      <c r="C5174" s="413"/>
      <c r="D5174" s="414"/>
      <c r="E5174" s="404" t="s">
        <v>65</v>
      </c>
      <c r="G5174"/>
    </row>
    <row r="5175" spans="1:7" ht="15" x14ac:dyDescent="0.25">
      <c r="A5175" s="413"/>
      <c r="B5175" s="413"/>
      <c r="C5175" s="413"/>
      <c r="D5175" s="414"/>
      <c r="E5175" s="404" t="s">
        <v>65</v>
      </c>
      <c r="G5175"/>
    </row>
    <row r="5176" spans="1:7" ht="15" x14ac:dyDescent="0.25">
      <c r="A5176" s="413"/>
      <c r="B5176" s="413"/>
      <c r="C5176" s="413"/>
      <c r="D5176" s="414"/>
      <c r="E5176" s="404" t="s">
        <v>65</v>
      </c>
      <c r="G5176"/>
    </row>
    <row r="5177" spans="1:7" ht="15" x14ac:dyDescent="0.25">
      <c r="A5177" s="413"/>
      <c r="B5177" s="413"/>
      <c r="C5177" s="413"/>
      <c r="D5177" s="414"/>
      <c r="E5177" s="404" t="s">
        <v>65</v>
      </c>
      <c r="G5177"/>
    </row>
    <row r="5178" spans="1:7" ht="15" x14ac:dyDescent="0.25">
      <c r="A5178" s="413"/>
      <c r="B5178" s="413"/>
      <c r="C5178" s="413"/>
      <c r="D5178" s="414"/>
      <c r="E5178" s="404" t="s">
        <v>65</v>
      </c>
      <c r="G5178"/>
    </row>
    <row r="5179" spans="1:7" ht="15" x14ac:dyDescent="0.25">
      <c r="A5179" s="413"/>
      <c r="B5179" s="413"/>
      <c r="C5179" s="413"/>
      <c r="D5179" s="414"/>
      <c r="E5179" s="404" t="s">
        <v>65</v>
      </c>
      <c r="G5179"/>
    </row>
    <row r="5180" spans="1:7" ht="15" x14ac:dyDescent="0.25">
      <c r="A5180" s="413"/>
      <c r="B5180" s="413"/>
      <c r="C5180" s="413"/>
      <c r="D5180" s="414"/>
      <c r="E5180" s="404" t="s">
        <v>65</v>
      </c>
      <c r="G5180"/>
    </row>
    <row r="5181" spans="1:7" ht="15" x14ac:dyDescent="0.25">
      <c r="A5181" s="413"/>
      <c r="B5181" s="413"/>
      <c r="C5181" s="413"/>
      <c r="D5181" s="414"/>
      <c r="E5181" s="404" t="s">
        <v>65</v>
      </c>
      <c r="G5181"/>
    </row>
    <row r="5182" spans="1:7" ht="15" x14ac:dyDescent="0.25">
      <c r="A5182" s="413"/>
      <c r="B5182" s="413"/>
      <c r="C5182" s="413"/>
      <c r="D5182" s="414"/>
      <c r="E5182" s="404" t="s">
        <v>65</v>
      </c>
      <c r="G5182"/>
    </row>
    <row r="5183" spans="1:7" ht="15.75" thickBot="1" x14ac:dyDescent="0.3">
      <c r="A5183" s="413"/>
      <c r="B5183" s="413"/>
      <c r="C5183" s="413"/>
      <c r="D5183" s="414"/>
      <c r="E5183" s="404" t="s">
        <v>65</v>
      </c>
      <c r="G5183"/>
    </row>
    <row r="5184" spans="1:7" ht="13.5" thickBot="1" x14ac:dyDescent="0.25">
      <c r="A5184" s="406">
        <v>45</v>
      </c>
      <c r="B5184" s="406" t="s">
        <v>66</v>
      </c>
      <c r="C5184" s="406"/>
      <c r="D5184" s="406"/>
      <c r="E5184" s="404" t="s">
        <v>65</v>
      </c>
      <c r="G5184"/>
    </row>
    <row r="5185" spans="1:7" ht="13.5" thickBot="1" x14ac:dyDescent="0.25">
      <c r="A5185" s="407">
        <v>73887</v>
      </c>
      <c r="B5185" s="407" t="s">
        <v>67</v>
      </c>
      <c r="C5185" s="407"/>
      <c r="D5185" s="407"/>
      <c r="E5185" s="404" t="s">
        <v>65</v>
      </c>
      <c r="G5185"/>
    </row>
    <row r="5186" spans="1:7" ht="23.25" thickBot="1" x14ac:dyDescent="0.25">
      <c r="A5186" s="406" t="s">
        <v>68</v>
      </c>
      <c r="B5186" s="406" t="s">
        <v>3856</v>
      </c>
      <c r="C5186" s="406" t="s">
        <v>70</v>
      </c>
      <c r="D5186" s="406">
        <v>2.96</v>
      </c>
      <c r="E5186" s="404" t="s">
        <v>65</v>
      </c>
      <c r="G5186"/>
    </row>
    <row r="5187" spans="1:7" ht="23.25" thickBot="1" x14ac:dyDescent="0.25">
      <c r="A5187" s="407" t="s">
        <v>69</v>
      </c>
      <c r="B5187" s="407" t="s">
        <v>3857</v>
      </c>
      <c r="C5187" s="407" t="s">
        <v>70</v>
      </c>
      <c r="D5187" s="407">
        <v>3.54</v>
      </c>
      <c r="E5187" s="404" t="s">
        <v>65</v>
      </c>
      <c r="G5187"/>
    </row>
    <row r="5188" spans="1:7" ht="23.25" thickBot="1" x14ac:dyDescent="0.25">
      <c r="A5188" s="406" t="s">
        <v>71</v>
      </c>
      <c r="B5188" s="406" t="s">
        <v>3858</v>
      </c>
      <c r="C5188" s="406" t="s">
        <v>70</v>
      </c>
      <c r="D5188" s="406">
        <v>6.02</v>
      </c>
      <c r="E5188" s="404" t="s">
        <v>65</v>
      </c>
      <c r="G5188"/>
    </row>
    <row r="5189" spans="1:7" ht="23.25" thickBot="1" x14ac:dyDescent="0.25">
      <c r="A5189" s="407" t="s">
        <v>72</v>
      </c>
      <c r="B5189" s="407" t="s">
        <v>3859</v>
      </c>
      <c r="C5189" s="407" t="s">
        <v>70</v>
      </c>
      <c r="D5189" s="407">
        <v>7.7</v>
      </c>
      <c r="E5189" s="404" t="s">
        <v>65</v>
      </c>
      <c r="G5189"/>
    </row>
    <row r="5190" spans="1:7" ht="23.25" thickBot="1" x14ac:dyDescent="0.25">
      <c r="A5190" s="406" t="s">
        <v>73</v>
      </c>
      <c r="B5190" s="406" t="s">
        <v>3860</v>
      </c>
      <c r="C5190" s="406" t="s">
        <v>70</v>
      </c>
      <c r="D5190" s="406">
        <v>9.3000000000000007</v>
      </c>
      <c r="E5190" s="404" t="s">
        <v>65</v>
      </c>
      <c r="G5190"/>
    </row>
    <row r="5191" spans="1:7" ht="23.25" thickBot="1" x14ac:dyDescent="0.25">
      <c r="A5191" s="407" t="s">
        <v>74</v>
      </c>
      <c r="B5191" s="407" t="s">
        <v>3861</v>
      </c>
      <c r="C5191" s="407" t="s">
        <v>70</v>
      </c>
      <c r="D5191" s="407">
        <v>10.5</v>
      </c>
      <c r="E5191" s="404" t="s">
        <v>65</v>
      </c>
      <c r="G5191"/>
    </row>
    <row r="5192" spans="1:7" ht="23.25" thickBot="1" x14ac:dyDescent="0.25">
      <c r="A5192" s="406" t="s">
        <v>75</v>
      </c>
      <c r="B5192" s="406" t="s">
        <v>3862</v>
      </c>
      <c r="C5192" s="406" t="s">
        <v>70</v>
      </c>
      <c r="D5192" s="406">
        <v>12.24</v>
      </c>
      <c r="E5192" s="404" t="s">
        <v>65</v>
      </c>
      <c r="G5192"/>
    </row>
    <row r="5193" spans="1:7" ht="23.25" thickBot="1" x14ac:dyDescent="0.25">
      <c r="A5193" s="407" t="s">
        <v>76</v>
      </c>
      <c r="B5193" s="407" t="s">
        <v>3863</v>
      </c>
      <c r="C5193" s="407" t="s">
        <v>70</v>
      </c>
      <c r="D5193" s="407">
        <v>13.99</v>
      </c>
      <c r="E5193" s="404" t="s">
        <v>65</v>
      </c>
      <c r="G5193"/>
    </row>
    <row r="5194" spans="1:7" ht="23.25" thickBot="1" x14ac:dyDescent="0.25">
      <c r="A5194" s="406" t="s">
        <v>77</v>
      </c>
      <c r="B5194" s="406" t="s">
        <v>3864</v>
      </c>
      <c r="C5194" s="406" t="s">
        <v>70</v>
      </c>
      <c r="D5194" s="406">
        <v>15.73</v>
      </c>
      <c r="E5194" s="404" t="s">
        <v>65</v>
      </c>
      <c r="G5194"/>
    </row>
    <row r="5195" spans="1:7" ht="23.25" thickBot="1" x14ac:dyDescent="0.25">
      <c r="A5195" s="407" t="s">
        <v>78</v>
      </c>
      <c r="B5195" s="407" t="s">
        <v>3865</v>
      </c>
      <c r="C5195" s="407" t="s">
        <v>70</v>
      </c>
      <c r="D5195" s="407">
        <v>17.38</v>
      </c>
      <c r="E5195" s="404" t="s">
        <v>65</v>
      </c>
      <c r="G5195"/>
    </row>
    <row r="5196" spans="1:7" ht="23.25" thickBot="1" x14ac:dyDescent="0.25">
      <c r="A5196" s="406" t="s">
        <v>79</v>
      </c>
      <c r="B5196" s="406" t="s">
        <v>3866</v>
      </c>
      <c r="C5196" s="406" t="s">
        <v>70</v>
      </c>
      <c r="D5196" s="406">
        <v>20.94</v>
      </c>
      <c r="E5196" s="404" t="s">
        <v>65</v>
      </c>
      <c r="G5196"/>
    </row>
    <row r="5197" spans="1:7" ht="23.25" thickBot="1" x14ac:dyDescent="0.25">
      <c r="A5197" s="407" t="s">
        <v>80</v>
      </c>
      <c r="B5197" s="407" t="s">
        <v>3867</v>
      </c>
      <c r="C5197" s="407" t="s">
        <v>70</v>
      </c>
      <c r="D5197" s="407">
        <v>26.4</v>
      </c>
      <c r="E5197" s="404" t="s">
        <v>65</v>
      </c>
      <c r="G5197"/>
    </row>
    <row r="5198" spans="1:7" ht="23.25" thickBot="1" x14ac:dyDescent="0.25">
      <c r="A5198" s="406" t="s">
        <v>81</v>
      </c>
      <c r="B5198" s="406" t="s">
        <v>3868</v>
      </c>
      <c r="C5198" s="406" t="s">
        <v>70</v>
      </c>
      <c r="D5198" s="406">
        <v>30.34</v>
      </c>
      <c r="E5198" s="404" t="s">
        <v>65</v>
      </c>
      <c r="G5198"/>
    </row>
    <row r="5199" spans="1:7" ht="23.25" thickBot="1" x14ac:dyDescent="0.25">
      <c r="A5199" s="407" t="s">
        <v>82</v>
      </c>
      <c r="B5199" s="407" t="s">
        <v>3869</v>
      </c>
      <c r="C5199" s="407" t="s">
        <v>70</v>
      </c>
      <c r="D5199" s="407">
        <v>35.340000000000003</v>
      </c>
      <c r="E5199" s="404" t="s">
        <v>65</v>
      </c>
      <c r="G5199"/>
    </row>
    <row r="5200" spans="1:7" ht="23.25" thickBot="1" x14ac:dyDescent="0.25">
      <c r="A5200" s="406" t="s">
        <v>83</v>
      </c>
      <c r="B5200" s="406" t="s">
        <v>3870</v>
      </c>
      <c r="C5200" s="406" t="s">
        <v>70</v>
      </c>
      <c r="D5200" s="406">
        <v>37.92</v>
      </c>
      <c r="E5200" s="404" t="s">
        <v>65</v>
      </c>
      <c r="G5200"/>
    </row>
    <row r="5201" spans="1:7" ht="23.25" thickBot="1" x14ac:dyDescent="0.25">
      <c r="A5201" s="407" t="s">
        <v>84</v>
      </c>
      <c r="B5201" s="407" t="s">
        <v>3871</v>
      </c>
      <c r="C5201" s="407" t="s">
        <v>70</v>
      </c>
      <c r="D5201" s="407">
        <v>44.98</v>
      </c>
      <c r="E5201" s="404" t="s">
        <v>65</v>
      </c>
      <c r="G5201"/>
    </row>
    <row r="5202" spans="1:7" ht="23.25" thickBot="1" x14ac:dyDescent="0.25">
      <c r="A5202" s="406" t="s">
        <v>85</v>
      </c>
      <c r="B5202" s="406" t="s">
        <v>3872</v>
      </c>
      <c r="C5202" s="406" t="s">
        <v>70</v>
      </c>
      <c r="D5202" s="406">
        <v>53.07</v>
      </c>
      <c r="E5202" s="404" t="s">
        <v>65</v>
      </c>
      <c r="G5202"/>
    </row>
    <row r="5203" spans="1:7" ht="57" thickBot="1" x14ac:dyDescent="0.25">
      <c r="A5203" s="407">
        <v>74213</v>
      </c>
      <c r="B5203" s="407" t="s">
        <v>11127</v>
      </c>
      <c r="C5203" s="407"/>
      <c r="D5203" s="407"/>
      <c r="E5203" s="404" t="s">
        <v>65</v>
      </c>
      <c r="G5203"/>
    </row>
    <row r="5204" spans="1:7" ht="34.5" thickBot="1" x14ac:dyDescent="0.25">
      <c r="A5204" s="406" t="s">
        <v>86</v>
      </c>
      <c r="B5204" s="406" t="s">
        <v>11128</v>
      </c>
      <c r="C5204" s="406" t="s">
        <v>70</v>
      </c>
      <c r="D5204" s="406">
        <v>22.37</v>
      </c>
      <c r="E5204" s="404" t="s">
        <v>65</v>
      </c>
      <c r="G5204"/>
    </row>
    <row r="5205" spans="1:7" ht="13.5" thickBot="1" x14ac:dyDescent="0.25">
      <c r="A5205" s="407">
        <v>83655</v>
      </c>
      <c r="B5205" s="407" t="s">
        <v>3873</v>
      </c>
      <c r="C5205" s="407" t="s">
        <v>70</v>
      </c>
      <c r="D5205" s="407">
        <v>3.16</v>
      </c>
      <c r="E5205" s="404" t="s">
        <v>65</v>
      </c>
      <c r="G5205"/>
    </row>
    <row r="5206" spans="1:7" ht="13.5" thickBot="1" x14ac:dyDescent="0.25">
      <c r="A5206" s="406">
        <v>48</v>
      </c>
      <c r="B5206" s="406" t="s">
        <v>87</v>
      </c>
      <c r="C5206" s="406"/>
      <c r="D5206" s="406"/>
      <c r="E5206" s="404" t="s">
        <v>65</v>
      </c>
      <c r="G5206"/>
    </row>
    <row r="5207" spans="1:7" ht="13.5" thickBot="1" x14ac:dyDescent="0.25">
      <c r="A5207" s="407">
        <v>73888</v>
      </c>
      <c r="B5207" s="407" t="s">
        <v>88</v>
      </c>
      <c r="C5207" s="407"/>
      <c r="D5207" s="407"/>
      <c r="E5207" s="404" t="s">
        <v>65</v>
      </c>
      <c r="G5207"/>
    </row>
    <row r="5208" spans="1:7" ht="23.25" thickBot="1" x14ac:dyDescent="0.25">
      <c r="A5208" s="406" t="s">
        <v>89</v>
      </c>
      <c r="B5208" s="406" t="s">
        <v>3874</v>
      </c>
      <c r="C5208" s="406" t="s">
        <v>70</v>
      </c>
      <c r="D5208" s="406">
        <v>1.47</v>
      </c>
      <c r="E5208" s="404" t="s">
        <v>65</v>
      </c>
      <c r="G5208"/>
    </row>
    <row r="5209" spans="1:7" ht="23.25" thickBot="1" x14ac:dyDescent="0.25">
      <c r="A5209" s="407" t="s">
        <v>90</v>
      </c>
      <c r="B5209" s="407" t="s">
        <v>3875</v>
      </c>
      <c r="C5209" s="407" t="s">
        <v>70</v>
      </c>
      <c r="D5209" s="407">
        <v>1.96</v>
      </c>
      <c r="E5209" s="404" t="s">
        <v>65</v>
      </c>
      <c r="G5209"/>
    </row>
    <row r="5210" spans="1:7" ht="23.25" thickBot="1" x14ac:dyDescent="0.25">
      <c r="A5210" s="406" t="s">
        <v>91</v>
      </c>
      <c r="B5210" s="406" t="s">
        <v>3876</v>
      </c>
      <c r="C5210" s="406" t="s">
        <v>70</v>
      </c>
      <c r="D5210" s="406">
        <v>2.4500000000000002</v>
      </c>
      <c r="E5210" s="404" t="s">
        <v>65</v>
      </c>
      <c r="G5210"/>
    </row>
    <row r="5211" spans="1:7" ht="13.5" thickBot="1" x14ac:dyDescent="0.25">
      <c r="A5211" s="407" t="s">
        <v>92</v>
      </c>
      <c r="B5211" s="407" t="s">
        <v>3877</v>
      </c>
      <c r="C5211" s="407" t="s">
        <v>70</v>
      </c>
      <c r="D5211" s="407">
        <v>2.95</v>
      </c>
      <c r="E5211" s="404" t="s">
        <v>65</v>
      </c>
      <c r="G5211"/>
    </row>
    <row r="5212" spans="1:7" ht="13.5" thickBot="1" x14ac:dyDescent="0.25">
      <c r="A5212" s="406" t="s">
        <v>93</v>
      </c>
      <c r="B5212" s="406" t="s">
        <v>3878</v>
      </c>
      <c r="C5212" s="406" t="s">
        <v>70</v>
      </c>
      <c r="D5212" s="406">
        <v>3.44</v>
      </c>
      <c r="E5212" s="404" t="s">
        <v>65</v>
      </c>
      <c r="G5212"/>
    </row>
    <row r="5213" spans="1:7" ht="13.5" thickBot="1" x14ac:dyDescent="0.25">
      <c r="A5213" s="407" t="s">
        <v>94</v>
      </c>
      <c r="B5213" s="407" t="s">
        <v>3879</v>
      </c>
      <c r="C5213" s="407" t="s">
        <v>70</v>
      </c>
      <c r="D5213" s="407">
        <v>3.93</v>
      </c>
      <c r="E5213" s="404" t="s">
        <v>65</v>
      </c>
      <c r="G5213"/>
    </row>
    <row r="5214" spans="1:7" ht="13.5" thickBot="1" x14ac:dyDescent="0.25">
      <c r="A5214" s="406" t="s">
        <v>95</v>
      </c>
      <c r="B5214" s="406" t="s">
        <v>3880</v>
      </c>
      <c r="C5214" s="406" t="s">
        <v>70</v>
      </c>
      <c r="D5214" s="406">
        <v>4.91</v>
      </c>
      <c r="E5214" s="404" t="s">
        <v>65</v>
      </c>
      <c r="G5214"/>
    </row>
    <row r="5215" spans="1:7" ht="23.25" thickBot="1" x14ac:dyDescent="0.25">
      <c r="A5215" s="407" t="s">
        <v>96</v>
      </c>
      <c r="B5215" s="407" t="s">
        <v>3881</v>
      </c>
      <c r="C5215" s="407" t="s">
        <v>70</v>
      </c>
      <c r="D5215" s="407">
        <v>5.41</v>
      </c>
      <c r="E5215" s="404" t="s">
        <v>65</v>
      </c>
      <c r="G5215"/>
    </row>
    <row r="5216" spans="1:7" ht="13.5" customHeight="1" thickBot="1" x14ac:dyDescent="0.25">
      <c r="A5216" s="406" t="s">
        <v>97</v>
      </c>
      <c r="B5216" s="406" t="s">
        <v>3882</v>
      </c>
      <c r="C5216" s="406" t="s">
        <v>70</v>
      </c>
      <c r="D5216" s="406">
        <v>7.25</v>
      </c>
      <c r="E5216" s="404" t="s">
        <v>65</v>
      </c>
      <c r="G5216"/>
    </row>
    <row r="5217" spans="1:7" ht="23.25" thickBot="1" x14ac:dyDescent="0.25">
      <c r="A5217" s="407" t="s">
        <v>98</v>
      </c>
      <c r="B5217" s="407" t="s">
        <v>3883</v>
      </c>
      <c r="C5217" s="407" t="s">
        <v>70</v>
      </c>
      <c r="D5217" s="407">
        <v>7.99</v>
      </c>
      <c r="E5217" s="404" t="s">
        <v>65</v>
      </c>
      <c r="G5217"/>
    </row>
    <row r="5218" spans="1:7" ht="23.25" thickBot="1" x14ac:dyDescent="0.25">
      <c r="A5218" s="406" t="s">
        <v>99</v>
      </c>
      <c r="B5218" s="406" t="s">
        <v>3884</v>
      </c>
      <c r="C5218" s="406" t="s">
        <v>70</v>
      </c>
      <c r="D5218" s="406">
        <v>8.93</v>
      </c>
      <c r="E5218" s="404" t="s">
        <v>65</v>
      </c>
      <c r="G5218"/>
    </row>
    <row r="5219" spans="1:7" ht="23.25" thickBot="1" x14ac:dyDescent="0.25">
      <c r="A5219" s="407" t="s">
        <v>100</v>
      </c>
      <c r="B5219" s="407" t="s">
        <v>3885</v>
      </c>
      <c r="C5219" s="407" t="s">
        <v>70</v>
      </c>
      <c r="D5219" s="407">
        <v>9.7100000000000009</v>
      </c>
      <c r="E5219" s="404" t="s">
        <v>65</v>
      </c>
      <c r="G5219"/>
    </row>
    <row r="5220" spans="1:7" ht="79.5" customHeight="1" thickBot="1" x14ac:dyDescent="0.25">
      <c r="A5220" s="406" t="s">
        <v>101</v>
      </c>
      <c r="B5220" s="406" t="s">
        <v>3886</v>
      </c>
      <c r="C5220" s="406" t="s">
        <v>70</v>
      </c>
      <c r="D5220" s="406">
        <v>10.6</v>
      </c>
      <c r="E5220" s="404" t="s">
        <v>65</v>
      </c>
      <c r="G5220"/>
    </row>
    <row r="5221" spans="1:7" ht="23.25" thickBot="1" x14ac:dyDescent="0.25">
      <c r="A5221" s="407" t="s">
        <v>102</v>
      </c>
      <c r="B5221" s="407" t="s">
        <v>3887</v>
      </c>
      <c r="C5221" s="407" t="s">
        <v>70</v>
      </c>
      <c r="D5221" s="407">
        <v>11.43</v>
      </c>
      <c r="E5221" s="404" t="s">
        <v>65</v>
      </c>
      <c r="G5221"/>
    </row>
    <row r="5222" spans="1:7" ht="23.25" thickBot="1" x14ac:dyDescent="0.25">
      <c r="A5222" s="406" t="s">
        <v>103</v>
      </c>
      <c r="B5222" s="406" t="s">
        <v>3888</v>
      </c>
      <c r="C5222" s="406" t="s">
        <v>70</v>
      </c>
      <c r="D5222" s="406">
        <v>12.17</v>
      </c>
      <c r="E5222" s="404" t="s">
        <v>65</v>
      </c>
      <c r="G5222"/>
    </row>
    <row r="5223" spans="1:7" ht="23.25" thickBot="1" x14ac:dyDescent="0.25">
      <c r="A5223" s="407">
        <v>90694</v>
      </c>
      <c r="B5223" s="407" t="s">
        <v>11129</v>
      </c>
      <c r="C5223" s="407" t="s">
        <v>70</v>
      </c>
      <c r="D5223" s="407">
        <v>15.07</v>
      </c>
      <c r="E5223" s="404" t="s">
        <v>65</v>
      </c>
      <c r="G5223"/>
    </row>
    <row r="5224" spans="1:7" ht="38.25" customHeight="1" thickBot="1" x14ac:dyDescent="0.25">
      <c r="A5224" s="406">
        <v>90695</v>
      </c>
      <c r="B5224" s="406" t="s">
        <v>11130</v>
      </c>
      <c r="C5224" s="406" t="s">
        <v>70</v>
      </c>
      <c r="D5224" s="406">
        <v>29.78</v>
      </c>
      <c r="E5224" s="404" t="s">
        <v>65</v>
      </c>
      <c r="G5224"/>
    </row>
    <row r="5225" spans="1:7" ht="23.25" thickBot="1" x14ac:dyDescent="0.25">
      <c r="A5225" s="407">
        <v>90696</v>
      </c>
      <c r="B5225" s="407" t="s">
        <v>11131</v>
      </c>
      <c r="C5225" s="407" t="s">
        <v>70</v>
      </c>
      <c r="D5225" s="407">
        <v>44.7</v>
      </c>
      <c r="E5225" s="404" t="s">
        <v>65</v>
      </c>
      <c r="G5225"/>
    </row>
    <row r="5226" spans="1:7" ht="23.25" thickBot="1" x14ac:dyDescent="0.25">
      <c r="A5226" s="406">
        <v>90697</v>
      </c>
      <c r="B5226" s="406" t="s">
        <v>11132</v>
      </c>
      <c r="C5226" s="406" t="s">
        <v>70</v>
      </c>
      <c r="D5226" s="406">
        <v>74.66</v>
      </c>
      <c r="E5226" s="404" t="s">
        <v>65</v>
      </c>
      <c r="G5226"/>
    </row>
    <row r="5227" spans="1:7" ht="38.25" customHeight="1" thickBot="1" x14ac:dyDescent="0.25">
      <c r="A5227" s="407">
        <v>90698</v>
      </c>
      <c r="B5227" s="407" t="s">
        <v>11133</v>
      </c>
      <c r="C5227" s="407" t="s">
        <v>70</v>
      </c>
      <c r="D5227" s="407">
        <v>114.89</v>
      </c>
      <c r="E5227" s="404" t="s">
        <v>65</v>
      </c>
      <c r="G5227"/>
    </row>
    <row r="5228" spans="1:7" ht="38.25" customHeight="1" thickBot="1" x14ac:dyDescent="0.25">
      <c r="A5228" s="406">
        <v>90699</v>
      </c>
      <c r="B5228" s="406" t="s">
        <v>11134</v>
      </c>
      <c r="C5228" s="406" t="s">
        <v>70</v>
      </c>
      <c r="D5228" s="406">
        <v>147.57</v>
      </c>
      <c r="E5228" s="404" t="s">
        <v>65</v>
      </c>
      <c r="G5228"/>
    </row>
    <row r="5229" spans="1:7" ht="23.25" thickBot="1" x14ac:dyDescent="0.25">
      <c r="A5229" s="407">
        <v>90700</v>
      </c>
      <c r="B5229" s="407" t="s">
        <v>11135</v>
      </c>
      <c r="C5229" s="407" t="s">
        <v>70</v>
      </c>
      <c r="D5229" s="407">
        <v>193.55</v>
      </c>
      <c r="E5229" s="404" t="s">
        <v>65</v>
      </c>
      <c r="G5229"/>
    </row>
    <row r="5230" spans="1:7" ht="23.25" thickBot="1" x14ac:dyDescent="0.25">
      <c r="A5230" s="406">
        <v>90709</v>
      </c>
      <c r="B5230" s="406" t="s">
        <v>11136</v>
      </c>
      <c r="C5230" s="406" t="s">
        <v>70</v>
      </c>
      <c r="D5230" s="406">
        <v>16.75</v>
      </c>
      <c r="E5230" s="404" t="s">
        <v>65</v>
      </c>
      <c r="G5230"/>
    </row>
    <row r="5231" spans="1:7" ht="23.25" thickBot="1" x14ac:dyDescent="0.25">
      <c r="A5231" s="407">
        <v>90710</v>
      </c>
      <c r="B5231" s="407" t="s">
        <v>11137</v>
      </c>
      <c r="C5231" s="407" t="s">
        <v>70</v>
      </c>
      <c r="D5231" s="407">
        <v>31.5</v>
      </c>
      <c r="E5231" s="404" t="s">
        <v>65</v>
      </c>
      <c r="G5231"/>
    </row>
    <row r="5232" spans="1:7" ht="23.25" thickBot="1" x14ac:dyDescent="0.25">
      <c r="A5232" s="406">
        <v>90711</v>
      </c>
      <c r="B5232" s="406" t="s">
        <v>11138</v>
      </c>
      <c r="C5232" s="406" t="s">
        <v>70</v>
      </c>
      <c r="D5232" s="406">
        <v>46.38</v>
      </c>
      <c r="E5232" s="404" t="s">
        <v>65</v>
      </c>
      <c r="G5232"/>
    </row>
    <row r="5233" spans="1:7" ht="23.25" thickBot="1" x14ac:dyDescent="0.25">
      <c r="A5233" s="407">
        <v>90712</v>
      </c>
      <c r="B5233" s="407" t="s">
        <v>11139</v>
      </c>
      <c r="C5233" s="407" t="s">
        <v>70</v>
      </c>
      <c r="D5233" s="407">
        <v>76.34</v>
      </c>
      <c r="E5233" s="404" t="s">
        <v>65</v>
      </c>
      <c r="G5233"/>
    </row>
    <row r="5234" spans="1:7" ht="23.25" thickBot="1" x14ac:dyDescent="0.25">
      <c r="A5234" s="406">
        <v>90713</v>
      </c>
      <c r="B5234" s="406" t="s">
        <v>11140</v>
      </c>
      <c r="C5234" s="406" t="s">
        <v>70</v>
      </c>
      <c r="D5234" s="406">
        <v>116.61</v>
      </c>
      <c r="E5234" s="404" t="s">
        <v>65</v>
      </c>
      <c r="G5234"/>
    </row>
    <row r="5235" spans="1:7" ht="23.25" thickBot="1" x14ac:dyDescent="0.25">
      <c r="A5235" s="407">
        <v>90714</v>
      </c>
      <c r="B5235" s="407" t="s">
        <v>11141</v>
      </c>
      <c r="C5235" s="407" t="s">
        <v>70</v>
      </c>
      <c r="D5235" s="407">
        <v>149.26</v>
      </c>
      <c r="E5235" s="404" t="s">
        <v>65</v>
      </c>
      <c r="G5235"/>
    </row>
    <row r="5236" spans="1:7" ht="23.25" thickBot="1" x14ac:dyDescent="0.25">
      <c r="A5236" s="406">
        <v>90715</v>
      </c>
      <c r="B5236" s="406" t="s">
        <v>11142</v>
      </c>
      <c r="C5236" s="406" t="s">
        <v>70</v>
      </c>
      <c r="D5236" s="406">
        <v>197.38</v>
      </c>
      <c r="E5236" s="404" t="s">
        <v>65</v>
      </c>
      <c r="G5236"/>
    </row>
    <row r="5237" spans="1:7" ht="23.25" thickBot="1" x14ac:dyDescent="0.25">
      <c r="A5237" s="407">
        <v>90724</v>
      </c>
      <c r="B5237" s="407" t="s">
        <v>11143</v>
      </c>
      <c r="C5237" s="407" t="s">
        <v>2</v>
      </c>
      <c r="D5237" s="407">
        <v>19.79</v>
      </c>
      <c r="E5237" s="404" t="s">
        <v>65</v>
      </c>
      <c r="G5237"/>
    </row>
    <row r="5238" spans="1:7" ht="23.25" thickBot="1" x14ac:dyDescent="0.25">
      <c r="A5238" s="406">
        <v>90725</v>
      </c>
      <c r="B5238" s="406" t="s">
        <v>11144</v>
      </c>
      <c r="C5238" s="406" t="s">
        <v>2</v>
      </c>
      <c r="D5238" s="406">
        <v>24.43</v>
      </c>
      <c r="E5238" s="404" t="s">
        <v>65</v>
      </c>
      <c r="G5238"/>
    </row>
    <row r="5239" spans="1:7" ht="23.25" thickBot="1" x14ac:dyDescent="0.25">
      <c r="A5239" s="407">
        <v>90726</v>
      </c>
      <c r="B5239" s="407" t="s">
        <v>11145</v>
      </c>
      <c r="C5239" s="407" t="s">
        <v>2</v>
      </c>
      <c r="D5239" s="407">
        <v>29.07</v>
      </c>
      <c r="E5239" s="404" t="s">
        <v>65</v>
      </c>
      <c r="G5239"/>
    </row>
    <row r="5240" spans="1:7" ht="23.25" thickBot="1" x14ac:dyDescent="0.25">
      <c r="A5240" s="406">
        <v>90727</v>
      </c>
      <c r="B5240" s="406" t="s">
        <v>11146</v>
      </c>
      <c r="C5240" s="406" t="s">
        <v>2</v>
      </c>
      <c r="D5240" s="406">
        <v>33.71</v>
      </c>
      <c r="E5240" s="404" t="s">
        <v>65</v>
      </c>
      <c r="G5240"/>
    </row>
    <row r="5241" spans="1:7" ht="23.25" thickBot="1" x14ac:dyDescent="0.25">
      <c r="A5241" s="407">
        <v>90728</v>
      </c>
      <c r="B5241" s="407" t="s">
        <v>11147</v>
      </c>
      <c r="C5241" s="407" t="s">
        <v>2</v>
      </c>
      <c r="D5241" s="407">
        <v>38.35</v>
      </c>
      <c r="E5241" s="404" t="s">
        <v>65</v>
      </c>
      <c r="G5241"/>
    </row>
    <row r="5242" spans="1:7" ht="23.25" thickBot="1" x14ac:dyDescent="0.25">
      <c r="A5242" s="406">
        <v>90729</v>
      </c>
      <c r="B5242" s="406" t="s">
        <v>11148</v>
      </c>
      <c r="C5242" s="406" t="s">
        <v>2</v>
      </c>
      <c r="D5242" s="406">
        <v>42.99</v>
      </c>
      <c r="E5242" s="404" t="s">
        <v>65</v>
      </c>
      <c r="G5242"/>
    </row>
    <row r="5243" spans="1:7" ht="23.25" thickBot="1" x14ac:dyDescent="0.25">
      <c r="A5243" s="407">
        <v>90730</v>
      </c>
      <c r="B5243" s="407" t="s">
        <v>11149</v>
      </c>
      <c r="C5243" s="407" t="s">
        <v>2</v>
      </c>
      <c r="D5243" s="407">
        <v>47.67</v>
      </c>
      <c r="E5243" s="404" t="s">
        <v>65</v>
      </c>
      <c r="G5243"/>
    </row>
    <row r="5244" spans="1:7" ht="23.25" thickBot="1" x14ac:dyDescent="0.25">
      <c r="A5244" s="406">
        <v>90731</v>
      </c>
      <c r="B5244" s="406" t="s">
        <v>11150</v>
      </c>
      <c r="C5244" s="406" t="s">
        <v>2</v>
      </c>
      <c r="D5244" s="406">
        <v>52.31</v>
      </c>
      <c r="E5244" s="404" t="s">
        <v>65</v>
      </c>
      <c r="G5244"/>
    </row>
    <row r="5245" spans="1:7" ht="23.25" thickBot="1" x14ac:dyDescent="0.25">
      <c r="A5245" s="407">
        <v>90732</v>
      </c>
      <c r="B5245" s="407" t="s">
        <v>11151</v>
      </c>
      <c r="C5245" s="407" t="s">
        <v>2</v>
      </c>
      <c r="D5245" s="407">
        <v>66.260000000000005</v>
      </c>
      <c r="E5245" s="404" t="s">
        <v>65</v>
      </c>
      <c r="G5245"/>
    </row>
    <row r="5246" spans="1:7" ht="23.25" thickBot="1" x14ac:dyDescent="0.25">
      <c r="A5246" s="406">
        <v>90733</v>
      </c>
      <c r="B5246" s="406" t="s">
        <v>11152</v>
      </c>
      <c r="C5246" s="406" t="s">
        <v>70</v>
      </c>
      <c r="D5246" s="406">
        <v>2.14</v>
      </c>
      <c r="E5246" s="404" t="s">
        <v>65</v>
      </c>
      <c r="G5246"/>
    </row>
    <row r="5247" spans="1:7" ht="23.25" thickBot="1" x14ac:dyDescent="0.25">
      <c r="A5247" s="407">
        <v>90734</v>
      </c>
      <c r="B5247" s="407" t="s">
        <v>11153</v>
      </c>
      <c r="C5247" s="407" t="s">
        <v>70</v>
      </c>
      <c r="D5247" s="407">
        <v>2.61</v>
      </c>
      <c r="E5247" s="404" t="s">
        <v>65</v>
      </c>
      <c r="G5247"/>
    </row>
    <row r="5248" spans="1:7" ht="23.25" thickBot="1" x14ac:dyDescent="0.25">
      <c r="A5248" s="406">
        <v>90735</v>
      </c>
      <c r="B5248" s="406" t="s">
        <v>11154</v>
      </c>
      <c r="C5248" s="406" t="s">
        <v>70</v>
      </c>
      <c r="D5248" s="406">
        <v>3.11</v>
      </c>
      <c r="E5248" s="404" t="s">
        <v>65</v>
      </c>
      <c r="G5248"/>
    </row>
    <row r="5249" spans="1:7" ht="23.25" thickBot="1" x14ac:dyDescent="0.25">
      <c r="A5249" s="407">
        <v>90736</v>
      </c>
      <c r="B5249" s="407" t="s">
        <v>11155</v>
      </c>
      <c r="C5249" s="407" t="s">
        <v>70</v>
      </c>
      <c r="D5249" s="407">
        <v>3.58</v>
      </c>
      <c r="E5249" s="404" t="s">
        <v>65</v>
      </c>
      <c r="G5249"/>
    </row>
    <row r="5250" spans="1:7" ht="23.25" thickBot="1" x14ac:dyDescent="0.25">
      <c r="A5250" s="406">
        <v>90737</v>
      </c>
      <c r="B5250" s="406" t="s">
        <v>11156</v>
      </c>
      <c r="C5250" s="406" t="s">
        <v>70</v>
      </c>
      <c r="D5250" s="406">
        <v>4.04</v>
      </c>
      <c r="E5250" s="404" t="s">
        <v>65</v>
      </c>
      <c r="G5250"/>
    </row>
    <row r="5251" spans="1:7" ht="23.25" thickBot="1" x14ac:dyDescent="0.25">
      <c r="A5251" s="407">
        <v>90738</v>
      </c>
      <c r="B5251" s="407" t="s">
        <v>11157</v>
      </c>
      <c r="C5251" s="407" t="s">
        <v>70</v>
      </c>
      <c r="D5251" s="407">
        <v>4.54</v>
      </c>
      <c r="E5251" s="404" t="s">
        <v>65</v>
      </c>
      <c r="G5251"/>
    </row>
    <row r="5252" spans="1:7" ht="23.25" thickBot="1" x14ac:dyDescent="0.25">
      <c r="A5252" s="406">
        <v>90739</v>
      </c>
      <c r="B5252" s="406" t="s">
        <v>11158</v>
      </c>
      <c r="C5252" s="406" t="s">
        <v>70</v>
      </c>
      <c r="D5252" s="406">
        <v>11.11</v>
      </c>
      <c r="E5252" s="404" t="s">
        <v>65</v>
      </c>
      <c r="G5252"/>
    </row>
    <row r="5253" spans="1:7" ht="34.5" thickBot="1" x14ac:dyDescent="0.25">
      <c r="A5253" s="407">
        <v>90740</v>
      </c>
      <c r="B5253" s="407" t="s">
        <v>11159</v>
      </c>
      <c r="C5253" s="407" t="s">
        <v>70</v>
      </c>
      <c r="D5253" s="407">
        <v>4.79</v>
      </c>
      <c r="E5253" s="404" t="s">
        <v>65</v>
      </c>
      <c r="G5253"/>
    </row>
    <row r="5254" spans="1:7" ht="34.5" thickBot="1" x14ac:dyDescent="0.25">
      <c r="A5254" s="406">
        <v>90741</v>
      </c>
      <c r="B5254" s="406" t="s">
        <v>11160</v>
      </c>
      <c r="C5254" s="406" t="s">
        <v>70</v>
      </c>
      <c r="D5254" s="406">
        <v>5.26</v>
      </c>
      <c r="E5254" s="404" t="s">
        <v>65</v>
      </c>
      <c r="G5254"/>
    </row>
    <row r="5255" spans="1:7" ht="34.5" thickBot="1" x14ac:dyDescent="0.25">
      <c r="A5255" s="407">
        <v>90742</v>
      </c>
      <c r="B5255" s="407" t="s">
        <v>11161</v>
      </c>
      <c r="C5255" s="407" t="s">
        <v>70</v>
      </c>
      <c r="D5255" s="407">
        <v>5.73</v>
      </c>
      <c r="E5255" s="404" t="s">
        <v>65</v>
      </c>
      <c r="G5255"/>
    </row>
    <row r="5256" spans="1:7" ht="34.5" thickBot="1" x14ac:dyDescent="0.25">
      <c r="A5256" s="406">
        <v>90743</v>
      </c>
      <c r="B5256" s="406" t="s">
        <v>11162</v>
      </c>
      <c r="C5256" s="406" t="s">
        <v>70</v>
      </c>
      <c r="D5256" s="406">
        <v>6.23</v>
      </c>
      <c r="E5256" s="404" t="s">
        <v>65</v>
      </c>
      <c r="G5256"/>
    </row>
    <row r="5257" spans="1:7" ht="34.5" thickBot="1" x14ac:dyDescent="0.25">
      <c r="A5257" s="407">
        <v>90744</v>
      </c>
      <c r="B5257" s="407" t="s">
        <v>11163</v>
      </c>
      <c r="C5257" s="407" t="s">
        <v>70</v>
      </c>
      <c r="D5257" s="407">
        <v>6.69</v>
      </c>
      <c r="E5257" s="404" t="s">
        <v>65</v>
      </c>
      <c r="G5257"/>
    </row>
    <row r="5258" spans="1:7" ht="25.5" customHeight="1" thickBot="1" x14ac:dyDescent="0.25">
      <c r="A5258" s="406">
        <v>90745</v>
      </c>
      <c r="B5258" s="406" t="s">
        <v>11164</v>
      </c>
      <c r="C5258" s="406" t="s">
        <v>70</v>
      </c>
      <c r="D5258" s="406">
        <v>15.97</v>
      </c>
      <c r="E5258" s="404" t="s">
        <v>65</v>
      </c>
      <c r="G5258"/>
    </row>
    <row r="5259" spans="1:7" ht="34.5" thickBot="1" x14ac:dyDescent="0.25">
      <c r="A5259" s="407">
        <v>90746</v>
      </c>
      <c r="B5259" s="407" t="s">
        <v>11165</v>
      </c>
      <c r="C5259" s="407" t="s">
        <v>70</v>
      </c>
      <c r="D5259" s="407">
        <v>20.52</v>
      </c>
      <c r="E5259" s="404" t="s">
        <v>65</v>
      </c>
      <c r="G5259"/>
    </row>
    <row r="5260" spans="1:7" ht="34.5" thickBot="1" x14ac:dyDescent="0.25">
      <c r="A5260" s="406">
        <v>90747</v>
      </c>
      <c r="B5260" s="406" t="s">
        <v>11166</v>
      </c>
      <c r="C5260" s="406" t="s">
        <v>70</v>
      </c>
      <c r="D5260" s="406">
        <v>24.4</v>
      </c>
      <c r="E5260" s="404" t="s">
        <v>65</v>
      </c>
      <c r="G5260"/>
    </row>
    <row r="5261" spans="1:7" ht="23.25" thickBot="1" x14ac:dyDescent="0.25">
      <c r="A5261" s="407">
        <v>90748</v>
      </c>
      <c r="B5261" s="407" t="s">
        <v>11167</v>
      </c>
      <c r="C5261" s="407" t="s">
        <v>70</v>
      </c>
      <c r="D5261" s="407">
        <v>3.83</v>
      </c>
      <c r="E5261" s="404" t="s">
        <v>65</v>
      </c>
      <c r="G5261"/>
    </row>
    <row r="5262" spans="1:7" ht="23.25" thickBot="1" x14ac:dyDescent="0.25">
      <c r="A5262" s="406">
        <v>90749</v>
      </c>
      <c r="B5262" s="406" t="s">
        <v>11168</v>
      </c>
      <c r="C5262" s="406" t="s">
        <v>70</v>
      </c>
      <c r="D5262" s="406">
        <v>4.33</v>
      </c>
      <c r="E5262" s="404" t="s">
        <v>65</v>
      </c>
      <c r="G5262"/>
    </row>
    <row r="5263" spans="1:7" ht="23.25" thickBot="1" x14ac:dyDescent="0.25">
      <c r="A5263" s="407">
        <v>90750</v>
      </c>
      <c r="B5263" s="407" t="s">
        <v>11169</v>
      </c>
      <c r="C5263" s="407" t="s">
        <v>70</v>
      </c>
      <c r="D5263" s="407">
        <v>4.79</v>
      </c>
      <c r="E5263" s="404" t="s">
        <v>65</v>
      </c>
      <c r="G5263"/>
    </row>
    <row r="5264" spans="1:7" ht="23.25" thickBot="1" x14ac:dyDescent="0.25">
      <c r="A5264" s="406">
        <v>90751</v>
      </c>
      <c r="B5264" s="406" t="s">
        <v>11170</v>
      </c>
      <c r="C5264" s="406" t="s">
        <v>70</v>
      </c>
      <c r="D5264" s="406">
        <v>5.26</v>
      </c>
      <c r="E5264" s="404" t="s">
        <v>65</v>
      </c>
      <c r="G5264"/>
    </row>
    <row r="5265" spans="1:7" ht="23.25" thickBot="1" x14ac:dyDescent="0.25">
      <c r="A5265" s="407">
        <v>90752</v>
      </c>
      <c r="B5265" s="407" t="s">
        <v>11171</v>
      </c>
      <c r="C5265" s="407" t="s">
        <v>70</v>
      </c>
      <c r="D5265" s="407">
        <v>5.76</v>
      </c>
      <c r="E5265" s="404" t="s">
        <v>65</v>
      </c>
      <c r="G5265"/>
    </row>
    <row r="5266" spans="1:7" ht="23.25" thickBot="1" x14ac:dyDescent="0.25">
      <c r="A5266" s="406">
        <v>90753</v>
      </c>
      <c r="B5266" s="406" t="s">
        <v>11172</v>
      </c>
      <c r="C5266" s="406" t="s">
        <v>70</v>
      </c>
      <c r="D5266" s="406">
        <v>6.23</v>
      </c>
      <c r="E5266" s="404" t="s">
        <v>65</v>
      </c>
      <c r="G5266"/>
    </row>
    <row r="5267" spans="1:7" ht="23.25" thickBot="1" x14ac:dyDescent="0.25">
      <c r="A5267" s="407">
        <v>90754</v>
      </c>
      <c r="B5267" s="407" t="s">
        <v>11173</v>
      </c>
      <c r="C5267" s="407" t="s">
        <v>70</v>
      </c>
      <c r="D5267" s="407">
        <v>14.94</v>
      </c>
      <c r="E5267" s="404" t="s">
        <v>65</v>
      </c>
      <c r="G5267"/>
    </row>
    <row r="5268" spans="1:7" ht="34.5" thickBot="1" x14ac:dyDescent="0.25">
      <c r="A5268" s="406">
        <v>90755</v>
      </c>
      <c r="B5268" s="406" t="s">
        <v>11174</v>
      </c>
      <c r="C5268" s="406" t="s">
        <v>70</v>
      </c>
      <c r="D5268" s="406">
        <v>6.48</v>
      </c>
      <c r="E5268" s="404" t="s">
        <v>65</v>
      </c>
      <c r="G5268"/>
    </row>
    <row r="5269" spans="1:7" ht="34.5" thickBot="1" x14ac:dyDescent="0.25">
      <c r="A5269" s="407">
        <v>90756</v>
      </c>
      <c r="B5269" s="407" t="s">
        <v>11175</v>
      </c>
      <c r="C5269" s="407" t="s">
        <v>70</v>
      </c>
      <c r="D5269" s="407">
        <v>6.94</v>
      </c>
      <c r="E5269" s="404" t="s">
        <v>65</v>
      </c>
      <c r="G5269"/>
    </row>
    <row r="5270" spans="1:7" ht="34.5" thickBot="1" x14ac:dyDescent="0.25">
      <c r="A5270" s="406">
        <v>90757</v>
      </c>
      <c r="B5270" s="406" t="s">
        <v>11176</v>
      </c>
      <c r="C5270" s="406" t="s">
        <v>70</v>
      </c>
      <c r="D5270" s="406">
        <v>7.44</v>
      </c>
      <c r="E5270" s="404" t="s">
        <v>65</v>
      </c>
      <c r="G5270"/>
    </row>
    <row r="5271" spans="1:7" ht="34.5" thickBot="1" x14ac:dyDescent="0.25">
      <c r="A5271" s="407">
        <v>90758</v>
      </c>
      <c r="B5271" s="407" t="s">
        <v>11177</v>
      </c>
      <c r="C5271" s="407" t="s">
        <v>70</v>
      </c>
      <c r="D5271" s="407">
        <v>7.91</v>
      </c>
      <c r="E5271" s="404" t="s">
        <v>65</v>
      </c>
      <c r="G5271"/>
    </row>
    <row r="5272" spans="1:7" ht="34.5" thickBot="1" x14ac:dyDescent="0.25">
      <c r="A5272" s="406">
        <v>90759</v>
      </c>
      <c r="B5272" s="406" t="s">
        <v>11178</v>
      </c>
      <c r="C5272" s="406" t="s">
        <v>70</v>
      </c>
      <c r="D5272" s="406">
        <v>8.3800000000000008</v>
      </c>
      <c r="E5272" s="404" t="s">
        <v>65</v>
      </c>
      <c r="G5272"/>
    </row>
    <row r="5273" spans="1:7" ht="34.5" thickBot="1" x14ac:dyDescent="0.25">
      <c r="A5273" s="407">
        <v>90760</v>
      </c>
      <c r="B5273" s="407" t="s">
        <v>11179</v>
      </c>
      <c r="C5273" s="407" t="s">
        <v>70</v>
      </c>
      <c r="D5273" s="407">
        <v>19.73</v>
      </c>
      <c r="E5273" s="404" t="s">
        <v>65</v>
      </c>
      <c r="G5273"/>
    </row>
    <row r="5274" spans="1:7" ht="34.5" thickBot="1" x14ac:dyDescent="0.25">
      <c r="A5274" s="406">
        <v>90761</v>
      </c>
      <c r="B5274" s="406" t="s">
        <v>11180</v>
      </c>
      <c r="C5274" s="406" t="s">
        <v>70</v>
      </c>
      <c r="D5274" s="406">
        <v>25.22</v>
      </c>
      <c r="E5274" s="404" t="s">
        <v>65</v>
      </c>
      <c r="G5274"/>
    </row>
    <row r="5275" spans="1:7" ht="34.5" thickBot="1" x14ac:dyDescent="0.25">
      <c r="A5275" s="407">
        <v>90762</v>
      </c>
      <c r="B5275" s="407" t="s">
        <v>11181</v>
      </c>
      <c r="C5275" s="407" t="s">
        <v>70</v>
      </c>
      <c r="D5275" s="407">
        <v>29.03</v>
      </c>
      <c r="E5275" s="404" t="s">
        <v>65</v>
      </c>
      <c r="G5275"/>
    </row>
    <row r="5276" spans="1:7" ht="13.5" thickBot="1" x14ac:dyDescent="0.25">
      <c r="A5276" s="406">
        <v>51</v>
      </c>
      <c r="B5276" s="406" t="s">
        <v>106</v>
      </c>
      <c r="C5276" s="406"/>
      <c r="D5276" s="406"/>
      <c r="E5276" s="404" t="s">
        <v>65</v>
      </c>
      <c r="G5276"/>
    </row>
    <row r="5277" spans="1:7" ht="34.5" thickBot="1" x14ac:dyDescent="0.25">
      <c r="A5277" s="407">
        <v>92834</v>
      </c>
      <c r="B5277" s="407" t="s">
        <v>14142</v>
      </c>
      <c r="C5277" s="407" t="s">
        <v>70</v>
      </c>
      <c r="D5277" s="407">
        <v>6.7</v>
      </c>
      <c r="E5277" s="404" t="s">
        <v>65</v>
      </c>
      <c r="G5277"/>
    </row>
    <row r="5278" spans="1:7" ht="23.25" thickBot="1" x14ac:dyDescent="0.25">
      <c r="A5278" s="406">
        <v>92835</v>
      </c>
      <c r="B5278" s="406" t="s">
        <v>14143</v>
      </c>
      <c r="C5278" s="406" t="s">
        <v>11850</v>
      </c>
      <c r="D5278" s="406">
        <v>108.92</v>
      </c>
      <c r="E5278" s="404" t="s">
        <v>65</v>
      </c>
      <c r="G5278"/>
    </row>
    <row r="5279" spans="1:7" ht="34.5" thickBot="1" x14ac:dyDescent="0.25">
      <c r="A5279" s="407">
        <v>92836</v>
      </c>
      <c r="B5279" s="407" t="s">
        <v>14144</v>
      </c>
      <c r="C5279" s="407" t="s">
        <v>70</v>
      </c>
      <c r="D5279" s="407">
        <v>8.56</v>
      </c>
      <c r="E5279" s="404" t="s">
        <v>65</v>
      </c>
      <c r="G5279"/>
    </row>
    <row r="5280" spans="1:7" ht="34.5" thickBot="1" x14ac:dyDescent="0.25">
      <c r="A5280" s="406">
        <v>92838</v>
      </c>
      <c r="B5280" s="406" t="s">
        <v>14145</v>
      </c>
      <c r="C5280" s="406" t="s">
        <v>70</v>
      </c>
      <c r="D5280" s="406">
        <v>10.27</v>
      </c>
      <c r="E5280" s="404" t="s">
        <v>65</v>
      </c>
      <c r="G5280"/>
    </row>
    <row r="5281" spans="1:7" ht="34.5" thickBot="1" x14ac:dyDescent="0.25">
      <c r="A5281" s="407">
        <v>92840</v>
      </c>
      <c r="B5281" s="407" t="s">
        <v>14146</v>
      </c>
      <c r="C5281" s="407" t="s">
        <v>70</v>
      </c>
      <c r="D5281" s="407">
        <v>12.17</v>
      </c>
      <c r="E5281" s="404" t="s">
        <v>65</v>
      </c>
      <c r="G5281"/>
    </row>
    <row r="5282" spans="1:7" ht="34.5" thickBot="1" x14ac:dyDescent="0.25">
      <c r="A5282" s="406">
        <v>92842</v>
      </c>
      <c r="B5282" s="406" t="s">
        <v>14147</v>
      </c>
      <c r="C5282" s="406" t="s">
        <v>70</v>
      </c>
      <c r="D5282" s="406">
        <v>13.89</v>
      </c>
      <c r="E5282" s="404" t="s">
        <v>65</v>
      </c>
      <c r="G5282"/>
    </row>
    <row r="5283" spans="1:7" ht="34.5" thickBot="1" x14ac:dyDescent="0.25">
      <c r="A5283" s="407">
        <v>92844</v>
      </c>
      <c r="B5283" s="407" t="s">
        <v>14148</v>
      </c>
      <c r="C5283" s="407" t="s">
        <v>70</v>
      </c>
      <c r="D5283" s="407">
        <v>15.79</v>
      </c>
      <c r="E5283" s="404" t="s">
        <v>65</v>
      </c>
      <c r="G5283"/>
    </row>
    <row r="5284" spans="1:7" ht="45.75" customHeight="1" thickBot="1" x14ac:dyDescent="0.25">
      <c r="A5284" s="406">
        <v>92846</v>
      </c>
      <c r="B5284" s="406" t="s">
        <v>14149</v>
      </c>
      <c r="C5284" s="406" t="s">
        <v>70</v>
      </c>
      <c r="D5284" s="406">
        <v>17.5</v>
      </c>
      <c r="E5284" s="404" t="s">
        <v>65</v>
      </c>
      <c r="G5284"/>
    </row>
    <row r="5285" spans="1:7" ht="34.5" thickBot="1" x14ac:dyDescent="0.25">
      <c r="A5285" s="407">
        <v>92848</v>
      </c>
      <c r="B5285" s="407" t="s">
        <v>14150</v>
      </c>
      <c r="C5285" s="407" t="s">
        <v>70</v>
      </c>
      <c r="D5285" s="407">
        <v>19.420000000000002</v>
      </c>
      <c r="E5285" s="404" t="s">
        <v>65</v>
      </c>
      <c r="G5285"/>
    </row>
    <row r="5286" spans="1:7" ht="34.5" thickBot="1" x14ac:dyDescent="0.25">
      <c r="A5286" s="406">
        <v>92850</v>
      </c>
      <c r="B5286" s="406" t="s">
        <v>14151</v>
      </c>
      <c r="C5286" s="406" t="s">
        <v>70</v>
      </c>
      <c r="D5286" s="406">
        <v>12.68</v>
      </c>
      <c r="E5286" s="404" t="s">
        <v>65</v>
      </c>
      <c r="G5286"/>
    </row>
    <row r="5287" spans="1:7" ht="23.25" thickBot="1" x14ac:dyDescent="0.25">
      <c r="A5287" s="407">
        <v>92851</v>
      </c>
      <c r="B5287" s="407" t="s">
        <v>14152</v>
      </c>
      <c r="C5287" s="407" t="s">
        <v>11850</v>
      </c>
      <c r="D5287" s="407">
        <v>116.36</v>
      </c>
      <c r="E5287" s="404" t="s">
        <v>65</v>
      </c>
      <c r="G5287"/>
    </row>
    <row r="5288" spans="1:7" ht="34.5" thickBot="1" x14ac:dyDescent="0.25">
      <c r="A5288" s="406">
        <v>92852</v>
      </c>
      <c r="B5288" s="406" t="s">
        <v>14153</v>
      </c>
      <c r="C5288" s="406" t="s">
        <v>70</v>
      </c>
      <c r="D5288" s="406">
        <v>16</v>
      </c>
      <c r="E5288" s="404" t="s">
        <v>65</v>
      </c>
      <c r="G5288"/>
    </row>
    <row r="5289" spans="1:7" ht="34.5" thickBot="1" x14ac:dyDescent="0.25">
      <c r="A5289" s="407">
        <v>92854</v>
      </c>
      <c r="B5289" s="407" t="s">
        <v>14154</v>
      </c>
      <c r="C5289" s="407" t="s">
        <v>70</v>
      </c>
      <c r="D5289" s="407">
        <v>19.489999999999998</v>
      </c>
      <c r="E5289" s="404" t="s">
        <v>65</v>
      </c>
      <c r="G5289"/>
    </row>
    <row r="5290" spans="1:7" ht="34.5" thickBot="1" x14ac:dyDescent="0.25">
      <c r="A5290" s="406">
        <v>92856</v>
      </c>
      <c r="B5290" s="406" t="s">
        <v>14155</v>
      </c>
      <c r="C5290" s="406" t="s">
        <v>70</v>
      </c>
      <c r="D5290" s="406">
        <v>22.97</v>
      </c>
      <c r="E5290" s="404" t="s">
        <v>65</v>
      </c>
      <c r="G5290"/>
    </row>
    <row r="5291" spans="1:7" ht="34.5" thickBot="1" x14ac:dyDescent="0.25">
      <c r="A5291" s="407">
        <v>92858</v>
      </c>
      <c r="B5291" s="407" t="s">
        <v>14156</v>
      </c>
      <c r="C5291" s="407" t="s">
        <v>70</v>
      </c>
      <c r="D5291" s="407">
        <v>26.28</v>
      </c>
      <c r="E5291" s="404" t="s">
        <v>65</v>
      </c>
      <c r="G5291"/>
    </row>
    <row r="5292" spans="1:7" ht="34.5" thickBot="1" x14ac:dyDescent="0.25">
      <c r="A5292" s="406">
        <v>92860</v>
      </c>
      <c r="B5292" s="406" t="s">
        <v>14157</v>
      </c>
      <c r="C5292" s="406" t="s">
        <v>70</v>
      </c>
      <c r="D5292" s="406">
        <v>29.84</v>
      </c>
      <c r="E5292" s="404" t="s">
        <v>65</v>
      </c>
      <c r="G5292"/>
    </row>
    <row r="5293" spans="1:7" ht="34.5" thickBot="1" x14ac:dyDescent="0.25">
      <c r="A5293" s="407">
        <v>92862</v>
      </c>
      <c r="B5293" s="407" t="s">
        <v>14158</v>
      </c>
      <c r="C5293" s="407" t="s">
        <v>70</v>
      </c>
      <c r="D5293" s="407">
        <v>33.299999999999997</v>
      </c>
      <c r="E5293" s="404" t="s">
        <v>65</v>
      </c>
      <c r="G5293"/>
    </row>
    <row r="5294" spans="1:7" ht="34.5" thickBot="1" x14ac:dyDescent="0.25">
      <c r="A5294" s="406">
        <v>92864</v>
      </c>
      <c r="B5294" s="406" t="s">
        <v>14159</v>
      </c>
      <c r="C5294" s="406" t="s">
        <v>70</v>
      </c>
      <c r="D5294" s="406">
        <v>36.78</v>
      </c>
      <c r="E5294" s="404" t="s">
        <v>65</v>
      </c>
      <c r="G5294"/>
    </row>
    <row r="5295" spans="1:7" ht="13.5" thickBot="1" x14ac:dyDescent="0.25">
      <c r="A5295" s="407">
        <v>52</v>
      </c>
      <c r="B5295" s="407" t="s">
        <v>4515</v>
      </c>
      <c r="C5295" s="407"/>
      <c r="D5295" s="407"/>
      <c r="E5295" s="404" t="s">
        <v>65</v>
      </c>
      <c r="G5295"/>
    </row>
    <row r="5296" spans="1:7" ht="23.25" thickBot="1" x14ac:dyDescent="0.25">
      <c r="A5296" s="406">
        <v>92210</v>
      </c>
      <c r="B5296" s="406" t="s">
        <v>14160</v>
      </c>
      <c r="C5296" s="406" t="s">
        <v>12304</v>
      </c>
      <c r="D5296" s="406">
        <v>84.61</v>
      </c>
      <c r="E5296" s="404" t="s">
        <v>65</v>
      </c>
      <c r="G5296"/>
    </row>
    <row r="5297" spans="1:7" ht="23.25" thickBot="1" x14ac:dyDescent="0.25">
      <c r="A5297" s="407">
        <v>92211</v>
      </c>
      <c r="B5297" s="407" t="s">
        <v>14160</v>
      </c>
      <c r="C5297" s="407" t="s">
        <v>105</v>
      </c>
      <c r="D5297" s="407">
        <v>107.71</v>
      </c>
      <c r="E5297" s="404" t="s">
        <v>65</v>
      </c>
      <c r="G5297"/>
    </row>
    <row r="5298" spans="1:7" ht="23.25" thickBot="1" x14ac:dyDescent="0.25">
      <c r="A5298" s="406">
        <v>92212</v>
      </c>
      <c r="B5298" s="406" t="s">
        <v>14160</v>
      </c>
      <c r="C5298" s="406" t="s">
        <v>14161</v>
      </c>
      <c r="D5298" s="406">
        <v>136.22999999999999</v>
      </c>
      <c r="E5298" s="404" t="s">
        <v>65</v>
      </c>
      <c r="G5298"/>
    </row>
    <row r="5299" spans="1:7" ht="13.5" customHeight="1" thickBot="1" x14ac:dyDescent="0.25">
      <c r="A5299" s="407">
        <v>92213</v>
      </c>
      <c r="B5299" s="407" t="s">
        <v>14160</v>
      </c>
      <c r="C5299" s="407" t="s">
        <v>14162</v>
      </c>
      <c r="D5299" s="407">
        <v>184.59</v>
      </c>
      <c r="E5299" s="404" t="s">
        <v>65</v>
      </c>
      <c r="G5299"/>
    </row>
    <row r="5300" spans="1:7" ht="23.25" thickBot="1" x14ac:dyDescent="0.25">
      <c r="A5300" s="406">
        <v>92214</v>
      </c>
      <c r="B5300" s="406" t="s">
        <v>14160</v>
      </c>
      <c r="C5300" s="406" t="s">
        <v>14163</v>
      </c>
      <c r="D5300" s="406">
        <v>202.72</v>
      </c>
      <c r="E5300" s="404" t="s">
        <v>65</v>
      </c>
      <c r="G5300"/>
    </row>
    <row r="5301" spans="1:7" ht="23.25" thickBot="1" x14ac:dyDescent="0.25">
      <c r="A5301" s="407">
        <v>92215</v>
      </c>
      <c r="B5301" s="407" t="s">
        <v>14160</v>
      </c>
      <c r="C5301" s="407" t="s">
        <v>14164</v>
      </c>
      <c r="D5301" s="407">
        <v>243.34</v>
      </c>
      <c r="E5301" s="404" t="s">
        <v>65</v>
      </c>
      <c r="G5301"/>
    </row>
    <row r="5302" spans="1:7" ht="23.25" thickBot="1" x14ac:dyDescent="0.25">
      <c r="A5302" s="406">
        <v>92216</v>
      </c>
      <c r="B5302" s="406" t="s">
        <v>14165</v>
      </c>
      <c r="C5302" s="406" t="s">
        <v>14166</v>
      </c>
      <c r="D5302" s="406">
        <v>273.07</v>
      </c>
      <c r="E5302" s="404" t="s">
        <v>65</v>
      </c>
      <c r="G5302"/>
    </row>
    <row r="5303" spans="1:7" ht="23.25" thickBot="1" x14ac:dyDescent="0.25">
      <c r="A5303" s="407">
        <v>92219</v>
      </c>
      <c r="B5303" s="407" t="s">
        <v>14167</v>
      </c>
      <c r="C5303" s="407" t="s">
        <v>12304</v>
      </c>
      <c r="D5303" s="407">
        <v>92.05</v>
      </c>
      <c r="E5303" s="404" t="s">
        <v>65</v>
      </c>
      <c r="G5303"/>
    </row>
    <row r="5304" spans="1:7" ht="23.25" thickBot="1" x14ac:dyDescent="0.25">
      <c r="A5304" s="406">
        <v>92220</v>
      </c>
      <c r="B5304" s="406" t="s">
        <v>14167</v>
      </c>
      <c r="C5304" s="406" t="s">
        <v>105</v>
      </c>
      <c r="D5304" s="406">
        <v>116.93</v>
      </c>
      <c r="E5304" s="404" t="s">
        <v>65</v>
      </c>
      <c r="G5304"/>
    </row>
    <row r="5305" spans="1:7" ht="23.25" thickBot="1" x14ac:dyDescent="0.25">
      <c r="A5305" s="407">
        <v>92221</v>
      </c>
      <c r="B5305" s="407" t="s">
        <v>14167</v>
      </c>
      <c r="C5305" s="407" t="s">
        <v>14161</v>
      </c>
      <c r="D5305" s="407">
        <v>147.02000000000001</v>
      </c>
      <c r="E5305" s="404" t="s">
        <v>65</v>
      </c>
      <c r="G5305"/>
    </row>
    <row r="5306" spans="1:7" ht="23.25" thickBot="1" x14ac:dyDescent="0.25">
      <c r="A5306" s="406">
        <v>92222</v>
      </c>
      <c r="B5306" s="406" t="s">
        <v>14167</v>
      </c>
      <c r="C5306" s="406" t="s">
        <v>14162</v>
      </c>
      <c r="D5306" s="406">
        <v>197.14</v>
      </c>
      <c r="E5306" s="404" t="s">
        <v>65</v>
      </c>
      <c r="G5306"/>
    </row>
    <row r="5307" spans="1:7" ht="23.25" thickBot="1" x14ac:dyDescent="0.25">
      <c r="A5307" s="407">
        <v>92223</v>
      </c>
      <c r="B5307" s="407" t="s">
        <v>14167</v>
      </c>
      <c r="C5307" s="407" t="s">
        <v>14163</v>
      </c>
      <c r="D5307" s="407">
        <v>216.77</v>
      </c>
      <c r="E5307" s="404" t="s">
        <v>65</v>
      </c>
      <c r="G5307"/>
    </row>
    <row r="5308" spans="1:7" ht="23.25" thickBot="1" x14ac:dyDescent="0.25">
      <c r="A5308" s="406">
        <v>92224</v>
      </c>
      <c r="B5308" s="406" t="s">
        <v>14167</v>
      </c>
      <c r="C5308" s="406" t="s">
        <v>14164</v>
      </c>
      <c r="D5308" s="406">
        <v>258.93</v>
      </c>
      <c r="E5308" s="404" t="s">
        <v>65</v>
      </c>
      <c r="G5308"/>
    </row>
    <row r="5309" spans="1:7" ht="23.25" thickBot="1" x14ac:dyDescent="0.25">
      <c r="A5309" s="407">
        <v>92226</v>
      </c>
      <c r="B5309" s="407" t="s">
        <v>14168</v>
      </c>
      <c r="C5309" s="407" t="s">
        <v>14166</v>
      </c>
      <c r="D5309" s="407">
        <v>290.52</v>
      </c>
      <c r="E5309" s="404" t="s">
        <v>65</v>
      </c>
      <c r="G5309"/>
    </row>
    <row r="5310" spans="1:7" ht="34.5" thickBot="1" x14ac:dyDescent="0.25">
      <c r="A5310" s="406">
        <v>92808</v>
      </c>
      <c r="B5310" s="406" t="s">
        <v>14169</v>
      </c>
      <c r="C5310" s="406" t="s">
        <v>70</v>
      </c>
      <c r="D5310" s="406">
        <v>30.14</v>
      </c>
      <c r="E5310" s="404" t="s">
        <v>65</v>
      </c>
      <c r="G5310"/>
    </row>
    <row r="5311" spans="1:7" ht="38.25" customHeight="1" thickBot="1" x14ac:dyDescent="0.25">
      <c r="A5311" s="407">
        <v>92809</v>
      </c>
      <c r="B5311" s="407" t="s">
        <v>14170</v>
      </c>
      <c r="C5311" s="407" t="s">
        <v>70</v>
      </c>
      <c r="D5311" s="407">
        <v>38.619999999999997</v>
      </c>
      <c r="E5311" s="404" t="s">
        <v>65</v>
      </c>
      <c r="G5311"/>
    </row>
    <row r="5312" spans="1:7" ht="38.25" customHeight="1" thickBot="1" x14ac:dyDescent="0.25">
      <c r="A5312" s="406">
        <v>92810</v>
      </c>
      <c r="B5312" s="406" t="s">
        <v>14171</v>
      </c>
      <c r="C5312" s="406" t="s">
        <v>70</v>
      </c>
      <c r="D5312" s="406">
        <v>46.98</v>
      </c>
      <c r="E5312" s="404" t="s">
        <v>65</v>
      </c>
      <c r="G5312"/>
    </row>
    <row r="5313" spans="1:7" ht="38.25" customHeight="1" thickBot="1" x14ac:dyDescent="0.25">
      <c r="A5313" s="407">
        <v>92811</v>
      </c>
      <c r="B5313" s="407" t="s">
        <v>14172</v>
      </c>
      <c r="C5313" s="407" t="s">
        <v>70</v>
      </c>
      <c r="D5313" s="407">
        <v>55.89</v>
      </c>
      <c r="E5313" s="404" t="s">
        <v>65</v>
      </c>
      <c r="G5313"/>
    </row>
    <row r="5314" spans="1:7" ht="38.25" customHeight="1" thickBot="1" x14ac:dyDescent="0.25">
      <c r="A5314" s="406">
        <v>92812</v>
      </c>
      <c r="B5314" s="406" t="s">
        <v>14173</v>
      </c>
      <c r="C5314" s="406" t="s">
        <v>70</v>
      </c>
      <c r="D5314" s="406">
        <v>64.67</v>
      </c>
      <c r="E5314" s="404" t="s">
        <v>65</v>
      </c>
      <c r="G5314"/>
    </row>
    <row r="5315" spans="1:7" ht="38.25" customHeight="1" thickBot="1" x14ac:dyDescent="0.25">
      <c r="A5315" s="407">
        <v>92813</v>
      </c>
      <c r="B5315" s="407" t="s">
        <v>14174</v>
      </c>
      <c r="C5315" s="407" t="s">
        <v>70</v>
      </c>
      <c r="D5315" s="407">
        <v>74.84</v>
      </c>
      <c r="E5315" s="404" t="s">
        <v>65</v>
      </c>
      <c r="G5315"/>
    </row>
    <row r="5316" spans="1:7" ht="38.25" customHeight="1" thickBot="1" x14ac:dyDescent="0.25">
      <c r="A5316" s="406">
        <v>92814</v>
      </c>
      <c r="B5316" s="406" t="s">
        <v>14175</v>
      </c>
      <c r="C5316" s="406" t="s">
        <v>70</v>
      </c>
      <c r="D5316" s="406">
        <v>85.46</v>
      </c>
      <c r="E5316" s="404" t="s">
        <v>65</v>
      </c>
      <c r="G5316"/>
    </row>
    <row r="5317" spans="1:7" ht="38.25" customHeight="1" thickBot="1" x14ac:dyDescent="0.25">
      <c r="A5317" s="407">
        <v>92815</v>
      </c>
      <c r="B5317" s="407" t="s">
        <v>14176</v>
      </c>
      <c r="C5317" s="407" t="s">
        <v>70</v>
      </c>
      <c r="D5317" s="407">
        <v>97.54</v>
      </c>
      <c r="E5317" s="404" t="s">
        <v>65</v>
      </c>
      <c r="G5317"/>
    </row>
    <row r="5318" spans="1:7" ht="38.25" customHeight="1" thickBot="1" x14ac:dyDescent="0.25">
      <c r="A5318" s="406">
        <v>92816</v>
      </c>
      <c r="B5318" s="406" t="s">
        <v>14177</v>
      </c>
      <c r="C5318" s="406" t="s">
        <v>14166</v>
      </c>
      <c r="D5318" s="406">
        <v>370.81</v>
      </c>
      <c r="E5318" s="404" t="s">
        <v>65</v>
      </c>
      <c r="G5318"/>
    </row>
    <row r="5319" spans="1:7" ht="38.25" customHeight="1" thickBot="1" x14ac:dyDescent="0.25">
      <c r="A5319" s="407">
        <v>92817</v>
      </c>
      <c r="B5319" s="407" t="s">
        <v>14178</v>
      </c>
      <c r="C5319" s="407" t="s">
        <v>70</v>
      </c>
      <c r="D5319" s="407">
        <v>122.05</v>
      </c>
      <c r="E5319" s="404" t="s">
        <v>65</v>
      </c>
      <c r="G5319"/>
    </row>
    <row r="5320" spans="1:7" ht="38.25" customHeight="1" thickBot="1" x14ac:dyDescent="0.25">
      <c r="A5320" s="406">
        <v>92818</v>
      </c>
      <c r="B5320" s="406" t="s">
        <v>14179</v>
      </c>
      <c r="C5320" s="406" t="s">
        <v>14166</v>
      </c>
      <c r="D5320" s="406">
        <v>534.29</v>
      </c>
      <c r="E5320" s="404" t="s">
        <v>65</v>
      </c>
      <c r="G5320"/>
    </row>
    <row r="5321" spans="1:7" ht="38.25" customHeight="1" thickBot="1" x14ac:dyDescent="0.25">
      <c r="A5321" s="407">
        <v>92819</v>
      </c>
      <c r="B5321" s="407" t="s">
        <v>14180</v>
      </c>
      <c r="C5321" s="407" t="s">
        <v>70</v>
      </c>
      <c r="D5321" s="407">
        <v>164.28</v>
      </c>
      <c r="E5321" s="404" t="s">
        <v>65</v>
      </c>
      <c r="G5321"/>
    </row>
    <row r="5322" spans="1:7" ht="38.25" customHeight="1" thickBot="1" x14ac:dyDescent="0.25">
      <c r="A5322" s="406">
        <v>92820</v>
      </c>
      <c r="B5322" s="406" t="s">
        <v>14181</v>
      </c>
      <c r="C5322" s="406" t="s">
        <v>70</v>
      </c>
      <c r="D5322" s="406">
        <v>35.950000000000003</v>
      </c>
      <c r="E5322" s="404" t="s">
        <v>65</v>
      </c>
      <c r="G5322"/>
    </row>
    <row r="5323" spans="1:7" ht="34.5" thickBot="1" x14ac:dyDescent="0.25">
      <c r="A5323" s="407">
        <v>92821</v>
      </c>
      <c r="B5323" s="407" t="s">
        <v>14182</v>
      </c>
      <c r="C5323" s="407" t="s">
        <v>70</v>
      </c>
      <c r="D5323" s="407">
        <v>46.06</v>
      </c>
      <c r="E5323" s="404" t="s">
        <v>65</v>
      </c>
      <c r="G5323"/>
    </row>
    <row r="5324" spans="1:7" ht="34.5" thickBot="1" x14ac:dyDescent="0.25">
      <c r="A5324" s="406">
        <v>92822</v>
      </c>
      <c r="B5324" s="406" t="s">
        <v>14183</v>
      </c>
      <c r="C5324" s="406" t="s">
        <v>70</v>
      </c>
      <c r="D5324" s="406">
        <v>56.19</v>
      </c>
      <c r="E5324" s="404" t="s">
        <v>65</v>
      </c>
      <c r="G5324"/>
    </row>
    <row r="5325" spans="1:7" ht="34.5" thickBot="1" x14ac:dyDescent="0.25">
      <c r="A5325" s="407">
        <v>92824</v>
      </c>
      <c r="B5325" s="407" t="s">
        <v>14184</v>
      </c>
      <c r="C5325" s="407" t="s">
        <v>70</v>
      </c>
      <c r="D5325" s="407">
        <v>66.680000000000007</v>
      </c>
      <c r="E5325" s="404" t="s">
        <v>65</v>
      </c>
      <c r="G5325"/>
    </row>
    <row r="5326" spans="1:7" ht="34.5" thickBot="1" x14ac:dyDescent="0.25">
      <c r="A5326" s="406">
        <v>92825</v>
      </c>
      <c r="B5326" s="406" t="s">
        <v>14185</v>
      </c>
      <c r="C5326" s="406" t="s">
        <v>70</v>
      </c>
      <c r="D5326" s="406">
        <v>77.209999999999994</v>
      </c>
      <c r="E5326" s="404" t="s">
        <v>65</v>
      </c>
      <c r="G5326"/>
    </row>
    <row r="5327" spans="1:7" ht="34.5" thickBot="1" x14ac:dyDescent="0.25">
      <c r="A5327" s="407">
        <v>92826</v>
      </c>
      <c r="B5327" s="407" t="s">
        <v>14186</v>
      </c>
      <c r="C5327" s="407" t="s">
        <v>70</v>
      </c>
      <c r="D5327" s="407">
        <v>88.89</v>
      </c>
      <c r="E5327" s="404" t="s">
        <v>65</v>
      </c>
      <c r="G5327"/>
    </row>
    <row r="5328" spans="1:7" ht="34.5" thickBot="1" x14ac:dyDescent="0.25">
      <c r="A5328" s="406">
        <v>92827</v>
      </c>
      <c r="B5328" s="406" t="s">
        <v>14187</v>
      </c>
      <c r="C5328" s="406" t="s">
        <v>70</v>
      </c>
      <c r="D5328" s="406">
        <v>101.05</v>
      </c>
      <c r="E5328" s="404" t="s">
        <v>65</v>
      </c>
      <c r="G5328"/>
    </row>
    <row r="5329" spans="1:7" ht="34.5" thickBot="1" x14ac:dyDescent="0.25">
      <c r="A5329" s="407">
        <v>92828</v>
      </c>
      <c r="B5329" s="407" t="s">
        <v>14188</v>
      </c>
      <c r="C5329" s="407" t="s">
        <v>70</v>
      </c>
      <c r="D5329" s="407">
        <v>114.99</v>
      </c>
      <c r="E5329" s="404" t="s">
        <v>65</v>
      </c>
      <c r="G5329"/>
    </row>
    <row r="5330" spans="1:7" ht="23.25" thickBot="1" x14ac:dyDescent="0.25">
      <c r="A5330" s="406">
        <v>92829</v>
      </c>
      <c r="B5330" s="406" t="s">
        <v>14189</v>
      </c>
      <c r="C5330" s="406" t="s">
        <v>14166</v>
      </c>
      <c r="D5330" s="406">
        <v>391.4</v>
      </c>
      <c r="E5330" s="404" t="s">
        <v>65</v>
      </c>
      <c r="G5330"/>
    </row>
    <row r="5331" spans="1:7" ht="34.5" thickBot="1" x14ac:dyDescent="0.25">
      <c r="A5331" s="407">
        <v>92830</v>
      </c>
      <c r="B5331" s="407" t="s">
        <v>14190</v>
      </c>
      <c r="C5331" s="407" t="s">
        <v>70</v>
      </c>
      <c r="D5331" s="407">
        <v>142.63999999999999</v>
      </c>
      <c r="E5331" s="404" t="s">
        <v>65</v>
      </c>
      <c r="G5331"/>
    </row>
    <row r="5332" spans="1:7" ht="23.25" thickBot="1" x14ac:dyDescent="0.25">
      <c r="A5332" s="406">
        <v>92831</v>
      </c>
      <c r="B5332" s="406" t="s">
        <v>14191</v>
      </c>
      <c r="C5332" s="406" t="s">
        <v>14166</v>
      </c>
      <c r="D5332" s="406">
        <v>559.62</v>
      </c>
      <c r="E5332" s="404" t="s">
        <v>65</v>
      </c>
      <c r="G5332"/>
    </row>
    <row r="5333" spans="1:7" ht="34.5" thickBot="1" x14ac:dyDescent="0.25">
      <c r="A5333" s="407">
        <v>92832</v>
      </c>
      <c r="B5333" s="407" t="s">
        <v>14192</v>
      </c>
      <c r="C5333" s="407" t="s">
        <v>70</v>
      </c>
      <c r="D5333" s="407">
        <v>189.61</v>
      </c>
      <c r="E5333" s="404" t="s">
        <v>65</v>
      </c>
      <c r="G5333"/>
    </row>
    <row r="5334" spans="1:7" ht="13.5" thickBot="1" x14ac:dyDescent="0.25">
      <c r="A5334" s="406">
        <v>53</v>
      </c>
      <c r="B5334" s="406" t="s">
        <v>107</v>
      </c>
      <c r="C5334" s="406"/>
      <c r="D5334" s="406"/>
      <c r="E5334" s="404" t="s">
        <v>65</v>
      </c>
      <c r="G5334"/>
    </row>
    <row r="5335" spans="1:7" ht="13.5" thickBot="1" x14ac:dyDescent="0.25">
      <c r="A5335" s="407">
        <v>73606</v>
      </c>
      <c r="B5335" s="407" t="s">
        <v>3119</v>
      </c>
      <c r="C5335" s="407" t="s">
        <v>2</v>
      </c>
      <c r="D5335" s="407">
        <v>109.06</v>
      </c>
      <c r="E5335" s="404" t="s">
        <v>65</v>
      </c>
      <c r="G5335"/>
    </row>
    <row r="5336" spans="1:7" ht="13.5" thickBot="1" x14ac:dyDescent="0.25">
      <c r="A5336" s="406">
        <v>73607</v>
      </c>
      <c r="B5336" s="406" t="s">
        <v>3120</v>
      </c>
      <c r="C5336" s="406" t="s">
        <v>2</v>
      </c>
      <c r="D5336" s="406">
        <v>72.709999999999994</v>
      </c>
      <c r="E5336" s="404" t="s">
        <v>65</v>
      </c>
      <c r="G5336"/>
    </row>
    <row r="5337" spans="1:7" ht="13.5" thickBot="1" x14ac:dyDescent="0.25">
      <c r="A5337" s="407">
        <v>83622</v>
      </c>
      <c r="B5337" s="407" t="s">
        <v>3889</v>
      </c>
      <c r="C5337" s="407" t="s">
        <v>70</v>
      </c>
      <c r="D5337" s="407">
        <v>63.27</v>
      </c>
      <c r="E5337" s="404" t="s">
        <v>65</v>
      </c>
      <c r="G5337"/>
    </row>
    <row r="5338" spans="1:7" ht="13.5" thickBot="1" x14ac:dyDescent="0.25">
      <c r="A5338" s="406">
        <v>83623</v>
      </c>
      <c r="B5338" s="406" t="s">
        <v>3890</v>
      </c>
      <c r="C5338" s="406" t="s">
        <v>70</v>
      </c>
      <c r="D5338" s="406">
        <v>33.83</v>
      </c>
      <c r="E5338" s="404" t="s">
        <v>65</v>
      </c>
      <c r="G5338"/>
    </row>
    <row r="5339" spans="1:7" ht="13.5" thickBot="1" x14ac:dyDescent="0.25">
      <c r="A5339" s="407">
        <v>83624</v>
      </c>
      <c r="B5339" s="407" t="s">
        <v>3891</v>
      </c>
      <c r="C5339" s="407" t="s">
        <v>70</v>
      </c>
      <c r="D5339" s="407">
        <v>140.44999999999999</v>
      </c>
      <c r="E5339" s="404" t="s">
        <v>65</v>
      </c>
      <c r="G5339"/>
    </row>
    <row r="5340" spans="1:7" ht="13.5" thickBot="1" x14ac:dyDescent="0.25">
      <c r="A5340" s="406">
        <v>83626</v>
      </c>
      <c r="B5340" s="406" t="s">
        <v>3892</v>
      </c>
      <c r="C5340" s="406" t="s">
        <v>70</v>
      </c>
      <c r="D5340" s="406">
        <v>110.97</v>
      </c>
      <c r="E5340" s="404" t="s">
        <v>65</v>
      </c>
      <c r="G5340"/>
    </row>
    <row r="5341" spans="1:7" ht="23.25" thickBot="1" x14ac:dyDescent="0.25">
      <c r="A5341" s="407">
        <v>83627</v>
      </c>
      <c r="B5341" s="407" t="s">
        <v>3893</v>
      </c>
      <c r="C5341" s="407" t="s">
        <v>2</v>
      </c>
      <c r="D5341" s="407">
        <v>391.85</v>
      </c>
      <c r="E5341" s="404" t="s">
        <v>65</v>
      </c>
      <c r="G5341"/>
    </row>
    <row r="5342" spans="1:7" ht="23.25" thickBot="1" x14ac:dyDescent="0.25">
      <c r="A5342" s="406">
        <v>83724</v>
      </c>
      <c r="B5342" s="406" t="s">
        <v>3894</v>
      </c>
      <c r="C5342" s="406" t="s">
        <v>616</v>
      </c>
      <c r="D5342" s="406">
        <v>1.47</v>
      </c>
      <c r="E5342" s="404" t="s">
        <v>65</v>
      </c>
      <c r="G5342"/>
    </row>
    <row r="5343" spans="1:7" ht="23.25" thickBot="1" x14ac:dyDescent="0.25">
      <c r="A5343" s="407">
        <v>83725</v>
      </c>
      <c r="B5343" s="407" t="s">
        <v>3895</v>
      </c>
      <c r="C5343" s="407" t="s">
        <v>616</v>
      </c>
      <c r="D5343" s="407">
        <v>0.95</v>
      </c>
      <c r="E5343" s="404" t="s">
        <v>65</v>
      </c>
      <c r="G5343"/>
    </row>
    <row r="5344" spans="1:7" ht="23.25" thickBot="1" x14ac:dyDescent="0.25">
      <c r="A5344" s="406">
        <v>83726</v>
      </c>
      <c r="B5344" s="406" t="s">
        <v>3896</v>
      </c>
      <c r="C5344" s="406" t="s">
        <v>616</v>
      </c>
      <c r="D5344" s="406">
        <v>0.7</v>
      </c>
      <c r="E5344" s="404" t="s">
        <v>65</v>
      </c>
      <c r="G5344"/>
    </row>
    <row r="5345" spans="1:7" ht="13.5" thickBot="1" x14ac:dyDescent="0.25">
      <c r="A5345" s="407">
        <v>230</v>
      </c>
      <c r="B5345" s="407" t="s">
        <v>108</v>
      </c>
      <c r="C5345" s="407"/>
      <c r="D5345" s="407"/>
      <c r="E5345" s="404" t="s">
        <v>65</v>
      </c>
      <c r="G5345"/>
    </row>
    <row r="5346" spans="1:7" ht="57" thickBot="1" x14ac:dyDescent="0.25">
      <c r="A5346" s="406">
        <v>74215</v>
      </c>
      <c r="B5346" s="406" t="s">
        <v>13082</v>
      </c>
      <c r="C5346" s="406"/>
      <c r="D5346" s="406"/>
      <c r="E5346" s="404" t="s">
        <v>65</v>
      </c>
      <c r="G5346"/>
    </row>
    <row r="5347" spans="1:7" ht="102" customHeight="1" thickBot="1" x14ac:dyDescent="0.25">
      <c r="A5347" s="407" t="s">
        <v>109</v>
      </c>
      <c r="B5347" s="407" t="s">
        <v>11182</v>
      </c>
      <c r="C5347" s="407" t="s">
        <v>70</v>
      </c>
      <c r="D5347" s="407">
        <v>120.66</v>
      </c>
      <c r="E5347" s="404" t="s">
        <v>65</v>
      </c>
      <c r="G5347"/>
    </row>
    <row r="5348" spans="1:7" ht="34.5" thickBot="1" x14ac:dyDescent="0.25">
      <c r="A5348" s="406" t="s">
        <v>110</v>
      </c>
      <c r="B5348" s="406" t="s">
        <v>11183</v>
      </c>
      <c r="C5348" s="406" t="s">
        <v>70</v>
      </c>
      <c r="D5348" s="406">
        <v>71.59</v>
      </c>
      <c r="E5348" s="404" t="s">
        <v>65</v>
      </c>
      <c r="G5348"/>
    </row>
    <row r="5349" spans="1:7" ht="34.5" thickBot="1" x14ac:dyDescent="0.25">
      <c r="A5349" s="407" t="s">
        <v>111</v>
      </c>
      <c r="B5349" s="407" t="s">
        <v>11184</v>
      </c>
      <c r="C5349" s="407" t="s">
        <v>70</v>
      </c>
      <c r="D5349" s="407">
        <v>42.65</v>
      </c>
      <c r="E5349" s="404" t="s">
        <v>65</v>
      </c>
      <c r="G5349"/>
    </row>
    <row r="5350" spans="1:7" ht="13.5" thickBot="1" x14ac:dyDescent="0.25">
      <c r="A5350" s="406">
        <v>253</v>
      </c>
      <c r="B5350" s="406" t="s">
        <v>112</v>
      </c>
      <c r="C5350" s="406"/>
      <c r="D5350" s="406"/>
      <c r="E5350" s="404" t="s">
        <v>65</v>
      </c>
      <c r="G5350"/>
    </row>
    <row r="5351" spans="1:7" ht="13.5" thickBot="1" x14ac:dyDescent="0.25">
      <c r="A5351" s="407">
        <v>83520</v>
      </c>
      <c r="B5351" s="407" t="s">
        <v>3897</v>
      </c>
      <c r="C5351" s="407" t="s">
        <v>2</v>
      </c>
      <c r="D5351" s="407">
        <v>226.48</v>
      </c>
      <c r="E5351" s="404" t="s">
        <v>65</v>
      </c>
      <c r="G5351"/>
    </row>
    <row r="5352" spans="1:7" ht="13.5" thickBot="1" x14ac:dyDescent="0.25">
      <c r="A5352" s="406">
        <v>83531</v>
      </c>
      <c r="B5352" s="406" t="s">
        <v>3898</v>
      </c>
      <c r="C5352" s="406" t="s">
        <v>2</v>
      </c>
      <c r="D5352" s="406">
        <v>293.13</v>
      </c>
      <c r="E5352" s="404" t="s">
        <v>65</v>
      </c>
      <c r="G5352"/>
    </row>
    <row r="5353" spans="1:7" ht="13.5" thickBot="1" x14ac:dyDescent="0.25">
      <c r="A5353" s="407">
        <v>83535</v>
      </c>
      <c r="B5353" s="407" t="s">
        <v>3899</v>
      </c>
      <c r="C5353" s="407" t="s">
        <v>2</v>
      </c>
      <c r="D5353" s="407">
        <v>241.7</v>
      </c>
      <c r="E5353" s="404" t="s">
        <v>65</v>
      </c>
      <c r="G5353"/>
    </row>
    <row r="5354" spans="1:7" ht="13.5" thickBot="1" x14ac:dyDescent="0.25">
      <c r="A5354" s="406">
        <v>254</v>
      </c>
      <c r="B5354" s="406" t="s">
        <v>113</v>
      </c>
      <c r="C5354" s="406"/>
      <c r="D5354" s="406"/>
      <c r="E5354" s="404" t="s">
        <v>65</v>
      </c>
      <c r="G5354"/>
    </row>
    <row r="5355" spans="1:7" ht="13.5" thickBot="1" x14ac:dyDescent="0.25">
      <c r="A5355" s="407">
        <v>73884</v>
      </c>
      <c r="B5355" s="407" t="s">
        <v>114</v>
      </c>
      <c r="C5355" s="407"/>
      <c r="D5355" s="407"/>
      <c r="E5355" s="404" t="s">
        <v>65</v>
      </c>
      <c r="G5355"/>
    </row>
    <row r="5356" spans="1:7" ht="13.5" thickBot="1" x14ac:dyDescent="0.25">
      <c r="A5356" s="406" t="s">
        <v>115</v>
      </c>
      <c r="B5356" s="406" t="s">
        <v>3121</v>
      </c>
      <c r="C5356" s="406" t="s">
        <v>2</v>
      </c>
      <c r="D5356" s="406">
        <v>51.94</v>
      </c>
      <c r="E5356" s="404" t="s">
        <v>65</v>
      </c>
      <c r="G5356"/>
    </row>
    <row r="5357" spans="1:7" ht="13.5" thickBot="1" x14ac:dyDescent="0.25">
      <c r="A5357" s="407" t="s">
        <v>116</v>
      </c>
      <c r="B5357" s="407" t="s">
        <v>3122</v>
      </c>
      <c r="C5357" s="407" t="s">
        <v>2</v>
      </c>
      <c r="D5357" s="407">
        <v>79.39</v>
      </c>
      <c r="E5357" s="404" t="s">
        <v>65</v>
      </c>
      <c r="G5357"/>
    </row>
    <row r="5358" spans="1:7" ht="13.5" thickBot="1" x14ac:dyDescent="0.25">
      <c r="A5358" s="406" t="s">
        <v>117</v>
      </c>
      <c r="B5358" s="406" t="s">
        <v>3123</v>
      </c>
      <c r="C5358" s="406" t="s">
        <v>2</v>
      </c>
      <c r="D5358" s="406">
        <v>99.24</v>
      </c>
      <c r="E5358" s="404" t="s">
        <v>65</v>
      </c>
      <c r="G5358"/>
    </row>
    <row r="5359" spans="1:7" ht="13.5" thickBot="1" x14ac:dyDescent="0.25">
      <c r="A5359" s="407" t="s">
        <v>118</v>
      </c>
      <c r="B5359" s="407" t="s">
        <v>3124</v>
      </c>
      <c r="C5359" s="407" t="s">
        <v>2</v>
      </c>
      <c r="D5359" s="407">
        <v>413.37</v>
      </c>
      <c r="E5359" s="404" t="s">
        <v>65</v>
      </c>
      <c r="G5359"/>
    </row>
    <row r="5360" spans="1:7" ht="13.5" thickBot="1" x14ac:dyDescent="0.25">
      <c r="A5360" s="406" t="s">
        <v>119</v>
      </c>
      <c r="B5360" s="406" t="s">
        <v>3125</v>
      </c>
      <c r="C5360" s="406" t="s">
        <v>2</v>
      </c>
      <c r="D5360" s="406">
        <v>482.27</v>
      </c>
      <c r="E5360" s="404" t="s">
        <v>65</v>
      </c>
      <c r="G5360"/>
    </row>
    <row r="5361" spans="1:7" ht="13.5" thickBot="1" x14ac:dyDescent="0.25">
      <c r="A5361" s="407" t="s">
        <v>120</v>
      </c>
      <c r="B5361" s="407" t="s">
        <v>3126</v>
      </c>
      <c r="C5361" s="407" t="s">
        <v>2</v>
      </c>
      <c r="D5361" s="407">
        <v>585.62</v>
      </c>
      <c r="E5361" s="404" t="s">
        <v>65</v>
      </c>
      <c r="G5361"/>
    </row>
    <row r="5362" spans="1:7" ht="13.5" thickBot="1" x14ac:dyDescent="0.25">
      <c r="A5362" s="406" t="s">
        <v>121</v>
      </c>
      <c r="B5362" s="406" t="s">
        <v>3127</v>
      </c>
      <c r="C5362" s="406" t="s">
        <v>2</v>
      </c>
      <c r="D5362" s="406">
        <v>654.51</v>
      </c>
      <c r="E5362" s="404" t="s">
        <v>65</v>
      </c>
      <c r="G5362"/>
    </row>
    <row r="5363" spans="1:7" ht="13.5" thickBot="1" x14ac:dyDescent="0.25">
      <c r="A5363" s="407" t="s">
        <v>122</v>
      </c>
      <c r="B5363" s="407" t="s">
        <v>3128</v>
      </c>
      <c r="C5363" s="407" t="s">
        <v>2</v>
      </c>
      <c r="D5363" s="407">
        <v>688.96</v>
      </c>
      <c r="E5363" s="404" t="s">
        <v>65</v>
      </c>
      <c r="G5363"/>
    </row>
    <row r="5364" spans="1:7" ht="13.5" thickBot="1" x14ac:dyDescent="0.25">
      <c r="A5364" s="406" t="s">
        <v>123</v>
      </c>
      <c r="B5364" s="406" t="s">
        <v>3129</v>
      </c>
      <c r="C5364" s="406" t="s">
        <v>2</v>
      </c>
      <c r="D5364" s="406">
        <v>757.86</v>
      </c>
      <c r="E5364" s="404" t="s">
        <v>65</v>
      </c>
      <c r="G5364"/>
    </row>
    <row r="5365" spans="1:7" ht="13.5" thickBot="1" x14ac:dyDescent="0.25">
      <c r="A5365" s="407" t="s">
        <v>124</v>
      </c>
      <c r="B5365" s="407" t="s">
        <v>3130</v>
      </c>
      <c r="C5365" s="407" t="s">
        <v>2</v>
      </c>
      <c r="D5365" s="407">
        <v>792.31</v>
      </c>
      <c r="E5365" s="404" t="s">
        <v>65</v>
      </c>
      <c r="G5365"/>
    </row>
    <row r="5366" spans="1:7" ht="57" customHeight="1" thickBot="1" x14ac:dyDescent="0.25">
      <c r="A5366" s="406" t="s">
        <v>125</v>
      </c>
      <c r="B5366" s="406" t="s">
        <v>3131</v>
      </c>
      <c r="C5366" s="406" t="s">
        <v>2</v>
      </c>
      <c r="D5366" s="406">
        <v>861.2</v>
      </c>
      <c r="E5366" s="404" t="s">
        <v>65</v>
      </c>
      <c r="G5366"/>
    </row>
    <row r="5367" spans="1:7" ht="13.5" thickBot="1" x14ac:dyDescent="0.25">
      <c r="A5367" s="407" t="s">
        <v>126</v>
      </c>
      <c r="B5367" s="407" t="s">
        <v>3132</v>
      </c>
      <c r="C5367" s="407" t="s">
        <v>2</v>
      </c>
      <c r="D5367" s="407">
        <v>930.1</v>
      </c>
      <c r="E5367" s="404" t="s">
        <v>65</v>
      </c>
      <c r="G5367"/>
    </row>
    <row r="5368" spans="1:7" ht="13.5" thickBot="1" x14ac:dyDescent="0.25">
      <c r="A5368" s="406" t="s">
        <v>127</v>
      </c>
      <c r="B5368" s="406" t="s">
        <v>3133</v>
      </c>
      <c r="C5368" s="406" t="s">
        <v>2</v>
      </c>
      <c r="D5368" s="409">
        <v>1039.5</v>
      </c>
      <c r="E5368" s="404" t="s">
        <v>65</v>
      </c>
      <c r="G5368"/>
    </row>
    <row r="5369" spans="1:7" ht="13.5" thickBot="1" x14ac:dyDescent="0.25">
      <c r="A5369" s="407" t="s">
        <v>128</v>
      </c>
      <c r="B5369" s="407" t="s">
        <v>3134</v>
      </c>
      <c r="C5369" s="407" t="s">
        <v>2</v>
      </c>
      <c r="D5369" s="408">
        <v>1039.5</v>
      </c>
      <c r="E5369" s="404" t="s">
        <v>65</v>
      </c>
      <c r="G5369"/>
    </row>
    <row r="5370" spans="1:7" ht="45.75" customHeight="1" thickBot="1" x14ac:dyDescent="0.25">
      <c r="A5370" s="406" t="s">
        <v>129</v>
      </c>
      <c r="B5370" s="406" t="s">
        <v>3135</v>
      </c>
      <c r="C5370" s="406" t="s">
        <v>2</v>
      </c>
      <c r="D5370" s="409">
        <v>1076.6199999999999</v>
      </c>
      <c r="E5370" s="404" t="s">
        <v>65</v>
      </c>
      <c r="G5370"/>
    </row>
    <row r="5371" spans="1:7" ht="13.5" thickBot="1" x14ac:dyDescent="0.25">
      <c r="A5371" s="407" t="s">
        <v>130</v>
      </c>
      <c r="B5371" s="407" t="s">
        <v>3136</v>
      </c>
      <c r="C5371" s="407" t="s">
        <v>2</v>
      </c>
      <c r="D5371" s="408">
        <v>1188</v>
      </c>
      <c r="E5371" s="404" t="s">
        <v>65</v>
      </c>
      <c r="G5371"/>
    </row>
    <row r="5372" spans="1:7" ht="13.5" customHeight="1" thickBot="1" x14ac:dyDescent="0.25">
      <c r="A5372" s="406">
        <v>73885</v>
      </c>
      <c r="B5372" s="406" t="s">
        <v>131</v>
      </c>
      <c r="C5372" s="406"/>
      <c r="D5372" s="406"/>
      <c r="E5372" s="404" t="s">
        <v>65</v>
      </c>
      <c r="G5372"/>
    </row>
    <row r="5373" spans="1:7" ht="13.5" thickBot="1" x14ac:dyDescent="0.25">
      <c r="A5373" s="407" t="s">
        <v>132</v>
      </c>
      <c r="B5373" s="407" t="s">
        <v>3137</v>
      </c>
      <c r="C5373" s="407" t="s">
        <v>2</v>
      </c>
      <c r="D5373" s="407">
        <v>24.59</v>
      </c>
      <c r="E5373" s="404" t="s">
        <v>65</v>
      </c>
      <c r="G5373"/>
    </row>
    <row r="5374" spans="1:7" ht="13.5" thickBot="1" x14ac:dyDescent="0.25">
      <c r="A5374" s="406" t="s">
        <v>133</v>
      </c>
      <c r="B5374" s="406" t="s">
        <v>3138</v>
      </c>
      <c r="C5374" s="406" t="s">
        <v>2</v>
      </c>
      <c r="D5374" s="406">
        <v>29.77</v>
      </c>
      <c r="E5374" s="404" t="s">
        <v>65</v>
      </c>
      <c r="G5374"/>
    </row>
    <row r="5375" spans="1:7" ht="13.5" thickBot="1" x14ac:dyDescent="0.25">
      <c r="A5375" s="407" t="s">
        <v>134</v>
      </c>
      <c r="B5375" s="407" t="s">
        <v>3139</v>
      </c>
      <c r="C5375" s="407" t="s">
        <v>2</v>
      </c>
      <c r="D5375" s="407">
        <v>33.74</v>
      </c>
      <c r="E5375" s="404" t="s">
        <v>65</v>
      </c>
      <c r="G5375"/>
    </row>
    <row r="5376" spans="1:7" ht="13.5" thickBot="1" x14ac:dyDescent="0.25">
      <c r="A5376" s="406" t="s">
        <v>135</v>
      </c>
      <c r="B5376" s="406" t="s">
        <v>3140</v>
      </c>
      <c r="C5376" s="406" t="s">
        <v>2</v>
      </c>
      <c r="D5376" s="406">
        <v>151.57</v>
      </c>
      <c r="E5376" s="404" t="s">
        <v>65</v>
      </c>
      <c r="G5376"/>
    </row>
    <row r="5377" spans="1:7" ht="13.5" thickBot="1" x14ac:dyDescent="0.25">
      <c r="A5377" s="407" t="s">
        <v>136</v>
      </c>
      <c r="B5377" s="407" t="s">
        <v>3141</v>
      </c>
      <c r="C5377" s="407" t="s">
        <v>2</v>
      </c>
      <c r="D5377" s="407">
        <v>196.35</v>
      </c>
      <c r="E5377" s="404" t="s">
        <v>65</v>
      </c>
      <c r="G5377"/>
    </row>
    <row r="5378" spans="1:7" ht="13.5" thickBot="1" x14ac:dyDescent="0.25">
      <c r="A5378" s="406" t="s">
        <v>137</v>
      </c>
      <c r="B5378" s="406" t="s">
        <v>3900</v>
      </c>
      <c r="C5378" s="406" t="s">
        <v>2</v>
      </c>
      <c r="D5378" s="406">
        <v>230.8</v>
      </c>
      <c r="E5378" s="404" t="s">
        <v>65</v>
      </c>
      <c r="G5378"/>
    </row>
    <row r="5379" spans="1:7" ht="68.25" customHeight="1" thickBot="1" x14ac:dyDescent="0.25">
      <c r="A5379" s="407" t="s">
        <v>138</v>
      </c>
      <c r="B5379" s="407" t="s">
        <v>3142</v>
      </c>
      <c r="C5379" s="407" t="s">
        <v>2</v>
      </c>
      <c r="D5379" s="407">
        <v>251.47</v>
      </c>
      <c r="E5379" s="404" t="s">
        <v>65</v>
      </c>
      <c r="G5379"/>
    </row>
    <row r="5380" spans="1:7" ht="13.5" thickBot="1" x14ac:dyDescent="0.25">
      <c r="A5380" s="406" t="s">
        <v>139</v>
      </c>
      <c r="B5380" s="406" t="s">
        <v>3143</v>
      </c>
      <c r="C5380" s="406" t="s">
        <v>2</v>
      </c>
      <c r="D5380" s="406">
        <v>275.58</v>
      </c>
      <c r="E5380" s="404" t="s">
        <v>65</v>
      </c>
      <c r="G5380"/>
    </row>
    <row r="5381" spans="1:7" ht="13.5" thickBot="1" x14ac:dyDescent="0.25">
      <c r="A5381" s="407" t="s">
        <v>140</v>
      </c>
      <c r="B5381" s="407" t="s">
        <v>3144</v>
      </c>
      <c r="C5381" s="407" t="s">
        <v>2</v>
      </c>
      <c r="D5381" s="407">
        <v>303.14</v>
      </c>
      <c r="E5381" s="404" t="s">
        <v>65</v>
      </c>
      <c r="G5381"/>
    </row>
    <row r="5382" spans="1:7" ht="13.5" thickBot="1" x14ac:dyDescent="0.25">
      <c r="A5382" s="406" t="s">
        <v>141</v>
      </c>
      <c r="B5382" s="406" t="s">
        <v>3145</v>
      </c>
      <c r="C5382" s="406" t="s">
        <v>2</v>
      </c>
      <c r="D5382" s="406">
        <v>327.25</v>
      </c>
      <c r="E5382" s="404" t="s">
        <v>65</v>
      </c>
      <c r="G5382"/>
    </row>
    <row r="5383" spans="1:7" ht="13.5" thickBot="1" x14ac:dyDescent="0.25">
      <c r="A5383" s="407" t="s">
        <v>142</v>
      </c>
      <c r="B5383" s="407" t="s">
        <v>3901</v>
      </c>
      <c r="C5383" s="407" t="s">
        <v>2</v>
      </c>
      <c r="D5383" s="407">
        <v>344.48</v>
      </c>
      <c r="E5383" s="404" t="s">
        <v>65</v>
      </c>
      <c r="G5383"/>
    </row>
    <row r="5384" spans="1:7" ht="13.5" thickBot="1" x14ac:dyDescent="0.25">
      <c r="A5384" s="406" t="s">
        <v>143</v>
      </c>
      <c r="B5384" s="406" t="s">
        <v>3146</v>
      </c>
      <c r="C5384" s="406" t="s">
        <v>2</v>
      </c>
      <c r="D5384" s="406">
        <v>392.71</v>
      </c>
      <c r="E5384" s="404" t="s">
        <v>65</v>
      </c>
      <c r="G5384"/>
    </row>
    <row r="5385" spans="1:7" ht="13.5" thickBot="1" x14ac:dyDescent="0.25">
      <c r="A5385" s="407">
        <v>292</v>
      </c>
      <c r="B5385" s="407" t="s">
        <v>144</v>
      </c>
      <c r="C5385" s="407"/>
      <c r="D5385" s="407"/>
      <c r="E5385" s="404" t="s">
        <v>65</v>
      </c>
      <c r="G5385"/>
    </row>
    <row r="5386" spans="1:7" ht="13.5" thickBot="1" x14ac:dyDescent="0.25">
      <c r="A5386" s="406">
        <v>73839</v>
      </c>
      <c r="B5386" s="406" t="s">
        <v>145</v>
      </c>
      <c r="C5386" s="406"/>
      <c r="D5386" s="406"/>
      <c r="E5386" s="404" t="s">
        <v>65</v>
      </c>
      <c r="G5386"/>
    </row>
    <row r="5387" spans="1:7" ht="13.5" thickBot="1" x14ac:dyDescent="0.25">
      <c r="A5387" s="407" t="s">
        <v>146</v>
      </c>
      <c r="B5387" s="407" t="s">
        <v>147</v>
      </c>
      <c r="C5387" s="407" t="s">
        <v>70</v>
      </c>
      <c r="D5387" s="407">
        <v>6.52</v>
      </c>
      <c r="E5387" s="404" t="s">
        <v>65</v>
      </c>
      <c r="G5387"/>
    </row>
    <row r="5388" spans="1:7" ht="13.5" thickBot="1" x14ac:dyDescent="0.25">
      <c r="A5388" s="406" t="s">
        <v>148</v>
      </c>
      <c r="B5388" s="406" t="s">
        <v>149</v>
      </c>
      <c r="C5388" s="406" t="s">
        <v>70</v>
      </c>
      <c r="D5388" s="406">
        <v>8.34</v>
      </c>
      <c r="E5388" s="404" t="s">
        <v>65</v>
      </c>
      <c r="G5388"/>
    </row>
    <row r="5389" spans="1:7" ht="13.5" thickBot="1" x14ac:dyDescent="0.25">
      <c r="A5389" s="407" t="s">
        <v>150</v>
      </c>
      <c r="B5389" s="407" t="s">
        <v>151</v>
      </c>
      <c r="C5389" s="407" t="s">
        <v>70</v>
      </c>
      <c r="D5389" s="407">
        <v>10.050000000000001</v>
      </c>
      <c r="E5389" s="404" t="s">
        <v>65</v>
      </c>
      <c r="G5389"/>
    </row>
    <row r="5390" spans="1:7" ht="13.5" thickBot="1" x14ac:dyDescent="0.25">
      <c r="A5390" s="406" t="s">
        <v>152</v>
      </c>
      <c r="B5390" s="406" t="s">
        <v>153</v>
      </c>
      <c r="C5390" s="406" t="s">
        <v>70</v>
      </c>
      <c r="D5390" s="406">
        <v>11.33</v>
      </c>
      <c r="E5390" s="404" t="s">
        <v>65</v>
      </c>
      <c r="G5390"/>
    </row>
    <row r="5391" spans="1:7" ht="13.5" thickBot="1" x14ac:dyDescent="0.25">
      <c r="A5391" s="407" t="s">
        <v>154</v>
      </c>
      <c r="B5391" s="407" t="s">
        <v>155</v>
      </c>
      <c r="C5391" s="407" t="s">
        <v>70</v>
      </c>
      <c r="D5391" s="407">
        <v>13.19</v>
      </c>
      <c r="E5391" s="404" t="s">
        <v>65</v>
      </c>
      <c r="G5391"/>
    </row>
    <row r="5392" spans="1:7" ht="13.5" thickBot="1" x14ac:dyDescent="0.25">
      <c r="A5392" s="406" t="s">
        <v>156</v>
      </c>
      <c r="B5392" s="406" t="s">
        <v>157</v>
      </c>
      <c r="C5392" s="406" t="s">
        <v>70</v>
      </c>
      <c r="D5392" s="406">
        <v>15.06</v>
      </c>
      <c r="E5392" s="404" t="s">
        <v>65</v>
      </c>
      <c r="G5392"/>
    </row>
    <row r="5393" spans="1:7" ht="13.5" thickBot="1" x14ac:dyDescent="0.25">
      <c r="A5393" s="407" t="s">
        <v>158</v>
      </c>
      <c r="B5393" s="407" t="s">
        <v>159</v>
      </c>
      <c r="C5393" s="407" t="s">
        <v>70</v>
      </c>
      <c r="D5393" s="407">
        <v>16.91</v>
      </c>
      <c r="E5393" s="404" t="s">
        <v>65</v>
      </c>
      <c r="G5393"/>
    </row>
    <row r="5394" spans="1:7" ht="13.5" thickBot="1" x14ac:dyDescent="0.25">
      <c r="A5394" s="406" t="s">
        <v>160</v>
      </c>
      <c r="B5394" s="406" t="s">
        <v>161</v>
      </c>
      <c r="C5394" s="406" t="s">
        <v>70</v>
      </c>
      <c r="D5394" s="406">
        <v>18.670000000000002</v>
      </c>
      <c r="E5394" s="404" t="s">
        <v>65</v>
      </c>
      <c r="G5394"/>
    </row>
    <row r="5395" spans="1:7" ht="13.5" thickBot="1" x14ac:dyDescent="0.25">
      <c r="A5395" s="407" t="s">
        <v>162</v>
      </c>
      <c r="B5395" s="407" t="s">
        <v>163</v>
      </c>
      <c r="C5395" s="407" t="s">
        <v>70</v>
      </c>
      <c r="D5395" s="407">
        <v>22.44</v>
      </c>
      <c r="E5395" s="404" t="s">
        <v>65</v>
      </c>
      <c r="G5395"/>
    </row>
    <row r="5396" spans="1:7" ht="13.5" thickBot="1" x14ac:dyDescent="0.25">
      <c r="A5396" s="406" t="s">
        <v>164</v>
      </c>
      <c r="B5396" s="406" t="s">
        <v>165</v>
      </c>
      <c r="C5396" s="406" t="s">
        <v>70</v>
      </c>
      <c r="D5396" s="406">
        <v>28.28</v>
      </c>
      <c r="E5396" s="404" t="s">
        <v>65</v>
      </c>
      <c r="G5396"/>
    </row>
    <row r="5397" spans="1:7" ht="13.5" thickBot="1" x14ac:dyDescent="0.25">
      <c r="A5397" s="407" t="s">
        <v>166</v>
      </c>
      <c r="B5397" s="407" t="s">
        <v>167</v>
      </c>
      <c r="C5397" s="407" t="s">
        <v>70</v>
      </c>
      <c r="D5397" s="407">
        <v>32.44</v>
      </c>
      <c r="E5397" s="404" t="s">
        <v>65</v>
      </c>
      <c r="G5397"/>
    </row>
    <row r="5398" spans="1:7" ht="13.5" thickBot="1" x14ac:dyDescent="0.25">
      <c r="A5398" s="406" t="s">
        <v>168</v>
      </c>
      <c r="B5398" s="406" t="s">
        <v>169</v>
      </c>
      <c r="C5398" s="406" t="s">
        <v>70</v>
      </c>
      <c r="D5398" s="406">
        <v>37.75</v>
      </c>
      <c r="E5398" s="404" t="s">
        <v>65</v>
      </c>
      <c r="G5398"/>
    </row>
    <row r="5399" spans="1:7" ht="13.5" thickBot="1" x14ac:dyDescent="0.25">
      <c r="A5399" s="407" t="s">
        <v>170</v>
      </c>
      <c r="B5399" s="407" t="s">
        <v>171</v>
      </c>
      <c r="C5399" s="407" t="s">
        <v>70</v>
      </c>
      <c r="D5399" s="407">
        <v>40.380000000000003</v>
      </c>
      <c r="E5399" s="404" t="s">
        <v>65</v>
      </c>
      <c r="G5399"/>
    </row>
    <row r="5400" spans="1:7" ht="13.5" thickBot="1" x14ac:dyDescent="0.25">
      <c r="A5400" s="406" t="s">
        <v>172</v>
      </c>
      <c r="B5400" s="406" t="s">
        <v>173</v>
      </c>
      <c r="C5400" s="406" t="s">
        <v>70</v>
      </c>
      <c r="D5400" s="406">
        <v>47.95</v>
      </c>
      <c r="E5400" s="404" t="s">
        <v>65</v>
      </c>
      <c r="G5400"/>
    </row>
    <row r="5401" spans="1:7" ht="23.25" thickBot="1" x14ac:dyDescent="0.25">
      <c r="A5401" s="407" t="s">
        <v>174</v>
      </c>
      <c r="B5401" s="407" t="s">
        <v>175</v>
      </c>
      <c r="C5401" s="407" t="s">
        <v>70</v>
      </c>
      <c r="D5401" s="407">
        <v>56.6</v>
      </c>
      <c r="E5401" s="404" t="s">
        <v>65</v>
      </c>
      <c r="G5401"/>
    </row>
    <row r="5402" spans="1:7" ht="13.5" thickBot="1" x14ac:dyDescent="0.25">
      <c r="A5402" s="406">
        <v>1</v>
      </c>
      <c r="B5402" s="406" t="s">
        <v>176</v>
      </c>
      <c r="C5402" s="406"/>
      <c r="D5402" s="406"/>
      <c r="E5402" s="404" t="s">
        <v>65</v>
      </c>
      <c r="G5402"/>
    </row>
    <row r="5403" spans="1:7" ht="13.5" thickBot="1" x14ac:dyDescent="0.25">
      <c r="A5403" s="407">
        <v>73752</v>
      </c>
      <c r="B5403" s="407" t="s">
        <v>177</v>
      </c>
      <c r="C5403" s="407"/>
      <c r="D5403" s="407"/>
      <c r="E5403" s="404" t="s">
        <v>65</v>
      </c>
      <c r="G5403"/>
    </row>
    <row r="5404" spans="1:7" ht="34.5" thickBot="1" x14ac:dyDescent="0.25">
      <c r="A5404" s="406" t="s">
        <v>178</v>
      </c>
      <c r="B5404" s="406" t="s">
        <v>11185</v>
      </c>
      <c r="C5404" s="406" t="s">
        <v>2</v>
      </c>
      <c r="D5404" s="409">
        <v>3733.01</v>
      </c>
      <c r="E5404" s="404" t="s">
        <v>65</v>
      </c>
      <c r="G5404"/>
    </row>
    <row r="5405" spans="1:7" ht="13.5" thickBot="1" x14ac:dyDescent="0.25">
      <c r="A5405" s="407">
        <v>73803</v>
      </c>
      <c r="B5405" s="407" t="s">
        <v>179</v>
      </c>
      <c r="C5405" s="407"/>
      <c r="D5405" s="407"/>
      <c r="E5405" s="404" t="s">
        <v>65</v>
      </c>
      <c r="G5405"/>
    </row>
    <row r="5406" spans="1:7" ht="13.5" thickBot="1" x14ac:dyDescent="0.25">
      <c r="A5406" s="406" t="s">
        <v>180</v>
      </c>
      <c r="B5406" s="406" t="s">
        <v>3902</v>
      </c>
      <c r="C5406" s="406" t="s">
        <v>184</v>
      </c>
      <c r="D5406" s="406">
        <v>221.23</v>
      </c>
      <c r="E5406" s="404" t="s">
        <v>65</v>
      </c>
      <c r="G5406"/>
    </row>
    <row r="5407" spans="1:7" ht="13.5" thickBot="1" x14ac:dyDescent="0.25">
      <c r="A5407" s="407">
        <v>73805</v>
      </c>
      <c r="B5407" s="407" t="s">
        <v>182</v>
      </c>
      <c r="C5407" s="407"/>
      <c r="D5407" s="407"/>
      <c r="E5407" s="404" t="s">
        <v>65</v>
      </c>
      <c r="G5407"/>
    </row>
    <row r="5408" spans="1:7" ht="34.5" thickBot="1" x14ac:dyDescent="0.25">
      <c r="A5408" s="406" t="s">
        <v>183</v>
      </c>
      <c r="B5408" s="406" t="s">
        <v>11186</v>
      </c>
      <c r="C5408" s="406" t="s">
        <v>184</v>
      </c>
      <c r="D5408" s="406">
        <v>312.01</v>
      </c>
      <c r="E5408" s="404" t="s">
        <v>65</v>
      </c>
      <c r="G5408"/>
    </row>
    <row r="5409" spans="1:7" ht="13.5" thickBot="1" x14ac:dyDescent="0.25">
      <c r="A5409" s="407">
        <v>74210</v>
      </c>
      <c r="B5409" s="407" t="s">
        <v>185</v>
      </c>
      <c r="C5409" s="407"/>
      <c r="D5409" s="407"/>
      <c r="E5409" s="404" t="s">
        <v>65</v>
      </c>
      <c r="G5409"/>
    </row>
    <row r="5410" spans="1:7" ht="23.25" thickBot="1" x14ac:dyDescent="0.25">
      <c r="A5410" s="406" t="s">
        <v>186</v>
      </c>
      <c r="B5410" s="406" t="s">
        <v>3147</v>
      </c>
      <c r="C5410" s="406" t="s">
        <v>184</v>
      </c>
      <c r="D5410" s="406">
        <v>347.61</v>
      </c>
      <c r="E5410" s="404" t="s">
        <v>65</v>
      </c>
      <c r="G5410"/>
    </row>
    <row r="5411" spans="1:7" ht="23.25" thickBot="1" x14ac:dyDescent="0.25">
      <c r="A5411" s="407">
        <v>85253</v>
      </c>
      <c r="B5411" s="407" t="s">
        <v>4805</v>
      </c>
      <c r="C5411" s="407" t="s">
        <v>184</v>
      </c>
      <c r="D5411" s="407">
        <v>191.63</v>
      </c>
      <c r="E5411" s="404" t="s">
        <v>65</v>
      </c>
      <c r="G5411"/>
    </row>
    <row r="5412" spans="1:7" ht="23.25" thickBot="1" x14ac:dyDescent="0.25">
      <c r="A5412" s="406">
        <v>92235</v>
      </c>
      <c r="B5412" s="406" t="s">
        <v>14193</v>
      </c>
      <c r="C5412" s="406" t="s">
        <v>14194</v>
      </c>
      <c r="D5412" s="406">
        <v>46.59</v>
      </c>
      <c r="E5412" s="404" t="s">
        <v>65</v>
      </c>
      <c r="G5412"/>
    </row>
    <row r="5413" spans="1:7" ht="13.5" thickBot="1" x14ac:dyDescent="0.25">
      <c r="A5413" s="407">
        <v>2</v>
      </c>
      <c r="B5413" s="407" t="s">
        <v>187</v>
      </c>
      <c r="C5413" s="407"/>
      <c r="D5413" s="407"/>
      <c r="E5413" s="404" t="s">
        <v>65</v>
      </c>
      <c r="G5413"/>
    </row>
    <row r="5414" spans="1:7" ht="13.5" thickBot="1" x14ac:dyDescent="0.25">
      <c r="A5414" s="406">
        <v>74209</v>
      </c>
      <c r="B5414" s="406" t="s">
        <v>188</v>
      </c>
      <c r="C5414" s="406"/>
      <c r="D5414" s="406"/>
      <c r="E5414" s="404" t="s">
        <v>65</v>
      </c>
      <c r="G5414"/>
    </row>
    <row r="5415" spans="1:7" ht="13.5" thickBot="1" x14ac:dyDescent="0.25">
      <c r="A5415" s="407" t="s">
        <v>189</v>
      </c>
      <c r="B5415" s="407" t="s">
        <v>3148</v>
      </c>
      <c r="C5415" s="407" t="s">
        <v>184</v>
      </c>
      <c r="D5415" s="407">
        <v>347.64</v>
      </c>
      <c r="E5415" s="404" t="s">
        <v>65</v>
      </c>
      <c r="G5415"/>
    </row>
    <row r="5416" spans="1:7" ht="13.5" thickBot="1" x14ac:dyDescent="0.25">
      <c r="A5416" s="406">
        <v>4</v>
      </c>
      <c r="B5416" s="406" t="s">
        <v>190</v>
      </c>
      <c r="C5416" s="406"/>
      <c r="D5416" s="406"/>
      <c r="E5416" s="404" t="s">
        <v>65</v>
      </c>
      <c r="G5416"/>
    </row>
    <row r="5417" spans="1:7" ht="13.5" thickBot="1" x14ac:dyDescent="0.25">
      <c r="A5417" s="407">
        <v>73756</v>
      </c>
      <c r="B5417" s="407" t="s">
        <v>191</v>
      </c>
      <c r="C5417" s="407"/>
      <c r="D5417" s="407"/>
      <c r="E5417" s="404" t="s">
        <v>65</v>
      </c>
      <c r="G5417"/>
    </row>
    <row r="5418" spans="1:7" ht="23.25" thickBot="1" x14ac:dyDescent="0.25">
      <c r="A5418" s="406" t="s">
        <v>192</v>
      </c>
      <c r="B5418" s="406" t="s">
        <v>8369</v>
      </c>
      <c r="C5418" s="406" t="s">
        <v>2</v>
      </c>
      <c r="D5418" s="409">
        <v>26819.95</v>
      </c>
      <c r="E5418" s="404" t="s">
        <v>65</v>
      </c>
      <c r="G5418"/>
    </row>
    <row r="5419" spans="1:7" ht="13.5" thickBot="1" x14ac:dyDescent="0.25">
      <c r="A5419" s="407">
        <v>73847</v>
      </c>
      <c r="B5419" s="407" t="s">
        <v>193</v>
      </c>
      <c r="C5419" s="407"/>
      <c r="D5419" s="407"/>
      <c r="E5419" s="404" t="s">
        <v>65</v>
      </c>
      <c r="G5419"/>
    </row>
    <row r="5420" spans="1:7" ht="23.25" thickBot="1" x14ac:dyDescent="0.25">
      <c r="A5420" s="406" t="s">
        <v>194</v>
      </c>
      <c r="B5420" s="406" t="s">
        <v>3149</v>
      </c>
      <c r="C5420" s="406" t="s">
        <v>195</v>
      </c>
      <c r="D5420" s="406">
        <v>484.37</v>
      </c>
      <c r="E5420" s="404" t="s">
        <v>65</v>
      </c>
      <c r="G5420"/>
    </row>
    <row r="5421" spans="1:7" ht="34.5" thickBot="1" x14ac:dyDescent="0.25">
      <c r="A5421" s="407" t="s">
        <v>196</v>
      </c>
      <c r="B5421" s="407" t="s">
        <v>3150</v>
      </c>
      <c r="C5421" s="407" t="s">
        <v>195</v>
      </c>
      <c r="D5421" s="407">
        <v>667.45</v>
      </c>
      <c r="E5421" s="404" t="s">
        <v>65</v>
      </c>
      <c r="G5421"/>
    </row>
    <row r="5422" spans="1:7" ht="34.5" thickBot="1" x14ac:dyDescent="0.25">
      <c r="A5422" s="406" t="s">
        <v>197</v>
      </c>
      <c r="B5422" s="406" t="s">
        <v>3151</v>
      </c>
      <c r="C5422" s="406" t="s">
        <v>195</v>
      </c>
      <c r="D5422" s="406">
        <v>763.15</v>
      </c>
      <c r="E5422" s="404" t="s">
        <v>65</v>
      </c>
      <c r="G5422"/>
    </row>
    <row r="5423" spans="1:7" ht="34.5" thickBot="1" x14ac:dyDescent="0.25">
      <c r="A5423" s="407" t="s">
        <v>198</v>
      </c>
      <c r="B5423" s="407" t="s">
        <v>3152</v>
      </c>
      <c r="C5423" s="407" t="s">
        <v>195</v>
      </c>
      <c r="D5423" s="407">
        <v>857.68</v>
      </c>
      <c r="E5423" s="404" t="s">
        <v>65</v>
      </c>
      <c r="G5423"/>
    </row>
    <row r="5424" spans="1:7" ht="34.5" thickBot="1" x14ac:dyDescent="0.25">
      <c r="A5424" s="406" t="s">
        <v>199</v>
      </c>
      <c r="B5424" s="406" t="s">
        <v>3903</v>
      </c>
      <c r="C5424" s="406" t="s">
        <v>195</v>
      </c>
      <c r="D5424" s="406">
        <v>891.56</v>
      </c>
      <c r="E5424" s="404" t="s">
        <v>65</v>
      </c>
      <c r="G5424"/>
    </row>
    <row r="5425" spans="1:7" ht="13.5" thickBot="1" x14ac:dyDescent="0.25">
      <c r="A5425" s="407">
        <v>325</v>
      </c>
      <c r="B5425" s="407" t="s">
        <v>3904</v>
      </c>
      <c r="C5425" s="407"/>
      <c r="D5425" s="407"/>
      <c r="E5425" s="404" t="s">
        <v>65</v>
      </c>
      <c r="G5425"/>
    </row>
    <row r="5426" spans="1:7" ht="23.25" customHeight="1" thickBot="1" x14ac:dyDescent="0.25">
      <c r="A5426" s="406">
        <v>5631</v>
      </c>
      <c r="B5426" s="406" t="s">
        <v>11187</v>
      </c>
      <c r="C5426" s="406" t="s">
        <v>11188</v>
      </c>
      <c r="D5426" s="406">
        <v>149.18</v>
      </c>
      <c r="E5426" s="404" t="s">
        <v>65</v>
      </c>
      <c r="G5426"/>
    </row>
    <row r="5427" spans="1:7" ht="34.5" thickBot="1" x14ac:dyDescent="0.25">
      <c r="A5427" s="407">
        <v>5678</v>
      </c>
      <c r="B5427" s="407" t="s">
        <v>11189</v>
      </c>
      <c r="C5427" s="407" t="s">
        <v>11190</v>
      </c>
      <c r="D5427" s="407">
        <v>106.28</v>
      </c>
      <c r="E5427" s="404" t="s">
        <v>65</v>
      </c>
      <c r="G5427"/>
    </row>
    <row r="5428" spans="1:7" ht="23.25" customHeight="1" thickBot="1" x14ac:dyDescent="0.25">
      <c r="A5428" s="406">
        <v>5680</v>
      </c>
      <c r="B5428" s="406" t="s">
        <v>11191</v>
      </c>
      <c r="C5428" s="406" t="s">
        <v>11190</v>
      </c>
      <c r="D5428" s="406">
        <v>99.2</v>
      </c>
      <c r="E5428" s="404" t="s">
        <v>65</v>
      </c>
      <c r="G5428"/>
    </row>
    <row r="5429" spans="1:7" ht="23.25" thickBot="1" x14ac:dyDescent="0.25">
      <c r="A5429" s="407">
        <v>5682</v>
      </c>
      <c r="B5429" s="407" t="s">
        <v>1773</v>
      </c>
      <c r="C5429" s="407" t="s">
        <v>3768</v>
      </c>
      <c r="D5429" s="407">
        <v>143.71</v>
      </c>
      <c r="E5429" s="404" t="s">
        <v>65</v>
      </c>
      <c r="G5429"/>
    </row>
    <row r="5430" spans="1:7" ht="23.25" customHeight="1" thickBot="1" x14ac:dyDescent="0.25">
      <c r="A5430" s="406">
        <v>5684</v>
      </c>
      <c r="B5430" s="406" t="s">
        <v>11192</v>
      </c>
      <c r="C5430" s="406" t="s">
        <v>11193</v>
      </c>
      <c r="D5430" s="406">
        <v>99.58</v>
      </c>
      <c r="E5430" s="404" t="s">
        <v>65</v>
      </c>
      <c r="G5430"/>
    </row>
    <row r="5431" spans="1:7" ht="23.25" thickBot="1" x14ac:dyDescent="0.25">
      <c r="A5431" s="407">
        <v>5686</v>
      </c>
      <c r="B5431" s="407" t="s">
        <v>3492</v>
      </c>
      <c r="C5431" s="407" t="s">
        <v>3768</v>
      </c>
      <c r="D5431" s="407">
        <v>82.59</v>
      </c>
      <c r="E5431" s="404" t="s">
        <v>65</v>
      </c>
      <c r="G5431"/>
    </row>
    <row r="5432" spans="1:7" ht="23.25" customHeight="1" thickBot="1" x14ac:dyDescent="0.25">
      <c r="A5432" s="406">
        <v>5689</v>
      </c>
      <c r="B5432" s="406" t="s">
        <v>11194</v>
      </c>
      <c r="C5432" s="406" t="s">
        <v>957</v>
      </c>
      <c r="D5432" s="406">
        <v>4.16</v>
      </c>
      <c r="E5432" s="404" t="s">
        <v>65</v>
      </c>
      <c r="G5432"/>
    </row>
    <row r="5433" spans="1:7" ht="13.5" thickBot="1" x14ac:dyDescent="0.25">
      <c r="A5433" s="407">
        <v>5795</v>
      </c>
      <c r="B5433" s="407" t="s">
        <v>1798</v>
      </c>
      <c r="C5433" s="407" t="s">
        <v>957</v>
      </c>
      <c r="D5433" s="407">
        <v>16.75</v>
      </c>
      <c r="E5433" s="404" t="s">
        <v>65</v>
      </c>
      <c r="G5433"/>
    </row>
    <row r="5434" spans="1:7" ht="13.5" thickBot="1" x14ac:dyDescent="0.25">
      <c r="A5434" s="406">
        <v>5808</v>
      </c>
      <c r="B5434" s="406" t="s">
        <v>3499</v>
      </c>
      <c r="C5434" s="406" t="s">
        <v>957</v>
      </c>
      <c r="D5434" s="406">
        <v>439.12</v>
      </c>
      <c r="E5434" s="404" t="s">
        <v>65</v>
      </c>
      <c r="G5434"/>
    </row>
    <row r="5435" spans="1:7" ht="23.25" thickBot="1" x14ac:dyDescent="0.25">
      <c r="A5435" s="407">
        <v>5811</v>
      </c>
      <c r="B5435" s="407" t="s">
        <v>11195</v>
      </c>
      <c r="C5435" s="407" t="s">
        <v>11196</v>
      </c>
      <c r="D5435" s="407">
        <v>137.88999999999999</v>
      </c>
      <c r="E5435" s="404" t="s">
        <v>65</v>
      </c>
      <c r="G5435"/>
    </row>
    <row r="5436" spans="1:7" ht="13.5" thickBot="1" x14ac:dyDescent="0.25">
      <c r="A5436" s="406">
        <v>5823</v>
      </c>
      <c r="B5436" s="406" t="s">
        <v>3500</v>
      </c>
      <c r="C5436" s="406" t="s">
        <v>957</v>
      </c>
      <c r="D5436" s="406">
        <v>122.08</v>
      </c>
      <c r="E5436" s="404" t="s">
        <v>65</v>
      </c>
      <c r="G5436"/>
    </row>
    <row r="5437" spans="1:7" ht="34.5" thickBot="1" x14ac:dyDescent="0.25">
      <c r="A5437" s="407">
        <v>5824</v>
      </c>
      <c r="B5437" s="407" t="s">
        <v>11197</v>
      </c>
      <c r="C5437" s="407" t="s">
        <v>11198</v>
      </c>
      <c r="D5437" s="407">
        <v>110.39</v>
      </c>
      <c r="E5437" s="404" t="s">
        <v>65</v>
      </c>
      <c r="G5437"/>
    </row>
    <row r="5438" spans="1:7" ht="23.25" thickBot="1" x14ac:dyDescent="0.25">
      <c r="A5438" s="406">
        <v>5835</v>
      </c>
      <c r="B5438" s="406" t="s">
        <v>11199</v>
      </c>
      <c r="C5438" s="406" t="s">
        <v>8370</v>
      </c>
      <c r="D5438" s="406">
        <v>185.67</v>
      </c>
      <c r="E5438" s="404" t="s">
        <v>65</v>
      </c>
      <c r="G5438"/>
    </row>
    <row r="5439" spans="1:7" ht="23.25" thickBot="1" x14ac:dyDescent="0.25">
      <c r="A5439" s="407">
        <v>5839</v>
      </c>
      <c r="B5439" s="407" t="s">
        <v>11200</v>
      </c>
      <c r="C5439" s="407" t="s">
        <v>11201</v>
      </c>
      <c r="D5439" s="407">
        <v>4.3</v>
      </c>
      <c r="E5439" s="404" t="s">
        <v>65</v>
      </c>
      <c r="G5439"/>
    </row>
    <row r="5440" spans="1:7" ht="13.5" thickBot="1" x14ac:dyDescent="0.25">
      <c r="A5440" s="406">
        <v>5843</v>
      </c>
      <c r="B5440" s="406" t="s">
        <v>11202</v>
      </c>
      <c r="C5440" s="406" t="s">
        <v>11203</v>
      </c>
      <c r="D5440" s="406">
        <v>93.67</v>
      </c>
      <c r="E5440" s="404" t="s">
        <v>65</v>
      </c>
      <c r="G5440"/>
    </row>
    <row r="5441" spans="1:7" ht="13.5" thickBot="1" x14ac:dyDescent="0.25">
      <c r="A5441" s="407">
        <v>5847</v>
      </c>
      <c r="B5441" s="407" t="s">
        <v>11204</v>
      </c>
      <c r="C5441" s="407" t="s">
        <v>11205</v>
      </c>
      <c r="D5441" s="407">
        <v>227.28</v>
      </c>
      <c r="E5441" s="404" t="s">
        <v>65</v>
      </c>
      <c r="G5441"/>
    </row>
    <row r="5442" spans="1:7" ht="23.25" thickBot="1" x14ac:dyDescent="0.25">
      <c r="A5442" s="406">
        <v>5851</v>
      </c>
      <c r="B5442" s="406" t="s">
        <v>11206</v>
      </c>
      <c r="C5442" s="406" t="s">
        <v>957</v>
      </c>
      <c r="D5442" s="406">
        <v>217.44</v>
      </c>
      <c r="E5442" s="404" t="s">
        <v>65</v>
      </c>
      <c r="G5442"/>
    </row>
    <row r="5443" spans="1:7" ht="23.25" thickBot="1" x14ac:dyDescent="0.25">
      <c r="A5443" s="407">
        <v>5855</v>
      </c>
      <c r="B5443" s="407" t="s">
        <v>11207</v>
      </c>
      <c r="C5443" s="407" t="s">
        <v>11208</v>
      </c>
      <c r="D5443" s="407">
        <v>575.25</v>
      </c>
      <c r="E5443" s="404" t="s">
        <v>65</v>
      </c>
      <c r="G5443"/>
    </row>
    <row r="5444" spans="1:7" ht="13.5" thickBot="1" x14ac:dyDescent="0.25">
      <c r="A5444" s="406">
        <v>5863</v>
      </c>
      <c r="B5444" s="406" t="s">
        <v>1806</v>
      </c>
      <c r="C5444" s="406" t="s">
        <v>1807</v>
      </c>
      <c r="D5444" s="406">
        <v>75.45</v>
      </c>
      <c r="E5444" s="404" t="s">
        <v>65</v>
      </c>
      <c r="G5444"/>
    </row>
    <row r="5445" spans="1:7" ht="23.25" thickBot="1" x14ac:dyDescent="0.25">
      <c r="A5445" s="407">
        <v>5867</v>
      </c>
      <c r="B5445" s="407" t="s">
        <v>11209</v>
      </c>
      <c r="C5445" s="407" t="s">
        <v>11210</v>
      </c>
      <c r="D5445" s="407">
        <v>85.1</v>
      </c>
      <c r="E5445" s="404" t="s">
        <v>65</v>
      </c>
      <c r="G5445"/>
    </row>
    <row r="5446" spans="1:7" ht="23.25" thickBot="1" x14ac:dyDescent="0.25">
      <c r="A5446" s="406">
        <v>5871</v>
      </c>
      <c r="B5446" s="406" t="s">
        <v>1810</v>
      </c>
      <c r="C5446" s="406" t="s">
        <v>1811</v>
      </c>
      <c r="D5446" s="406">
        <v>169.87</v>
      </c>
      <c r="E5446" s="404" t="s">
        <v>65</v>
      </c>
      <c r="G5446"/>
    </row>
    <row r="5447" spans="1:7" ht="34.5" thickBot="1" x14ac:dyDescent="0.25">
      <c r="A5447" s="407">
        <v>5875</v>
      </c>
      <c r="B5447" s="407" t="s">
        <v>11211</v>
      </c>
      <c r="C5447" s="407" t="s">
        <v>11190</v>
      </c>
      <c r="D5447" s="407">
        <v>98.86</v>
      </c>
      <c r="E5447" s="404" t="s">
        <v>65</v>
      </c>
      <c r="G5447"/>
    </row>
    <row r="5448" spans="1:7" ht="23.25" thickBot="1" x14ac:dyDescent="0.25">
      <c r="A5448" s="406">
        <v>5879</v>
      </c>
      <c r="B5448" s="406" t="s">
        <v>1814</v>
      </c>
      <c r="C5448" s="406" t="s">
        <v>1815</v>
      </c>
      <c r="D5448" s="406">
        <v>8.74</v>
      </c>
      <c r="E5448" s="404" t="s">
        <v>65</v>
      </c>
      <c r="G5448"/>
    </row>
    <row r="5449" spans="1:7" ht="23.25" thickBot="1" x14ac:dyDescent="0.25">
      <c r="A5449" s="407">
        <v>5882</v>
      </c>
      <c r="B5449" s="407" t="s">
        <v>11212</v>
      </c>
      <c r="C5449" s="407" t="s">
        <v>957</v>
      </c>
      <c r="D5449" s="407">
        <v>68.53</v>
      </c>
      <c r="E5449" s="404" t="s">
        <v>65</v>
      </c>
      <c r="G5449"/>
    </row>
    <row r="5450" spans="1:7" ht="23.25" thickBot="1" x14ac:dyDescent="0.25">
      <c r="A5450" s="406">
        <v>5890</v>
      </c>
      <c r="B5450" s="406" t="s">
        <v>11213</v>
      </c>
      <c r="C5450" s="406" t="s">
        <v>11205</v>
      </c>
      <c r="D5450" s="406">
        <v>101.03</v>
      </c>
      <c r="E5450" s="404" t="s">
        <v>65</v>
      </c>
      <c r="G5450"/>
    </row>
    <row r="5451" spans="1:7" ht="23.25" thickBot="1" x14ac:dyDescent="0.25">
      <c r="A5451" s="407">
        <v>5894</v>
      </c>
      <c r="B5451" s="407" t="s">
        <v>11214</v>
      </c>
      <c r="C5451" s="407" t="s">
        <v>11215</v>
      </c>
      <c r="D5451" s="407">
        <v>108.51</v>
      </c>
      <c r="E5451" s="404" t="s">
        <v>65</v>
      </c>
      <c r="G5451"/>
    </row>
    <row r="5452" spans="1:7" ht="34.5" thickBot="1" x14ac:dyDescent="0.25">
      <c r="A5452" s="406">
        <v>5901</v>
      </c>
      <c r="B5452" s="406" t="s">
        <v>11216</v>
      </c>
      <c r="C5452" s="406" t="s">
        <v>11217</v>
      </c>
      <c r="D5452" s="406">
        <v>137.36000000000001</v>
      </c>
      <c r="E5452" s="404" t="s">
        <v>65</v>
      </c>
      <c r="G5452"/>
    </row>
    <row r="5453" spans="1:7" ht="13.5" thickBot="1" x14ac:dyDescent="0.25">
      <c r="A5453" s="407">
        <v>5905</v>
      </c>
      <c r="B5453" s="407" t="s">
        <v>3502</v>
      </c>
      <c r="C5453" s="407" t="s">
        <v>957</v>
      </c>
      <c r="D5453" s="407">
        <v>11.1</v>
      </c>
      <c r="E5453" s="404" t="s">
        <v>65</v>
      </c>
      <c r="G5453"/>
    </row>
    <row r="5454" spans="1:7" ht="34.5" customHeight="1" thickBot="1" x14ac:dyDescent="0.25">
      <c r="A5454" s="406">
        <v>5909</v>
      </c>
      <c r="B5454" s="406" t="s">
        <v>11218</v>
      </c>
      <c r="C5454" s="406" t="s">
        <v>957</v>
      </c>
      <c r="D5454" s="406">
        <v>24.36</v>
      </c>
      <c r="E5454" s="404" t="s">
        <v>65</v>
      </c>
      <c r="G5454"/>
    </row>
    <row r="5455" spans="1:7" ht="23.25" thickBot="1" x14ac:dyDescent="0.25">
      <c r="A5455" s="407">
        <v>5921</v>
      </c>
      <c r="B5455" s="407" t="s">
        <v>11219</v>
      </c>
      <c r="C5455" s="407" t="s">
        <v>957</v>
      </c>
      <c r="D5455" s="407">
        <v>3.26</v>
      </c>
      <c r="E5455" s="404" t="s">
        <v>65</v>
      </c>
      <c r="G5455"/>
    </row>
    <row r="5456" spans="1:7" ht="34.5" customHeight="1" thickBot="1" x14ac:dyDescent="0.25">
      <c r="A5456" s="406">
        <v>5924</v>
      </c>
      <c r="B5456" s="406" t="s">
        <v>14195</v>
      </c>
      <c r="C5456" s="406" t="s">
        <v>957</v>
      </c>
      <c r="D5456" s="406">
        <v>350.8</v>
      </c>
      <c r="E5456" s="404" t="s">
        <v>65</v>
      </c>
      <c r="G5456"/>
    </row>
    <row r="5457" spans="1:7" ht="34.5" thickBot="1" x14ac:dyDescent="0.25">
      <c r="A5457" s="407">
        <v>5928</v>
      </c>
      <c r="B5457" s="407" t="s">
        <v>11220</v>
      </c>
      <c r="C5457" s="407" t="s">
        <v>11221</v>
      </c>
      <c r="D5457" s="407">
        <v>119.04</v>
      </c>
      <c r="E5457" s="404" t="s">
        <v>65</v>
      </c>
      <c r="G5457"/>
    </row>
    <row r="5458" spans="1:7" ht="23.25" thickBot="1" x14ac:dyDescent="0.25">
      <c r="A5458" s="406">
        <v>5932</v>
      </c>
      <c r="B5458" s="406" t="s">
        <v>11222</v>
      </c>
      <c r="C5458" s="406" t="s">
        <v>11223</v>
      </c>
      <c r="D5458" s="406">
        <v>170.98</v>
      </c>
      <c r="E5458" s="404" t="s">
        <v>65</v>
      </c>
      <c r="G5458"/>
    </row>
    <row r="5459" spans="1:7" ht="34.5" customHeight="1" thickBot="1" x14ac:dyDescent="0.25">
      <c r="A5459" s="407">
        <v>5940</v>
      </c>
      <c r="B5459" s="407" t="s">
        <v>11224</v>
      </c>
      <c r="C5459" s="407" t="s">
        <v>11225</v>
      </c>
      <c r="D5459" s="407">
        <v>140.6</v>
      </c>
      <c r="E5459" s="404" t="s">
        <v>65</v>
      </c>
      <c r="G5459"/>
    </row>
    <row r="5460" spans="1:7" ht="34.5" customHeight="1" thickBot="1" x14ac:dyDescent="0.25">
      <c r="A5460" s="406">
        <v>5944</v>
      </c>
      <c r="B5460" s="406" t="s">
        <v>11226</v>
      </c>
      <c r="C5460" s="406" t="s">
        <v>11227</v>
      </c>
      <c r="D5460" s="406">
        <v>201.44</v>
      </c>
      <c r="E5460" s="404" t="s">
        <v>65</v>
      </c>
      <c r="G5460"/>
    </row>
    <row r="5461" spans="1:7" ht="34.5" customHeight="1" thickBot="1" x14ac:dyDescent="0.25">
      <c r="A5461" s="407">
        <v>5948</v>
      </c>
      <c r="B5461" s="407" t="s">
        <v>11228</v>
      </c>
      <c r="C5461" s="407" t="s">
        <v>957</v>
      </c>
      <c r="D5461" s="407">
        <v>101.5</v>
      </c>
      <c r="E5461" s="404" t="s">
        <v>65</v>
      </c>
      <c r="G5461"/>
    </row>
    <row r="5462" spans="1:7" ht="23.25" thickBot="1" x14ac:dyDescent="0.25">
      <c r="A5462" s="406">
        <v>5953</v>
      </c>
      <c r="B5462" s="406" t="s">
        <v>11229</v>
      </c>
      <c r="C5462" s="406" t="s">
        <v>11230</v>
      </c>
      <c r="D5462" s="406">
        <v>33.909999999999997</v>
      </c>
      <c r="E5462" s="404" t="s">
        <v>65</v>
      </c>
      <c r="G5462"/>
    </row>
    <row r="5463" spans="1:7" ht="13.5" thickBot="1" x14ac:dyDescent="0.25">
      <c r="A5463" s="407">
        <v>6250</v>
      </c>
      <c r="B5463" s="407" t="s">
        <v>3504</v>
      </c>
      <c r="C5463" s="407" t="s">
        <v>957</v>
      </c>
      <c r="D5463" s="407">
        <v>203.41</v>
      </c>
      <c r="E5463" s="404" t="s">
        <v>65</v>
      </c>
      <c r="G5463"/>
    </row>
    <row r="5464" spans="1:7" ht="23.25" thickBot="1" x14ac:dyDescent="0.25">
      <c r="A5464" s="406">
        <v>6259</v>
      </c>
      <c r="B5464" s="406" t="s">
        <v>11231</v>
      </c>
      <c r="C5464" s="406" t="s">
        <v>11232</v>
      </c>
      <c r="D5464" s="406">
        <v>115.67</v>
      </c>
      <c r="E5464" s="404" t="s">
        <v>65</v>
      </c>
      <c r="G5464"/>
    </row>
    <row r="5465" spans="1:7" ht="34.5" customHeight="1" thickBot="1" x14ac:dyDescent="0.25">
      <c r="A5465" s="407">
        <v>6388</v>
      </c>
      <c r="B5465" s="407" t="s">
        <v>3505</v>
      </c>
      <c r="C5465" s="407" t="s">
        <v>280</v>
      </c>
      <c r="D5465" s="407">
        <v>50.41</v>
      </c>
      <c r="E5465" s="404" t="s">
        <v>65</v>
      </c>
      <c r="G5465"/>
    </row>
    <row r="5466" spans="1:7" ht="34.5" customHeight="1" thickBot="1" x14ac:dyDescent="0.25">
      <c r="A5466" s="406">
        <v>6879</v>
      </c>
      <c r="B5466" s="406" t="s">
        <v>11233</v>
      </c>
      <c r="C5466" s="406" t="s">
        <v>11234</v>
      </c>
      <c r="D5466" s="406">
        <v>124.36</v>
      </c>
      <c r="E5466" s="404" t="s">
        <v>65</v>
      </c>
      <c r="G5466"/>
    </row>
    <row r="5467" spans="1:7" ht="34.5" customHeight="1" thickBot="1" x14ac:dyDescent="0.25">
      <c r="A5467" s="407">
        <v>7006</v>
      </c>
      <c r="B5467" s="407" t="s">
        <v>3513</v>
      </c>
      <c r="C5467" s="407" t="s">
        <v>957</v>
      </c>
      <c r="D5467" s="407">
        <v>13.43</v>
      </c>
      <c r="E5467" s="404" t="s">
        <v>65</v>
      </c>
      <c r="G5467"/>
    </row>
    <row r="5468" spans="1:7" ht="13.5" thickBot="1" x14ac:dyDescent="0.25">
      <c r="A5468" s="406">
        <v>7012</v>
      </c>
      <c r="B5468" s="406" t="s">
        <v>3517</v>
      </c>
      <c r="C5468" s="406" t="s">
        <v>957</v>
      </c>
      <c r="D5468" s="406">
        <v>84.16</v>
      </c>
      <c r="E5468" s="404" t="s">
        <v>65</v>
      </c>
      <c r="G5468"/>
    </row>
    <row r="5469" spans="1:7" ht="13.5" thickBot="1" x14ac:dyDescent="0.25">
      <c r="A5469" s="407">
        <v>7018</v>
      </c>
      <c r="B5469" s="407" t="s">
        <v>1826</v>
      </c>
      <c r="C5469" s="407" t="s">
        <v>957</v>
      </c>
      <c r="D5469" s="407">
        <v>179.18</v>
      </c>
      <c r="E5469" s="404" t="s">
        <v>65</v>
      </c>
      <c r="G5469"/>
    </row>
    <row r="5470" spans="1:7" ht="13.5" thickBot="1" x14ac:dyDescent="0.25">
      <c r="A5470" s="406">
        <v>7030</v>
      </c>
      <c r="B5470" s="406" t="s">
        <v>11235</v>
      </c>
      <c r="C5470" s="406" t="s">
        <v>957</v>
      </c>
      <c r="D5470" s="406">
        <v>130.28</v>
      </c>
      <c r="E5470" s="404" t="s">
        <v>65</v>
      </c>
      <c r="G5470"/>
    </row>
    <row r="5471" spans="1:7" ht="23.25" thickBot="1" x14ac:dyDescent="0.25">
      <c r="A5471" s="407">
        <v>7042</v>
      </c>
      <c r="B5471" s="407" t="s">
        <v>11236</v>
      </c>
      <c r="C5471" s="407" t="s">
        <v>957</v>
      </c>
      <c r="D5471" s="407">
        <v>5.25</v>
      </c>
      <c r="E5471" s="404" t="s">
        <v>65</v>
      </c>
      <c r="G5471"/>
    </row>
    <row r="5472" spans="1:7" ht="23.25" thickBot="1" x14ac:dyDescent="0.25">
      <c r="A5472" s="406">
        <v>7049</v>
      </c>
      <c r="B5472" s="406" t="s">
        <v>11237</v>
      </c>
      <c r="C5472" s="406" t="s">
        <v>957</v>
      </c>
      <c r="D5472" s="406">
        <v>134.81</v>
      </c>
      <c r="E5472" s="404" t="s">
        <v>65</v>
      </c>
      <c r="G5472"/>
    </row>
    <row r="5473" spans="1:7" ht="23.25" thickBot="1" x14ac:dyDescent="0.25">
      <c r="A5473" s="407">
        <v>67826</v>
      </c>
      <c r="B5473" s="407" t="s">
        <v>11238</v>
      </c>
      <c r="C5473" s="407" t="s">
        <v>957</v>
      </c>
      <c r="D5473" s="407">
        <v>121.55</v>
      </c>
      <c r="E5473" s="404" t="s">
        <v>65</v>
      </c>
      <c r="G5473"/>
    </row>
    <row r="5474" spans="1:7" ht="13.5" thickBot="1" x14ac:dyDescent="0.25">
      <c r="A5474" s="406">
        <v>73408</v>
      </c>
      <c r="B5474" s="406" t="s">
        <v>4235</v>
      </c>
      <c r="C5474" s="406" t="s">
        <v>957</v>
      </c>
      <c r="D5474" s="406">
        <v>124.87</v>
      </c>
      <c r="E5474" s="404" t="s">
        <v>65</v>
      </c>
      <c r="G5474"/>
    </row>
    <row r="5475" spans="1:7" ht="13.5" thickBot="1" x14ac:dyDescent="0.25">
      <c r="A5475" s="407">
        <v>73417</v>
      </c>
      <c r="B5475" s="407" t="s">
        <v>3559</v>
      </c>
      <c r="C5475" s="407" t="s">
        <v>957</v>
      </c>
      <c r="D5475" s="407">
        <v>102.38</v>
      </c>
      <c r="E5475" s="404" t="s">
        <v>65</v>
      </c>
      <c r="G5475"/>
    </row>
    <row r="5476" spans="1:7" ht="23.25" thickBot="1" x14ac:dyDescent="0.25">
      <c r="A5476" s="406">
        <v>73436</v>
      </c>
      <c r="B5476" s="406" t="s">
        <v>1865</v>
      </c>
      <c r="C5476" s="406" t="s">
        <v>957</v>
      </c>
      <c r="D5476" s="406">
        <v>205.37</v>
      </c>
      <c r="E5476" s="404" t="s">
        <v>65</v>
      </c>
      <c r="G5476"/>
    </row>
    <row r="5477" spans="1:7" ht="34.5" thickBot="1" x14ac:dyDescent="0.25">
      <c r="A5477" s="407">
        <v>73467</v>
      </c>
      <c r="B5477" s="407" t="s">
        <v>14196</v>
      </c>
      <c r="C5477" s="407" t="s">
        <v>11240</v>
      </c>
      <c r="D5477" s="407">
        <v>116.42</v>
      </c>
      <c r="E5477" s="404" t="s">
        <v>65</v>
      </c>
      <c r="G5477"/>
    </row>
    <row r="5478" spans="1:7" ht="13.5" thickBot="1" x14ac:dyDescent="0.25">
      <c r="A5478" s="406">
        <v>73480</v>
      </c>
      <c r="B5478" s="406" t="s">
        <v>1870</v>
      </c>
      <c r="C5478" s="406" t="s">
        <v>280</v>
      </c>
      <c r="D5478" s="406">
        <v>123.04</v>
      </c>
      <c r="E5478" s="404" t="s">
        <v>65</v>
      </c>
      <c r="G5478"/>
    </row>
    <row r="5479" spans="1:7" ht="13.5" thickBot="1" x14ac:dyDescent="0.25">
      <c r="A5479" s="407">
        <v>73502</v>
      </c>
      <c r="B5479" s="407" t="s">
        <v>3586</v>
      </c>
      <c r="C5479" s="407" t="s">
        <v>957</v>
      </c>
      <c r="D5479" s="407">
        <v>104.88</v>
      </c>
      <c r="E5479" s="404" t="s">
        <v>65</v>
      </c>
      <c r="G5479"/>
    </row>
    <row r="5480" spans="1:7" ht="23.25" thickBot="1" x14ac:dyDescent="0.25">
      <c r="A5480" s="406">
        <v>73536</v>
      </c>
      <c r="B5480" s="406" t="s">
        <v>11241</v>
      </c>
      <c r="C5480" s="406" t="s">
        <v>11242</v>
      </c>
      <c r="D5480" s="406">
        <v>4.4400000000000004</v>
      </c>
      <c r="E5480" s="404" t="s">
        <v>65</v>
      </c>
      <c r="G5480"/>
    </row>
    <row r="5481" spans="1:7" ht="13.5" thickBot="1" x14ac:dyDescent="0.25">
      <c r="A5481" s="407">
        <v>73538</v>
      </c>
      <c r="B5481" s="407" t="s">
        <v>3610</v>
      </c>
      <c r="C5481" s="407" t="s">
        <v>957</v>
      </c>
      <c r="D5481" s="407">
        <v>145.44</v>
      </c>
      <c r="E5481" s="404" t="s">
        <v>65</v>
      </c>
      <c r="G5481"/>
    </row>
    <row r="5482" spans="1:7" ht="13.5" thickBot="1" x14ac:dyDescent="0.25">
      <c r="A5482" s="406">
        <v>73586</v>
      </c>
      <c r="B5482" s="406" t="s">
        <v>3624</v>
      </c>
      <c r="C5482" s="406" t="s">
        <v>957</v>
      </c>
      <c r="D5482" s="406">
        <v>198.6</v>
      </c>
      <c r="E5482" s="404" t="s">
        <v>65</v>
      </c>
      <c r="G5482"/>
    </row>
    <row r="5483" spans="1:7" ht="34.5" thickBot="1" x14ac:dyDescent="0.25">
      <c r="A5483" s="407">
        <v>83362</v>
      </c>
      <c r="B5483" s="407" t="s">
        <v>11243</v>
      </c>
      <c r="C5483" s="407" t="s">
        <v>11205</v>
      </c>
      <c r="D5483" s="407">
        <v>159.03</v>
      </c>
      <c r="E5483" s="404" t="s">
        <v>65</v>
      </c>
      <c r="G5483"/>
    </row>
    <row r="5484" spans="1:7" ht="13.5" thickBot="1" x14ac:dyDescent="0.25">
      <c r="A5484" s="406">
        <v>83759</v>
      </c>
      <c r="B5484" s="406" t="s">
        <v>3905</v>
      </c>
      <c r="C5484" s="406" t="s">
        <v>957</v>
      </c>
      <c r="D5484" s="406">
        <v>148.06</v>
      </c>
      <c r="E5484" s="404" t="s">
        <v>65</v>
      </c>
      <c r="G5484"/>
    </row>
    <row r="5485" spans="1:7" ht="13.5" thickBot="1" x14ac:dyDescent="0.25">
      <c r="A5485" s="407">
        <v>83765</v>
      </c>
      <c r="B5485" s="407" t="s">
        <v>3906</v>
      </c>
      <c r="C5485" s="407" t="s">
        <v>957</v>
      </c>
      <c r="D5485" s="407">
        <v>61.06</v>
      </c>
      <c r="E5485" s="404" t="s">
        <v>65</v>
      </c>
      <c r="G5485"/>
    </row>
    <row r="5486" spans="1:7" ht="13.5" thickBot="1" x14ac:dyDescent="0.25">
      <c r="A5486" s="406">
        <v>84136</v>
      </c>
      <c r="B5486" s="406" t="s">
        <v>4236</v>
      </c>
      <c r="C5486" s="406" t="s">
        <v>957</v>
      </c>
      <c r="D5486" s="406">
        <v>96.65</v>
      </c>
      <c r="E5486" s="404" t="s">
        <v>65</v>
      </c>
      <c r="G5486"/>
    </row>
    <row r="5487" spans="1:7" ht="23.25" thickBot="1" x14ac:dyDescent="0.25">
      <c r="A5487" s="407">
        <v>87445</v>
      </c>
      <c r="B5487" s="407" t="s">
        <v>11244</v>
      </c>
      <c r="C5487" s="407" t="s">
        <v>957</v>
      </c>
      <c r="D5487" s="407">
        <v>2.72</v>
      </c>
      <c r="E5487" s="404" t="s">
        <v>65</v>
      </c>
      <c r="G5487"/>
    </row>
    <row r="5488" spans="1:7" ht="23.25" thickBot="1" x14ac:dyDescent="0.25">
      <c r="A5488" s="406">
        <v>88386</v>
      </c>
      <c r="B5488" s="406" t="s">
        <v>11245</v>
      </c>
      <c r="C5488" s="406" t="s">
        <v>957</v>
      </c>
      <c r="D5488" s="406">
        <v>2.25</v>
      </c>
      <c r="E5488" s="404" t="s">
        <v>65</v>
      </c>
      <c r="G5488"/>
    </row>
    <row r="5489" spans="1:7" ht="23.25" thickBot="1" x14ac:dyDescent="0.25">
      <c r="A5489" s="407">
        <v>88393</v>
      </c>
      <c r="B5489" s="407" t="s">
        <v>11246</v>
      </c>
      <c r="C5489" s="407" t="s">
        <v>957</v>
      </c>
      <c r="D5489" s="407">
        <v>3.07</v>
      </c>
      <c r="E5489" s="404" t="s">
        <v>65</v>
      </c>
      <c r="G5489"/>
    </row>
    <row r="5490" spans="1:7" ht="23.25" thickBot="1" x14ac:dyDescent="0.25">
      <c r="A5490" s="406">
        <v>88399</v>
      </c>
      <c r="B5490" s="406" t="s">
        <v>11247</v>
      </c>
      <c r="C5490" s="406" t="s">
        <v>957</v>
      </c>
      <c r="D5490" s="406">
        <v>1.7</v>
      </c>
      <c r="E5490" s="404" t="s">
        <v>65</v>
      </c>
      <c r="G5490"/>
    </row>
    <row r="5491" spans="1:7" ht="23.25" thickBot="1" x14ac:dyDescent="0.25">
      <c r="A5491" s="407">
        <v>88418</v>
      </c>
      <c r="B5491" s="407" t="s">
        <v>11248</v>
      </c>
      <c r="C5491" s="407" t="s">
        <v>957</v>
      </c>
      <c r="D5491" s="407">
        <v>8.1300000000000008</v>
      </c>
      <c r="E5491" s="404" t="s">
        <v>65</v>
      </c>
      <c r="G5491"/>
    </row>
    <row r="5492" spans="1:7" ht="23.25" thickBot="1" x14ac:dyDescent="0.25">
      <c r="A5492" s="406">
        <v>88433</v>
      </c>
      <c r="B5492" s="406" t="s">
        <v>11249</v>
      </c>
      <c r="C5492" s="406" t="s">
        <v>11250</v>
      </c>
      <c r="D5492" s="406">
        <v>10.16</v>
      </c>
      <c r="E5492" s="404" t="s">
        <v>65</v>
      </c>
      <c r="G5492"/>
    </row>
    <row r="5493" spans="1:7" ht="23.25" thickBot="1" x14ac:dyDescent="0.25">
      <c r="A5493" s="407">
        <v>88830</v>
      </c>
      <c r="B5493" s="407" t="s">
        <v>11251</v>
      </c>
      <c r="C5493" s="407" t="s">
        <v>957</v>
      </c>
      <c r="D5493" s="407">
        <v>0.88</v>
      </c>
      <c r="E5493" s="404" t="s">
        <v>65</v>
      </c>
      <c r="G5493"/>
    </row>
    <row r="5494" spans="1:7" ht="23.25" thickBot="1" x14ac:dyDescent="0.25">
      <c r="A5494" s="406">
        <v>88843</v>
      </c>
      <c r="B5494" s="406" t="s">
        <v>11252</v>
      </c>
      <c r="C5494" s="406" t="s">
        <v>11208</v>
      </c>
      <c r="D5494" s="406">
        <v>182.75</v>
      </c>
      <c r="E5494" s="404" t="s">
        <v>65</v>
      </c>
      <c r="G5494"/>
    </row>
    <row r="5495" spans="1:7" ht="23.25" thickBot="1" x14ac:dyDescent="0.25">
      <c r="A5495" s="407">
        <v>88907</v>
      </c>
      <c r="B5495" s="407" t="s">
        <v>11253</v>
      </c>
      <c r="C5495" s="407" t="s">
        <v>11188</v>
      </c>
      <c r="D5495" s="407">
        <v>176.45</v>
      </c>
      <c r="E5495" s="404" t="s">
        <v>65</v>
      </c>
      <c r="G5495"/>
    </row>
    <row r="5496" spans="1:7" ht="23.25" thickBot="1" x14ac:dyDescent="0.25">
      <c r="A5496" s="406">
        <v>89021</v>
      </c>
      <c r="B5496" s="406" t="s">
        <v>11254</v>
      </c>
      <c r="C5496" s="406" t="s">
        <v>11255</v>
      </c>
      <c r="D5496" s="406">
        <v>1.3</v>
      </c>
      <c r="E5496" s="404" t="s">
        <v>65</v>
      </c>
      <c r="G5496"/>
    </row>
    <row r="5497" spans="1:7" ht="13.5" thickBot="1" x14ac:dyDescent="0.25">
      <c r="A5497" s="407">
        <v>89028</v>
      </c>
      <c r="B5497" s="407" t="s">
        <v>11256</v>
      </c>
      <c r="C5497" s="407" t="s">
        <v>11193</v>
      </c>
      <c r="D5497" s="407">
        <v>120.89</v>
      </c>
      <c r="E5497" s="404" t="s">
        <v>65</v>
      </c>
      <c r="G5497"/>
    </row>
    <row r="5498" spans="1:7" ht="23.25" thickBot="1" x14ac:dyDescent="0.25">
      <c r="A5498" s="406">
        <v>89032</v>
      </c>
      <c r="B5498" s="406" t="s">
        <v>11257</v>
      </c>
      <c r="C5498" s="406" t="s">
        <v>11188</v>
      </c>
      <c r="D5498" s="406">
        <v>165.56</v>
      </c>
      <c r="E5498" s="404" t="s">
        <v>65</v>
      </c>
      <c r="G5498"/>
    </row>
    <row r="5499" spans="1:7" ht="13.5" thickBot="1" x14ac:dyDescent="0.25">
      <c r="A5499" s="407">
        <v>89035</v>
      </c>
      <c r="B5499" s="407" t="s">
        <v>11258</v>
      </c>
      <c r="C5499" s="407" t="s">
        <v>11259</v>
      </c>
      <c r="D5499" s="407">
        <v>73.89</v>
      </c>
      <c r="E5499" s="404" t="s">
        <v>65</v>
      </c>
      <c r="G5499"/>
    </row>
    <row r="5500" spans="1:7" ht="23.25" thickBot="1" x14ac:dyDescent="0.25">
      <c r="A5500" s="406">
        <v>89225</v>
      </c>
      <c r="B5500" s="406" t="s">
        <v>11260</v>
      </c>
      <c r="C5500" s="406" t="s">
        <v>957</v>
      </c>
      <c r="D5500" s="406">
        <v>2.5499999999999998</v>
      </c>
      <c r="E5500" s="404" t="s">
        <v>65</v>
      </c>
      <c r="G5500"/>
    </row>
    <row r="5501" spans="1:7" ht="23.25" thickBot="1" x14ac:dyDescent="0.25">
      <c r="A5501" s="407">
        <v>89234</v>
      </c>
      <c r="B5501" s="407" t="s">
        <v>11261</v>
      </c>
      <c r="C5501" s="407" t="s">
        <v>957</v>
      </c>
      <c r="D5501" s="407">
        <v>300.83999999999997</v>
      </c>
      <c r="E5501" s="404" t="s">
        <v>65</v>
      </c>
      <c r="G5501"/>
    </row>
    <row r="5502" spans="1:7" ht="23.25" thickBot="1" x14ac:dyDescent="0.25">
      <c r="A5502" s="406">
        <v>89242</v>
      </c>
      <c r="B5502" s="406" t="s">
        <v>11262</v>
      </c>
      <c r="C5502" s="406" t="s">
        <v>957</v>
      </c>
      <c r="D5502" s="406">
        <v>693.84</v>
      </c>
      <c r="E5502" s="404" t="s">
        <v>65</v>
      </c>
      <c r="G5502"/>
    </row>
    <row r="5503" spans="1:7" ht="23.25" thickBot="1" x14ac:dyDescent="0.25">
      <c r="A5503" s="407">
        <v>89250</v>
      </c>
      <c r="B5503" s="407" t="s">
        <v>11263</v>
      </c>
      <c r="C5503" s="407" t="s">
        <v>957</v>
      </c>
      <c r="D5503" s="407">
        <v>581.95000000000005</v>
      </c>
      <c r="E5503" s="404" t="s">
        <v>65</v>
      </c>
      <c r="G5503"/>
    </row>
    <row r="5504" spans="1:7" ht="23.25" thickBot="1" x14ac:dyDescent="0.25">
      <c r="A5504" s="406">
        <v>89257</v>
      </c>
      <c r="B5504" s="406" t="s">
        <v>11264</v>
      </c>
      <c r="C5504" s="406" t="s">
        <v>11265</v>
      </c>
      <c r="D5504" s="406">
        <v>163.06</v>
      </c>
      <c r="E5504" s="404" t="s">
        <v>65</v>
      </c>
      <c r="G5504"/>
    </row>
    <row r="5505" spans="1:7" ht="23.25" thickBot="1" x14ac:dyDescent="0.25">
      <c r="A5505" s="407">
        <v>89272</v>
      </c>
      <c r="B5505" s="407" t="s">
        <v>11266</v>
      </c>
      <c r="C5505" s="407" t="s">
        <v>11267</v>
      </c>
      <c r="D5505" s="407">
        <v>151.46</v>
      </c>
      <c r="E5505" s="404" t="s">
        <v>65</v>
      </c>
      <c r="G5505"/>
    </row>
    <row r="5506" spans="1:7" ht="23.25" thickBot="1" x14ac:dyDescent="0.25">
      <c r="A5506" s="406">
        <v>89278</v>
      </c>
      <c r="B5506" s="406" t="s">
        <v>11268</v>
      </c>
      <c r="C5506" s="406" t="s">
        <v>957</v>
      </c>
      <c r="D5506" s="406">
        <v>6.27</v>
      </c>
      <c r="E5506" s="404" t="s">
        <v>65</v>
      </c>
      <c r="G5506"/>
    </row>
    <row r="5507" spans="1:7" ht="23.25" thickBot="1" x14ac:dyDescent="0.25">
      <c r="A5507" s="407">
        <v>89843</v>
      </c>
      <c r="B5507" s="407" t="s">
        <v>11269</v>
      </c>
      <c r="C5507" s="407" t="s">
        <v>957</v>
      </c>
      <c r="D5507" s="407">
        <v>126.75</v>
      </c>
      <c r="E5507" s="404" t="s">
        <v>65</v>
      </c>
      <c r="G5507"/>
    </row>
    <row r="5508" spans="1:7" ht="23.25" thickBot="1" x14ac:dyDescent="0.25">
      <c r="A5508" s="406">
        <v>89876</v>
      </c>
      <c r="B5508" s="406" t="s">
        <v>11270</v>
      </c>
      <c r="C5508" s="406" t="s">
        <v>11271</v>
      </c>
      <c r="D5508" s="406">
        <v>177.25</v>
      </c>
      <c r="E5508" s="404" t="s">
        <v>65</v>
      </c>
      <c r="G5508"/>
    </row>
    <row r="5509" spans="1:7" ht="23.25" thickBot="1" x14ac:dyDescent="0.25">
      <c r="A5509" s="407">
        <v>89883</v>
      </c>
      <c r="B5509" s="407" t="s">
        <v>11272</v>
      </c>
      <c r="C5509" s="407" t="s">
        <v>11271</v>
      </c>
      <c r="D5509" s="407">
        <v>194.87</v>
      </c>
      <c r="E5509" s="404" t="s">
        <v>65</v>
      </c>
      <c r="G5509"/>
    </row>
    <row r="5510" spans="1:7" ht="23.25" thickBot="1" x14ac:dyDescent="0.25">
      <c r="A5510" s="406">
        <v>90586</v>
      </c>
      <c r="B5510" s="406" t="s">
        <v>11273</v>
      </c>
      <c r="C5510" s="406" t="s">
        <v>11274</v>
      </c>
      <c r="D5510" s="406">
        <v>2.1</v>
      </c>
      <c r="E5510" s="404" t="s">
        <v>65</v>
      </c>
      <c r="G5510"/>
    </row>
    <row r="5511" spans="1:7" ht="23.25" thickBot="1" x14ac:dyDescent="0.25">
      <c r="A5511" s="407">
        <v>90625</v>
      </c>
      <c r="B5511" s="407" t="s">
        <v>11275</v>
      </c>
      <c r="C5511" s="407" t="s">
        <v>11223</v>
      </c>
      <c r="D5511" s="407">
        <v>3.08</v>
      </c>
      <c r="E5511" s="404" t="s">
        <v>65</v>
      </c>
      <c r="G5511"/>
    </row>
    <row r="5512" spans="1:7" ht="23.25" thickBot="1" x14ac:dyDescent="0.25">
      <c r="A5512" s="406">
        <v>90631</v>
      </c>
      <c r="B5512" s="406" t="s">
        <v>11276</v>
      </c>
      <c r="C5512" s="406" t="s">
        <v>957</v>
      </c>
      <c r="D5512" s="406">
        <v>84.85</v>
      </c>
      <c r="E5512" s="404" t="s">
        <v>65</v>
      </c>
      <c r="G5512"/>
    </row>
    <row r="5513" spans="1:7" ht="23.25" thickBot="1" x14ac:dyDescent="0.25">
      <c r="A5513" s="407">
        <v>90637</v>
      </c>
      <c r="B5513" s="407" t="s">
        <v>11277</v>
      </c>
      <c r="C5513" s="407" t="s">
        <v>957</v>
      </c>
      <c r="D5513" s="407">
        <v>6.16</v>
      </c>
      <c r="E5513" s="404" t="s">
        <v>65</v>
      </c>
      <c r="G5513"/>
    </row>
    <row r="5514" spans="1:7" ht="23.25" thickBot="1" x14ac:dyDescent="0.25">
      <c r="A5514" s="406">
        <v>90643</v>
      </c>
      <c r="B5514" s="406" t="s">
        <v>11278</v>
      </c>
      <c r="C5514" s="406" t="s">
        <v>11279</v>
      </c>
      <c r="D5514" s="406">
        <v>8.7200000000000006</v>
      </c>
      <c r="E5514" s="404" t="s">
        <v>65</v>
      </c>
      <c r="G5514"/>
    </row>
    <row r="5515" spans="1:7" ht="23.25" thickBot="1" x14ac:dyDescent="0.25">
      <c r="A5515" s="407">
        <v>90650</v>
      </c>
      <c r="B5515" s="407" t="s">
        <v>11280</v>
      </c>
      <c r="C5515" s="407" t="s">
        <v>11281</v>
      </c>
      <c r="D5515" s="407">
        <v>5.29</v>
      </c>
      <c r="E5515" s="404" t="s">
        <v>65</v>
      </c>
      <c r="G5515"/>
    </row>
    <row r="5516" spans="1:7" ht="13.5" thickBot="1" x14ac:dyDescent="0.25">
      <c r="A5516" s="406">
        <v>90656</v>
      </c>
      <c r="B5516" s="406" t="s">
        <v>11282</v>
      </c>
      <c r="C5516" s="406" t="s">
        <v>11283</v>
      </c>
      <c r="D5516" s="406">
        <v>6.74</v>
      </c>
      <c r="E5516" s="404" t="s">
        <v>65</v>
      </c>
      <c r="G5516"/>
    </row>
    <row r="5517" spans="1:7" ht="13.5" thickBot="1" x14ac:dyDescent="0.25">
      <c r="A5517" s="407">
        <v>90662</v>
      </c>
      <c r="B5517" s="407" t="s">
        <v>11284</v>
      </c>
      <c r="C5517" s="407" t="s">
        <v>11283</v>
      </c>
      <c r="D5517" s="407">
        <v>6.98</v>
      </c>
      <c r="E5517" s="404" t="s">
        <v>65</v>
      </c>
      <c r="G5517"/>
    </row>
    <row r="5518" spans="1:7" ht="34.5" thickBot="1" x14ac:dyDescent="0.25">
      <c r="A5518" s="406">
        <v>90668</v>
      </c>
      <c r="B5518" s="406" t="s">
        <v>11285</v>
      </c>
      <c r="C5518" s="406" t="s">
        <v>957</v>
      </c>
      <c r="D5518" s="406">
        <v>42.24</v>
      </c>
      <c r="E5518" s="404" t="s">
        <v>65</v>
      </c>
      <c r="G5518"/>
    </row>
    <row r="5519" spans="1:7" ht="34.5" thickBot="1" x14ac:dyDescent="0.25">
      <c r="A5519" s="407">
        <v>90674</v>
      </c>
      <c r="B5519" s="407" t="s">
        <v>11286</v>
      </c>
      <c r="C5519" s="407" t="s">
        <v>11287</v>
      </c>
      <c r="D5519" s="407">
        <v>482.04</v>
      </c>
      <c r="E5519" s="404" t="s">
        <v>65</v>
      </c>
      <c r="G5519"/>
    </row>
    <row r="5520" spans="1:7" ht="34.5" thickBot="1" x14ac:dyDescent="0.25">
      <c r="A5520" s="406">
        <v>90680</v>
      </c>
      <c r="B5520" s="406" t="s">
        <v>11288</v>
      </c>
      <c r="C5520" s="406" t="s">
        <v>11188</v>
      </c>
      <c r="D5520" s="406">
        <v>255.69</v>
      </c>
      <c r="E5520" s="404" t="s">
        <v>65</v>
      </c>
      <c r="G5520"/>
    </row>
    <row r="5521" spans="1:7" ht="23.25" thickBot="1" x14ac:dyDescent="0.25">
      <c r="A5521" s="407">
        <v>90686</v>
      </c>
      <c r="B5521" s="407" t="s">
        <v>11289</v>
      </c>
      <c r="C5521" s="407" t="s">
        <v>11259</v>
      </c>
      <c r="D5521" s="407">
        <v>115.04</v>
      </c>
      <c r="E5521" s="404" t="s">
        <v>65</v>
      </c>
      <c r="G5521"/>
    </row>
    <row r="5522" spans="1:7" ht="23.25" thickBot="1" x14ac:dyDescent="0.25">
      <c r="A5522" s="406">
        <v>90692</v>
      </c>
      <c r="B5522" s="406" t="s">
        <v>11290</v>
      </c>
      <c r="C5522" s="406" t="s">
        <v>11223</v>
      </c>
      <c r="D5522" s="406">
        <v>64.98</v>
      </c>
      <c r="E5522" s="404" t="s">
        <v>65</v>
      </c>
      <c r="G5522"/>
    </row>
    <row r="5523" spans="1:7" ht="23.25" thickBot="1" x14ac:dyDescent="0.25">
      <c r="A5523" s="407">
        <v>90964</v>
      </c>
      <c r="B5523" s="407" t="s">
        <v>11291</v>
      </c>
      <c r="C5523" s="407" t="s">
        <v>11223</v>
      </c>
      <c r="D5523" s="407">
        <v>14.71</v>
      </c>
      <c r="E5523" s="404" t="s">
        <v>65</v>
      </c>
      <c r="G5523"/>
    </row>
    <row r="5524" spans="1:7" ht="23.25" thickBot="1" x14ac:dyDescent="0.25">
      <c r="A5524" s="406">
        <v>90972</v>
      </c>
      <c r="B5524" s="406" t="s">
        <v>11292</v>
      </c>
      <c r="C5524" s="406" t="s">
        <v>957</v>
      </c>
      <c r="D5524" s="406">
        <v>43.77</v>
      </c>
      <c r="E5524" s="404" t="s">
        <v>65</v>
      </c>
      <c r="G5524"/>
    </row>
    <row r="5525" spans="1:7" ht="23.25" thickBot="1" x14ac:dyDescent="0.25">
      <c r="A5525" s="407">
        <v>90979</v>
      </c>
      <c r="B5525" s="407" t="s">
        <v>11293</v>
      </c>
      <c r="C5525" s="407" t="s">
        <v>11230</v>
      </c>
      <c r="D5525" s="407">
        <v>113.16</v>
      </c>
      <c r="E5525" s="404" t="s">
        <v>65</v>
      </c>
      <c r="G5525"/>
    </row>
    <row r="5526" spans="1:7" ht="23.25" thickBot="1" x14ac:dyDescent="0.25">
      <c r="A5526" s="406">
        <v>90991</v>
      </c>
      <c r="B5526" s="406" t="s">
        <v>11294</v>
      </c>
      <c r="C5526" s="406" t="s">
        <v>11188</v>
      </c>
      <c r="D5526" s="406">
        <v>145.49</v>
      </c>
      <c r="E5526" s="404" t="s">
        <v>65</v>
      </c>
      <c r="G5526"/>
    </row>
    <row r="5527" spans="1:7" ht="23.25" thickBot="1" x14ac:dyDescent="0.25">
      <c r="A5527" s="407">
        <v>90999</v>
      </c>
      <c r="B5527" s="407" t="s">
        <v>11295</v>
      </c>
      <c r="C5527" s="407" t="s">
        <v>957</v>
      </c>
      <c r="D5527" s="407">
        <v>58.53</v>
      </c>
      <c r="E5527" s="404" t="s">
        <v>65</v>
      </c>
      <c r="G5527"/>
    </row>
    <row r="5528" spans="1:7" ht="23.25" thickBot="1" x14ac:dyDescent="0.25">
      <c r="A5528" s="406">
        <v>91031</v>
      </c>
      <c r="B5528" s="406" t="s">
        <v>11296</v>
      </c>
      <c r="C5528" s="406" t="s">
        <v>1815</v>
      </c>
      <c r="D5528" s="406">
        <v>134.02000000000001</v>
      </c>
      <c r="E5528" s="404" t="s">
        <v>65</v>
      </c>
      <c r="G5528"/>
    </row>
    <row r="5529" spans="1:7" ht="23.25" thickBot="1" x14ac:dyDescent="0.25">
      <c r="A5529" s="407">
        <v>91277</v>
      </c>
      <c r="B5529" s="407" t="s">
        <v>11297</v>
      </c>
      <c r="C5529" s="407" t="s">
        <v>11298</v>
      </c>
      <c r="D5529" s="407">
        <v>5.46</v>
      </c>
      <c r="E5529" s="404" t="s">
        <v>65</v>
      </c>
      <c r="G5529"/>
    </row>
    <row r="5530" spans="1:7" ht="34.5" thickBot="1" x14ac:dyDescent="0.25">
      <c r="A5530" s="406">
        <v>91283</v>
      </c>
      <c r="B5530" s="406" t="s">
        <v>14197</v>
      </c>
      <c r="C5530" s="406" t="s">
        <v>957</v>
      </c>
      <c r="D5530" s="406">
        <v>11.6</v>
      </c>
      <c r="E5530" s="404" t="s">
        <v>65</v>
      </c>
      <c r="G5530"/>
    </row>
    <row r="5531" spans="1:7" ht="34.5" thickBot="1" x14ac:dyDescent="0.25">
      <c r="A5531" s="407">
        <v>91386</v>
      </c>
      <c r="B5531" s="407" t="s">
        <v>11299</v>
      </c>
      <c r="C5531" s="407" t="s">
        <v>957</v>
      </c>
      <c r="D5531" s="407">
        <v>142.9</v>
      </c>
      <c r="E5531" s="404" t="s">
        <v>65</v>
      </c>
      <c r="G5531"/>
    </row>
    <row r="5532" spans="1:7" ht="23.25" thickBot="1" x14ac:dyDescent="0.25">
      <c r="A5532" s="406">
        <v>91533</v>
      </c>
      <c r="B5532" s="406" t="s">
        <v>14198</v>
      </c>
      <c r="C5532" s="406" t="s">
        <v>957</v>
      </c>
      <c r="D5532" s="406">
        <v>5.44</v>
      </c>
      <c r="E5532" s="404" t="s">
        <v>65</v>
      </c>
      <c r="G5532"/>
    </row>
    <row r="5533" spans="1:7" ht="34.5" thickBot="1" x14ac:dyDescent="0.25">
      <c r="A5533" s="407">
        <v>91634</v>
      </c>
      <c r="B5533" s="407" t="s">
        <v>11300</v>
      </c>
      <c r="C5533" s="407" t="s">
        <v>11221</v>
      </c>
      <c r="D5533" s="407">
        <v>107.25</v>
      </c>
      <c r="E5533" s="404" t="s">
        <v>65</v>
      </c>
      <c r="G5533"/>
    </row>
    <row r="5534" spans="1:7" ht="34.5" thickBot="1" x14ac:dyDescent="0.25">
      <c r="A5534" s="406">
        <v>91645</v>
      </c>
      <c r="B5534" s="406" t="s">
        <v>14199</v>
      </c>
      <c r="C5534" s="406" t="s">
        <v>14200</v>
      </c>
      <c r="D5534" s="406">
        <v>211.75</v>
      </c>
      <c r="E5534" s="404" t="s">
        <v>65</v>
      </c>
      <c r="G5534"/>
    </row>
    <row r="5535" spans="1:7" ht="23.25" thickBot="1" x14ac:dyDescent="0.25">
      <c r="A5535" s="407">
        <v>91692</v>
      </c>
      <c r="B5535" s="407" t="s">
        <v>11301</v>
      </c>
      <c r="C5535" s="407" t="s">
        <v>11302</v>
      </c>
      <c r="D5535" s="407">
        <v>1.34</v>
      </c>
      <c r="E5535" s="404" t="s">
        <v>65</v>
      </c>
      <c r="G5535"/>
    </row>
    <row r="5536" spans="1:7" ht="23.25" thickBot="1" x14ac:dyDescent="0.25">
      <c r="A5536" s="406">
        <v>92043</v>
      </c>
      <c r="B5536" s="406" t="s">
        <v>13083</v>
      </c>
      <c r="C5536" s="406" t="s">
        <v>957</v>
      </c>
      <c r="D5536" s="406">
        <v>5.61</v>
      </c>
      <c r="E5536" s="404" t="s">
        <v>65</v>
      </c>
      <c r="G5536"/>
    </row>
    <row r="5537" spans="1:7" ht="34.5" thickBot="1" x14ac:dyDescent="0.25">
      <c r="A5537" s="407">
        <v>92106</v>
      </c>
      <c r="B5537" s="407" t="s">
        <v>14201</v>
      </c>
      <c r="C5537" s="407" t="s">
        <v>11271</v>
      </c>
      <c r="D5537" s="407">
        <v>145.96</v>
      </c>
      <c r="E5537" s="404" t="s">
        <v>65</v>
      </c>
      <c r="G5537"/>
    </row>
    <row r="5538" spans="1:7" ht="23.25" thickBot="1" x14ac:dyDescent="0.25">
      <c r="A5538" s="406">
        <v>92112</v>
      </c>
      <c r="B5538" s="406" t="s">
        <v>14202</v>
      </c>
      <c r="C5538" s="406" t="s">
        <v>11250</v>
      </c>
      <c r="D5538" s="406">
        <v>2.08</v>
      </c>
      <c r="E5538" s="404" t="s">
        <v>65</v>
      </c>
      <c r="G5538"/>
    </row>
    <row r="5539" spans="1:7" ht="13.5" thickBot="1" x14ac:dyDescent="0.25">
      <c r="A5539" s="407">
        <v>92118</v>
      </c>
      <c r="B5539" s="407" t="s">
        <v>14203</v>
      </c>
      <c r="C5539" s="407" t="s">
        <v>957</v>
      </c>
      <c r="D5539" s="407">
        <v>1.1599999999999999</v>
      </c>
      <c r="E5539" s="404" t="s">
        <v>65</v>
      </c>
      <c r="G5539"/>
    </row>
    <row r="5540" spans="1:7" ht="13.5" thickBot="1" x14ac:dyDescent="0.25">
      <c r="A5540" s="406">
        <v>92138</v>
      </c>
      <c r="B5540" s="406" t="s">
        <v>14204</v>
      </c>
      <c r="C5540" s="406" t="s">
        <v>957</v>
      </c>
      <c r="D5540" s="406">
        <v>99.01</v>
      </c>
      <c r="E5540" s="404" t="s">
        <v>65</v>
      </c>
      <c r="G5540"/>
    </row>
    <row r="5541" spans="1:7" ht="23.25" thickBot="1" x14ac:dyDescent="0.25">
      <c r="A5541" s="407">
        <v>92145</v>
      </c>
      <c r="B5541" s="407" t="s">
        <v>14205</v>
      </c>
      <c r="C5541" s="407" t="s">
        <v>14206</v>
      </c>
      <c r="D5541" s="407">
        <v>81.900000000000006</v>
      </c>
      <c r="E5541" s="404" t="s">
        <v>65</v>
      </c>
      <c r="G5541"/>
    </row>
    <row r="5542" spans="1:7" ht="89.25" customHeight="1" thickBot="1" x14ac:dyDescent="0.25">
      <c r="A5542" s="406">
        <v>92242</v>
      </c>
      <c r="B5542" s="406" t="s">
        <v>14207</v>
      </c>
      <c r="C5542" s="406" t="s">
        <v>14200</v>
      </c>
      <c r="D5542" s="406">
        <v>183.11</v>
      </c>
      <c r="E5542" s="404" t="s">
        <v>65</v>
      </c>
      <c r="G5542"/>
    </row>
    <row r="5543" spans="1:7" ht="23.25" thickBot="1" x14ac:dyDescent="0.25">
      <c r="A5543" s="407">
        <v>92716</v>
      </c>
      <c r="B5543" s="407" t="s">
        <v>14208</v>
      </c>
      <c r="C5543" s="407" t="s">
        <v>957</v>
      </c>
      <c r="D5543" s="407">
        <v>17.37</v>
      </c>
      <c r="E5543" s="404" t="s">
        <v>65</v>
      </c>
      <c r="G5543"/>
    </row>
    <row r="5544" spans="1:7" ht="23.25" thickBot="1" x14ac:dyDescent="0.25">
      <c r="A5544" s="406">
        <v>92960</v>
      </c>
      <c r="B5544" s="406" t="s">
        <v>14209</v>
      </c>
      <c r="C5544" s="406" t="s">
        <v>957</v>
      </c>
      <c r="D5544" s="406">
        <v>11.28</v>
      </c>
      <c r="E5544" s="404" t="s">
        <v>65</v>
      </c>
      <c r="G5544"/>
    </row>
    <row r="5545" spans="1:7" ht="13.5" thickBot="1" x14ac:dyDescent="0.25">
      <c r="A5545" s="407">
        <v>92966</v>
      </c>
      <c r="B5545" s="407" t="s">
        <v>14210</v>
      </c>
      <c r="C5545" s="407" t="s">
        <v>957</v>
      </c>
      <c r="D5545" s="407">
        <v>15.6</v>
      </c>
      <c r="E5545" s="404" t="s">
        <v>65</v>
      </c>
      <c r="G5545"/>
    </row>
    <row r="5546" spans="1:7" ht="13.5" thickBot="1" x14ac:dyDescent="0.25">
      <c r="A5546" s="406">
        <v>326</v>
      </c>
      <c r="B5546" s="406" t="s">
        <v>4237</v>
      </c>
      <c r="C5546" s="406"/>
      <c r="D5546" s="406"/>
      <c r="E5546" s="404" t="s">
        <v>65</v>
      </c>
      <c r="G5546"/>
    </row>
    <row r="5547" spans="1:7" ht="23.25" thickBot="1" x14ac:dyDescent="0.25">
      <c r="A5547" s="407">
        <v>5957</v>
      </c>
      <c r="B5547" s="407" t="s">
        <v>1820</v>
      </c>
      <c r="C5547" s="407" t="s">
        <v>957</v>
      </c>
      <c r="D5547" s="407">
        <v>18.309999999999999</v>
      </c>
      <c r="E5547" s="404" t="s">
        <v>65</v>
      </c>
      <c r="G5547"/>
    </row>
    <row r="5548" spans="1:7" ht="13.5" thickBot="1" x14ac:dyDescent="0.25">
      <c r="A5548" s="406">
        <v>327</v>
      </c>
      <c r="B5548" s="406" t="s">
        <v>3907</v>
      </c>
      <c r="C5548" s="406"/>
      <c r="D5548" s="406"/>
      <c r="E5548" s="404" t="s">
        <v>65</v>
      </c>
      <c r="G5548"/>
    </row>
    <row r="5549" spans="1:7" ht="23.25" thickBot="1" x14ac:dyDescent="0.25">
      <c r="A5549" s="407">
        <v>5632</v>
      </c>
      <c r="B5549" s="407" t="s">
        <v>11303</v>
      </c>
      <c r="C5549" s="407" t="s">
        <v>11304</v>
      </c>
      <c r="D5549" s="407">
        <v>62.69</v>
      </c>
      <c r="E5549" s="404" t="s">
        <v>65</v>
      </c>
      <c r="G5549"/>
    </row>
    <row r="5550" spans="1:7" ht="34.5" thickBot="1" x14ac:dyDescent="0.25">
      <c r="A5550" s="406">
        <v>5679</v>
      </c>
      <c r="B5550" s="406" t="s">
        <v>11305</v>
      </c>
      <c r="C5550" s="406" t="s">
        <v>11306</v>
      </c>
      <c r="D5550" s="406">
        <v>48.86</v>
      </c>
      <c r="E5550" s="404" t="s">
        <v>65</v>
      </c>
      <c r="G5550"/>
    </row>
    <row r="5551" spans="1:7" ht="34.5" thickBot="1" x14ac:dyDescent="0.25">
      <c r="A5551" s="407">
        <v>5681</v>
      </c>
      <c r="B5551" s="407" t="s">
        <v>11307</v>
      </c>
      <c r="C5551" s="407" t="s">
        <v>11306</v>
      </c>
      <c r="D5551" s="407">
        <v>46.75</v>
      </c>
      <c r="E5551" s="404" t="s">
        <v>65</v>
      </c>
      <c r="G5551"/>
    </row>
    <row r="5552" spans="1:7" ht="13.5" thickBot="1" x14ac:dyDescent="0.25">
      <c r="A5552" s="406">
        <v>5683</v>
      </c>
      <c r="B5552" s="406" t="s">
        <v>1774</v>
      </c>
      <c r="C5552" s="406" t="s">
        <v>3491</v>
      </c>
      <c r="D5552" s="406">
        <v>55.91</v>
      </c>
      <c r="E5552" s="404" t="s">
        <v>65</v>
      </c>
      <c r="G5552"/>
    </row>
    <row r="5553" spans="1:7" ht="23.25" thickBot="1" x14ac:dyDescent="0.25">
      <c r="A5553" s="407">
        <v>5685</v>
      </c>
      <c r="B5553" s="407" t="s">
        <v>11308</v>
      </c>
      <c r="C5553" s="407" t="s">
        <v>11309</v>
      </c>
      <c r="D5553" s="407">
        <v>45.47</v>
      </c>
      <c r="E5553" s="404" t="s">
        <v>65</v>
      </c>
      <c r="G5553"/>
    </row>
    <row r="5554" spans="1:7" ht="23.25" thickBot="1" x14ac:dyDescent="0.25">
      <c r="A5554" s="406">
        <v>5690</v>
      </c>
      <c r="B5554" s="406" t="s">
        <v>11310</v>
      </c>
      <c r="C5554" s="406" t="s">
        <v>1759</v>
      </c>
      <c r="D5554" s="406">
        <v>2.62</v>
      </c>
      <c r="E5554" s="404" t="s">
        <v>65</v>
      </c>
      <c r="G5554"/>
    </row>
    <row r="5555" spans="1:7" ht="76.5" customHeight="1" thickBot="1" x14ac:dyDescent="0.25">
      <c r="A5555" s="407">
        <v>5806</v>
      </c>
      <c r="B5555" s="407" t="s">
        <v>11311</v>
      </c>
      <c r="C5555" s="407" t="s">
        <v>11312</v>
      </c>
      <c r="D5555" s="407">
        <v>0.12</v>
      </c>
      <c r="E5555" s="404" t="s">
        <v>65</v>
      </c>
      <c r="G5555"/>
    </row>
    <row r="5556" spans="1:7" ht="34.5" thickBot="1" x14ac:dyDescent="0.25">
      <c r="A5556" s="406">
        <v>5826</v>
      </c>
      <c r="B5556" s="406" t="s">
        <v>11313</v>
      </c>
      <c r="C5556" s="406" t="s">
        <v>11314</v>
      </c>
      <c r="D5556" s="406">
        <v>37.18</v>
      </c>
      <c r="E5556" s="404" t="s">
        <v>65</v>
      </c>
      <c r="G5556"/>
    </row>
    <row r="5557" spans="1:7" ht="34.5" customHeight="1" thickBot="1" x14ac:dyDescent="0.25">
      <c r="A5557" s="407">
        <v>5829</v>
      </c>
      <c r="B5557" s="407" t="s">
        <v>3501</v>
      </c>
      <c r="C5557" s="407" t="s">
        <v>1759</v>
      </c>
      <c r="D5557" s="407">
        <v>78.540000000000006</v>
      </c>
      <c r="E5557" s="404" t="s">
        <v>65</v>
      </c>
      <c r="G5557"/>
    </row>
    <row r="5558" spans="1:7" ht="23.25" thickBot="1" x14ac:dyDescent="0.25">
      <c r="A5558" s="406">
        <v>5837</v>
      </c>
      <c r="B5558" s="406" t="s">
        <v>11315</v>
      </c>
      <c r="C5558" s="406" t="s">
        <v>8371</v>
      </c>
      <c r="D5558" s="406">
        <v>84.74</v>
      </c>
      <c r="E5558" s="404" t="s">
        <v>65</v>
      </c>
      <c r="G5558"/>
    </row>
    <row r="5559" spans="1:7" ht="23.25" thickBot="1" x14ac:dyDescent="0.25">
      <c r="A5559" s="407">
        <v>5841</v>
      </c>
      <c r="B5559" s="407" t="s">
        <v>11316</v>
      </c>
      <c r="C5559" s="407" t="s">
        <v>11317</v>
      </c>
      <c r="D5559" s="407">
        <v>2.67</v>
      </c>
      <c r="E5559" s="404" t="s">
        <v>65</v>
      </c>
      <c r="G5559"/>
    </row>
    <row r="5560" spans="1:7" ht="13.5" thickBot="1" x14ac:dyDescent="0.25">
      <c r="A5560" s="406">
        <v>5845</v>
      </c>
      <c r="B5560" s="406" t="s">
        <v>11318</v>
      </c>
      <c r="C5560" s="406" t="s">
        <v>11319</v>
      </c>
      <c r="D5560" s="406">
        <v>34.54</v>
      </c>
      <c r="E5560" s="404" t="s">
        <v>65</v>
      </c>
      <c r="G5560"/>
    </row>
    <row r="5561" spans="1:7" ht="13.5" customHeight="1" thickBot="1" x14ac:dyDescent="0.25">
      <c r="A5561" s="407">
        <v>5849</v>
      </c>
      <c r="B5561" s="407" t="s">
        <v>11320</v>
      </c>
      <c r="C5561" s="407" t="s">
        <v>11321</v>
      </c>
      <c r="D5561" s="407">
        <v>81.73</v>
      </c>
      <c r="E5561" s="404" t="s">
        <v>65</v>
      </c>
      <c r="G5561"/>
    </row>
    <row r="5562" spans="1:7" ht="13.5" customHeight="1" thickBot="1" x14ac:dyDescent="0.25">
      <c r="A5562" s="406">
        <v>5853</v>
      </c>
      <c r="B5562" s="406" t="s">
        <v>11322</v>
      </c>
      <c r="C5562" s="406" t="s">
        <v>1759</v>
      </c>
      <c r="D5562" s="406">
        <v>82.07</v>
      </c>
      <c r="E5562" s="404" t="s">
        <v>65</v>
      </c>
      <c r="G5562"/>
    </row>
    <row r="5563" spans="1:7" ht="23.25" thickBot="1" x14ac:dyDescent="0.25">
      <c r="A5563" s="407">
        <v>5857</v>
      </c>
      <c r="B5563" s="407" t="s">
        <v>11323</v>
      </c>
      <c r="C5563" s="407" t="s">
        <v>11324</v>
      </c>
      <c r="D5563" s="407">
        <v>207.84</v>
      </c>
      <c r="E5563" s="404" t="s">
        <v>65</v>
      </c>
      <c r="G5563"/>
    </row>
    <row r="5564" spans="1:7" ht="13.5" thickBot="1" x14ac:dyDescent="0.25">
      <c r="A5564" s="406">
        <v>5865</v>
      </c>
      <c r="B5564" s="406" t="s">
        <v>1808</v>
      </c>
      <c r="C5564" s="406" t="s">
        <v>1809</v>
      </c>
      <c r="D5564" s="406">
        <v>32.51</v>
      </c>
      <c r="E5564" s="404" t="s">
        <v>65</v>
      </c>
      <c r="G5564"/>
    </row>
    <row r="5565" spans="1:7" ht="63.75" customHeight="1" thickBot="1" x14ac:dyDescent="0.25">
      <c r="A5565" s="407">
        <v>5869</v>
      </c>
      <c r="B5565" s="407" t="s">
        <v>11325</v>
      </c>
      <c r="C5565" s="407" t="s">
        <v>11326</v>
      </c>
      <c r="D5565" s="407">
        <v>42.93</v>
      </c>
      <c r="E5565" s="404" t="s">
        <v>65</v>
      </c>
      <c r="G5565"/>
    </row>
    <row r="5566" spans="1:7" ht="63.75" customHeight="1" thickBot="1" x14ac:dyDescent="0.25">
      <c r="A5566" s="406">
        <v>5873</v>
      </c>
      <c r="B5566" s="406" t="s">
        <v>1812</v>
      </c>
      <c r="C5566" s="406" t="s">
        <v>1813</v>
      </c>
      <c r="D5566" s="406">
        <v>67.33</v>
      </c>
      <c r="E5566" s="404" t="s">
        <v>65</v>
      </c>
      <c r="G5566"/>
    </row>
    <row r="5567" spans="1:7" ht="34.5" thickBot="1" x14ac:dyDescent="0.25">
      <c r="A5567" s="407">
        <v>5877</v>
      </c>
      <c r="B5567" s="407" t="s">
        <v>11327</v>
      </c>
      <c r="C5567" s="407" t="s">
        <v>11306</v>
      </c>
      <c r="D5567" s="407">
        <v>48.19</v>
      </c>
      <c r="E5567" s="404" t="s">
        <v>65</v>
      </c>
      <c r="G5567"/>
    </row>
    <row r="5568" spans="1:7" ht="23.25" thickBot="1" x14ac:dyDescent="0.25">
      <c r="A5568" s="406">
        <v>5881</v>
      </c>
      <c r="B5568" s="406" t="s">
        <v>1816</v>
      </c>
      <c r="C5568" s="406" t="s">
        <v>1817</v>
      </c>
      <c r="D5568" s="406">
        <v>6.55</v>
      </c>
      <c r="E5568" s="404" t="s">
        <v>65</v>
      </c>
      <c r="G5568"/>
    </row>
    <row r="5569" spans="1:7" ht="23.25" thickBot="1" x14ac:dyDescent="0.25">
      <c r="A5569" s="407">
        <v>5884</v>
      </c>
      <c r="B5569" s="407" t="s">
        <v>11328</v>
      </c>
      <c r="C5569" s="407" t="s">
        <v>1759</v>
      </c>
      <c r="D5569" s="407">
        <v>36.75</v>
      </c>
      <c r="E5569" s="404" t="s">
        <v>65</v>
      </c>
      <c r="G5569"/>
    </row>
    <row r="5570" spans="1:7" ht="23.25" thickBot="1" x14ac:dyDescent="0.25">
      <c r="A5570" s="406">
        <v>5892</v>
      </c>
      <c r="B5570" s="406" t="s">
        <v>11329</v>
      </c>
      <c r="C5570" s="406" t="s">
        <v>11321</v>
      </c>
      <c r="D5570" s="406">
        <v>38.340000000000003</v>
      </c>
      <c r="E5570" s="404" t="s">
        <v>65</v>
      </c>
      <c r="G5570"/>
    </row>
    <row r="5571" spans="1:7" ht="23.25" thickBot="1" x14ac:dyDescent="0.25">
      <c r="A5571" s="407">
        <v>5896</v>
      </c>
      <c r="B5571" s="407" t="s">
        <v>11330</v>
      </c>
      <c r="C5571" s="407" t="s">
        <v>11331</v>
      </c>
      <c r="D5571" s="407">
        <v>36.22</v>
      </c>
      <c r="E5571" s="404" t="s">
        <v>65</v>
      </c>
      <c r="G5571"/>
    </row>
    <row r="5572" spans="1:7" ht="63.75" customHeight="1" thickBot="1" x14ac:dyDescent="0.25">
      <c r="A5572" s="406">
        <v>5903</v>
      </c>
      <c r="B5572" s="406" t="s">
        <v>11332</v>
      </c>
      <c r="C5572" s="406" t="s">
        <v>11333</v>
      </c>
      <c r="D5572" s="406">
        <v>44.17</v>
      </c>
      <c r="E5572" s="404" t="s">
        <v>65</v>
      </c>
      <c r="G5572"/>
    </row>
    <row r="5573" spans="1:7" ht="13.5" thickBot="1" x14ac:dyDescent="0.25">
      <c r="A5573" s="407">
        <v>5907</v>
      </c>
      <c r="B5573" s="407" t="s">
        <v>14211</v>
      </c>
      <c r="C5573" s="407" t="s">
        <v>14212</v>
      </c>
      <c r="D5573" s="407">
        <v>8.14</v>
      </c>
      <c r="E5573" s="404" t="s">
        <v>65</v>
      </c>
      <c r="G5573"/>
    </row>
    <row r="5574" spans="1:7" ht="23.25" thickBot="1" x14ac:dyDescent="0.25">
      <c r="A5574" s="406">
        <v>5911</v>
      </c>
      <c r="B5574" s="406" t="s">
        <v>11334</v>
      </c>
      <c r="C5574" s="406" t="s">
        <v>1759</v>
      </c>
      <c r="D5574" s="406">
        <v>17.79</v>
      </c>
      <c r="E5574" s="404" t="s">
        <v>65</v>
      </c>
      <c r="G5574"/>
    </row>
    <row r="5575" spans="1:7" ht="23.25" thickBot="1" x14ac:dyDescent="0.25">
      <c r="A5575" s="407">
        <v>5923</v>
      </c>
      <c r="B5575" s="407" t="s">
        <v>11335</v>
      </c>
      <c r="C5575" s="407" t="s">
        <v>1759</v>
      </c>
      <c r="D5575" s="407">
        <v>2.0499999999999998</v>
      </c>
      <c r="E5575" s="404" t="s">
        <v>65</v>
      </c>
      <c r="G5575"/>
    </row>
    <row r="5576" spans="1:7" ht="23.25" thickBot="1" x14ac:dyDescent="0.25">
      <c r="A5576" s="406">
        <v>5926</v>
      </c>
      <c r="B5576" s="406" t="s">
        <v>1818</v>
      </c>
      <c r="C5576" s="406" t="s">
        <v>1759</v>
      </c>
      <c r="D5576" s="406">
        <v>195.93</v>
      </c>
      <c r="E5576" s="404" t="s">
        <v>65</v>
      </c>
      <c r="G5576"/>
    </row>
    <row r="5577" spans="1:7" ht="34.5" thickBot="1" x14ac:dyDescent="0.25">
      <c r="A5577" s="407">
        <v>5930</v>
      </c>
      <c r="B5577" s="407" t="s">
        <v>14213</v>
      </c>
      <c r="C5577" s="407" t="s">
        <v>11411</v>
      </c>
      <c r="D5577" s="407">
        <v>42.74</v>
      </c>
      <c r="E5577" s="404" t="s">
        <v>65</v>
      </c>
      <c r="G5577"/>
    </row>
    <row r="5578" spans="1:7" ht="23.25" thickBot="1" x14ac:dyDescent="0.25">
      <c r="A5578" s="406">
        <v>5934</v>
      </c>
      <c r="B5578" s="406" t="s">
        <v>11336</v>
      </c>
      <c r="C5578" s="406" t="s">
        <v>4238</v>
      </c>
      <c r="D5578" s="406">
        <v>70.86</v>
      </c>
      <c r="E5578" s="404" t="s">
        <v>65</v>
      </c>
      <c r="G5578"/>
    </row>
    <row r="5579" spans="1:7" ht="23.25" thickBot="1" x14ac:dyDescent="0.25">
      <c r="A5579" s="407">
        <v>5942</v>
      </c>
      <c r="B5579" s="407" t="s">
        <v>11337</v>
      </c>
      <c r="C5579" s="407" t="s">
        <v>11338</v>
      </c>
      <c r="D5579" s="407">
        <v>57.84</v>
      </c>
      <c r="E5579" s="404" t="s">
        <v>65</v>
      </c>
      <c r="G5579"/>
    </row>
    <row r="5580" spans="1:7" ht="23.25" thickBot="1" x14ac:dyDescent="0.25">
      <c r="A5580" s="406">
        <v>5946</v>
      </c>
      <c r="B5580" s="406" t="s">
        <v>11339</v>
      </c>
      <c r="C5580" s="406" t="s">
        <v>11340</v>
      </c>
      <c r="D5580" s="406">
        <v>69.36</v>
      </c>
      <c r="E5580" s="404" t="s">
        <v>65</v>
      </c>
      <c r="G5580"/>
    </row>
    <row r="5581" spans="1:7" ht="13.5" thickBot="1" x14ac:dyDescent="0.25">
      <c r="A5581" s="407">
        <v>5952</v>
      </c>
      <c r="B5581" s="407" t="s">
        <v>1819</v>
      </c>
      <c r="C5581" s="407" t="s">
        <v>1759</v>
      </c>
      <c r="D5581" s="407">
        <v>15.82</v>
      </c>
      <c r="E5581" s="404" t="s">
        <v>65</v>
      </c>
      <c r="G5581"/>
    </row>
    <row r="5582" spans="1:7" ht="23.25" thickBot="1" x14ac:dyDescent="0.25">
      <c r="A5582" s="406">
        <v>5954</v>
      </c>
      <c r="B5582" s="406" t="s">
        <v>11341</v>
      </c>
      <c r="C5582" s="406" t="s">
        <v>11342</v>
      </c>
      <c r="D5582" s="406">
        <v>2.0699999999999998</v>
      </c>
      <c r="E5582" s="404" t="s">
        <v>65</v>
      </c>
      <c r="G5582"/>
    </row>
    <row r="5583" spans="1:7" ht="23.25" thickBot="1" x14ac:dyDescent="0.25">
      <c r="A5583" s="407">
        <v>5959</v>
      </c>
      <c r="B5583" s="407" t="s">
        <v>1821</v>
      </c>
      <c r="C5583" s="407" t="s">
        <v>1759</v>
      </c>
      <c r="D5583" s="407">
        <v>15.4</v>
      </c>
      <c r="E5583" s="404" t="s">
        <v>65</v>
      </c>
      <c r="G5583"/>
    </row>
    <row r="5584" spans="1:7" ht="23.25" thickBot="1" x14ac:dyDescent="0.25">
      <c r="A5584" s="406">
        <v>5961</v>
      </c>
      <c r="B5584" s="406" t="s">
        <v>11343</v>
      </c>
      <c r="C5584" s="406" t="s">
        <v>11344</v>
      </c>
      <c r="D5584" s="406">
        <v>43.15</v>
      </c>
      <c r="E5584" s="404" t="s">
        <v>65</v>
      </c>
      <c r="G5584"/>
    </row>
    <row r="5585" spans="1:7" ht="23.25" thickBot="1" x14ac:dyDescent="0.25">
      <c r="A5585" s="407">
        <v>6260</v>
      </c>
      <c r="B5585" s="407" t="s">
        <v>11345</v>
      </c>
      <c r="C5585" s="407" t="s">
        <v>11346</v>
      </c>
      <c r="D5585" s="407">
        <v>39.880000000000003</v>
      </c>
      <c r="E5585" s="404" t="s">
        <v>65</v>
      </c>
      <c r="G5585"/>
    </row>
    <row r="5586" spans="1:7" ht="13.5" thickBot="1" x14ac:dyDescent="0.25">
      <c r="A5586" s="406">
        <v>6389</v>
      </c>
      <c r="B5586" s="406" t="s">
        <v>3506</v>
      </c>
      <c r="C5586" s="406" t="s">
        <v>280</v>
      </c>
      <c r="D5586" s="406">
        <v>19</v>
      </c>
      <c r="E5586" s="404" t="s">
        <v>65</v>
      </c>
      <c r="G5586"/>
    </row>
    <row r="5587" spans="1:7" ht="23.25" thickBot="1" x14ac:dyDescent="0.25">
      <c r="A5587" s="407">
        <v>6880</v>
      </c>
      <c r="B5587" s="407" t="s">
        <v>11347</v>
      </c>
      <c r="C5587" s="407" t="s">
        <v>11348</v>
      </c>
      <c r="D5587" s="407">
        <v>52.75</v>
      </c>
      <c r="E5587" s="404" t="s">
        <v>65</v>
      </c>
      <c r="G5587"/>
    </row>
    <row r="5588" spans="1:7" ht="13.5" thickBot="1" x14ac:dyDescent="0.25">
      <c r="A5588" s="406">
        <v>7023</v>
      </c>
      <c r="B5588" s="406" t="s">
        <v>1831</v>
      </c>
      <c r="C5588" s="406" t="s">
        <v>1759</v>
      </c>
      <c r="D5588" s="406">
        <v>23.27</v>
      </c>
      <c r="E5588" s="404" t="s">
        <v>65</v>
      </c>
      <c r="G5588"/>
    </row>
    <row r="5589" spans="1:7" ht="13.5" thickBot="1" x14ac:dyDescent="0.25">
      <c r="A5589" s="407">
        <v>7031</v>
      </c>
      <c r="B5589" s="407" t="s">
        <v>11349</v>
      </c>
      <c r="C5589" s="407" t="s">
        <v>1759</v>
      </c>
      <c r="D5589" s="407">
        <v>2.78</v>
      </c>
      <c r="E5589" s="404" t="s">
        <v>65</v>
      </c>
      <c r="G5589"/>
    </row>
    <row r="5590" spans="1:7" ht="23.25" thickBot="1" x14ac:dyDescent="0.25">
      <c r="A5590" s="406">
        <v>7043</v>
      </c>
      <c r="B5590" s="406" t="s">
        <v>11350</v>
      </c>
      <c r="C5590" s="406" t="s">
        <v>1759</v>
      </c>
      <c r="D5590" s="406">
        <v>0.15</v>
      </c>
      <c r="E5590" s="404" t="s">
        <v>65</v>
      </c>
      <c r="G5590"/>
    </row>
    <row r="5591" spans="1:7" ht="23.25" thickBot="1" x14ac:dyDescent="0.25">
      <c r="A5591" s="407">
        <v>7050</v>
      </c>
      <c r="B5591" s="407" t="s">
        <v>11351</v>
      </c>
      <c r="C5591" s="407" t="s">
        <v>1759</v>
      </c>
      <c r="D5591" s="407">
        <v>53.62</v>
      </c>
      <c r="E5591" s="404" t="s">
        <v>65</v>
      </c>
      <c r="G5591"/>
    </row>
    <row r="5592" spans="1:7" ht="23.25" thickBot="1" x14ac:dyDescent="0.25">
      <c r="A5592" s="406">
        <v>67827</v>
      </c>
      <c r="B5592" s="406" t="s">
        <v>11352</v>
      </c>
      <c r="C5592" s="406" t="s">
        <v>1759</v>
      </c>
      <c r="D5592" s="406">
        <v>42.32</v>
      </c>
      <c r="E5592" s="404" t="s">
        <v>65</v>
      </c>
      <c r="G5592"/>
    </row>
    <row r="5593" spans="1:7" ht="13.5" thickBot="1" x14ac:dyDescent="0.25">
      <c r="A5593" s="407">
        <v>73395</v>
      </c>
      <c r="B5593" s="407" t="s">
        <v>3553</v>
      </c>
      <c r="C5593" s="407" t="s">
        <v>1759</v>
      </c>
      <c r="D5593" s="407">
        <v>5.26</v>
      </c>
      <c r="E5593" s="404" t="s">
        <v>65</v>
      </c>
      <c r="G5593"/>
    </row>
    <row r="5594" spans="1:7" ht="13.5" thickBot="1" x14ac:dyDescent="0.25">
      <c r="A5594" s="406">
        <v>83760</v>
      </c>
      <c r="B5594" s="406" t="s">
        <v>3908</v>
      </c>
      <c r="C5594" s="406" t="s">
        <v>1759</v>
      </c>
      <c r="D5594" s="406">
        <v>76.209999999999994</v>
      </c>
      <c r="E5594" s="404" t="s">
        <v>65</v>
      </c>
      <c r="G5594"/>
    </row>
    <row r="5595" spans="1:7" ht="13.5" thickBot="1" x14ac:dyDescent="0.25">
      <c r="A5595" s="407">
        <v>83766</v>
      </c>
      <c r="B5595" s="407" t="s">
        <v>3909</v>
      </c>
      <c r="C5595" s="407" t="s">
        <v>1759</v>
      </c>
      <c r="D5595" s="407">
        <v>38.83</v>
      </c>
      <c r="E5595" s="404" t="s">
        <v>65</v>
      </c>
      <c r="G5595"/>
    </row>
    <row r="5596" spans="1:7" ht="23.25" thickBot="1" x14ac:dyDescent="0.25">
      <c r="A5596" s="406">
        <v>84013</v>
      </c>
      <c r="B5596" s="406" t="s">
        <v>11353</v>
      </c>
      <c r="C5596" s="406" t="s">
        <v>11304</v>
      </c>
      <c r="D5596" s="406">
        <v>61.18</v>
      </c>
      <c r="E5596" s="404" t="s">
        <v>65</v>
      </c>
      <c r="G5596"/>
    </row>
    <row r="5597" spans="1:7" ht="23.25" thickBot="1" x14ac:dyDescent="0.25">
      <c r="A5597" s="407">
        <v>87446</v>
      </c>
      <c r="B5597" s="407" t="s">
        <v>11354</v>
      </c>
      <c r="C5597" s="407" t="s">
        <v>1759</v>
      </c>
      <c r="D5597" s="407">
        <v>0.31</v>
      </c>
      <c r="E5597" s="404" t="s">
        <v>65</v>
      </c>
      <c r="G5597"/>
    </row>
    <row r="5598" spans="1:7" ht="23.25" thickBot="1" x14ac:dyDescent="0.25">
      <c r="A5598" s="406">
        <v>88392</v>
      </c>
      <c r="B5598" s="406" t="s">
        <v>11355</v>
      </c>
      <c r="C5598" s="406" t="s">
        <v>1759</v>
      </c>
      <c r="D5598" s="406">
        <v>0.6</v>
      </c>
      <c r="E5598" s="404" t="s">
        <v>65</v>
      </c>
      <c r="G5598"/>
    </row>
    <row r="5599" spans="1:7" ht="13.5" customHeight="1" thickBot="1" x14ac:dyDescent="0.25">
      <c r="A5599" s="407">
        <v>88398</v>
      </c>
      <c r="B5599" s="407" t="s">
        <v>11356</v>
      </c>
      <c r="C5599" s="407" t="s">
        <v>1759</v>
      </c>
      <c r="D5599" s="407">
        <v>0.72</v>
      </c>
      <c r="E5599" s="404" t="s">
        <v>65</v>
      </c>
      <c r="G5599"/>
    </row>
    <row r="5600" spans="1:7" ht="23.25" thickBot="1" x14ac:dyDescent="0.25">
      <c r="A5600" s="406">
        <v>88404</v>
      </c>
      <c r="B5600" s="406" t="s">
        <v>11357</v>
      </c>
      <c r="C5600" s="406" t="s">
        <v>1759</v>
      </c>
      <c r="D5600" s="406">
        <v>0.56999999999999995</v>
      </c>
      <c r="E5600" s="404" t="s">
        <v>65</v>
      </c>
      <c r="G5600"/>
    </row>
    <row r="5601" spans="1:7" ht="23.25" thickBot="1" x14ac:dyDescent="0.25">
      <c r="A5601" s="407">
        <v>88430</v>
      </c>
      <c r="B5601" s="407" t="s">
        <v>11358</v>
      </c>
      <c r="C5601" s="407" t="s">
        <v>1759</v>
      </c>
      <c r="D5601" s="407">
        <v>3.72</v>
      </c>
      <c r="E5601" s="404" t="s">
        <v>65</v>
      </c>
      <c r="G5601"/>
    </row>
    <row r="5602" spans="1:7" ht="23.25" thickBot="1" x14ac:dyDescent="0.25">
      <c r="A5602" s="406">
        <v>88438</v>
      </c>
      <c r="B5602" s="406" t="s">
        <v>11359</v>
      </c>
      <c r="C5602" s="406" t="s">
        <v>11360</v>
      </c>
      <c r="D5602" s="406">
        <v>4.93</v>
      </c>
      <c r="E5602" s="404" t="s">
        <v>65</v>
      </c>
      <c r="G5602"/>
    </row>
    <row r="5603" spans="1:7" ht="23.25" thickBot="1" x14ac:dyDescent="0.25">
      <c r="A5603" s="407">
        <v>88831</v>
      </c>
      <c r="B5603" s="407" t="s">
        <v>11361</v>
      </c>
      <c r="C5603" s="407" t="s">
        <v>1759</v>
      </c>
      <c r="D5603" s="407">
        <v>0.22</v>
      </c>
      <c r="E5603" s="404" t="s">
        <v>65</v>
      </c>
      <c r="G5603"/>
    </row>
    <row r="5604" spans="1:7" ht="23.25" thickBot="1" x14ac:dyDescent="0.25">
      <c r="A5604" s="406">
        <v>88844</v>
      </c>
      <c r="B5604" s="406" t="s">
        <v>11362</v>
      </c>
      <c r="C5604" s="406" t="s">
        <v>11324</v>
      </c>
      <c r="D5604" s="406">
        <v>71.42</v>
      </c>
      <c r="E5604" s="404" t="s">
        <v>65</v>
      </c>
      <c r="G5604"/>
    </row>
    <row r="5605" spans="1:7" ht="23.25" thickBot="1" x14ac:dyDescent="0.25">
      <c r="A5605" s="407">
        <v>88908</v>
      </c>
      <c r="B5605" s="407" t="s">
        <v>11363</v>
      </c>
      <c r="C5605" s="407" t="s">
        <v>11304</v>
      </c>
      <c r="D5605" s="407">
        <v>66.400000000000006</v>
      </c>
      <c r="E5605" s="404" t="s">
        <v>65</v>
      </c>
      <c r="G5605"/>
    </row>
    <row r="5606" spans="1:7" ht="23.25" thickBot="1" x14ac:dyDescent="0.25">
      <c r="A5606" s="406">
        <v>89022</v>
      </c>
      <c r="B5606" s="406" t="s">
        <v>11364</v>
      </c>
      <c r="C5606" s="406" t="s">
        <v>11365</v>
      </c>
      <c r="D5606" s="406">
        <v>0.25</v>
      </c>
      <c r="E5606" s="404" t="s">
        <v>65</v>
      </c>
      <c r="G5606"/>
    </row>
    <row r="5607" spans="1:7" ht="13.5" thickBot="1" x14ac:dyDescent="0.25">
      <c r="A5607" s="407">
        <v>89027</v>
      </c>
      <c r="B5607" s="407" t="s">
        <v>11256</v>
      </c>
      <c r="C5607" s="407" t="s">
        <v>11324</v>
      </c>
      <c r="D5607" s="407">
        <v>2.2599999999999998</v>
      </c>
      <c r="E5607" s="404" t="s">
        <v>65</v>
      </c>
      <c r="G5607"/>
    </row>
    <row r="5608" spans="1:7" ht="23.25" thickBot="1" x14ac:dyDescent="0.25">
      <c r="A5608" s="406">
        <v>89031</v>
      </c>
      <c r="B5608" s="406" t="s">
        <v>11366</v>
      </c>
      <c r="C5608" s="406" t="s">
        <v>11304</v>
      </c>
      <c r="D5608" s="406">
        <v>69.430000000000007</v>
      </c>
      <c r="E5608" s="404" t="s">
        <v>65</v>
      </c>
      <c r="G5608"/>
    </row>
    <row r="5609" spans="1:7" ht="13.5" thickBot="1" x14ac:dyDescent="0.25">
      <c r="A5609" s="407">
        <v>89036</v>
      </c>
      <c r="B5609" s="407" t="s">
        <v>11367</v>
      </c>
      <c r="C5609" s="407" t="s">
        <v>11368</v>
      </c>
      <c r="D5609" s="407">
        <v>32.47</v>
      </c>
      <c r="E5609" s="404" t="s">
        <v>65</v>
      </c>
      <c r="G5609"/>
    </row>
    <row r="5610" spans="1:7" ht="23.25" thickBot="1" x14ac:dyDescent="0.25">
      <c r="A5610" s="406">
        <v>89218</v>
      </c>
      <c r="B5610" s="406" t="s">
        <v>11369</v>
      </c>
      <c r="C5610" s="406" t="s">
        <v>1759</v>
      </c>
      <c r="D5610" s="406">
        <v>35.4</v>
      </c>
      <c r="E5610" s="404" t="s">
        <v>65</v>
      </c>
      <c r="G5610"/>
    </row>
    <row r="5611" spans="1:7" ht="23.25" thickBot="1" x14ac:dyDescent="0.25">
      <c r="A5611" s="407">
        <v>89226</v>
      </c>
      <c r="B5611" s="407" t="s">
        <v>11370</v>
      </c>
      <c r="C5611" s="407" t="s">
        <v>1759</v>
      </c>
      <c r="D5611" s="407">
        <v>0.92</v>
      </c>
      <c r="E5611" s="404" t="s">
        <v>65</v>
      </c>
      <c r="G5611"/>
    </row>
    <row r="5612" spans="1:7" ht="23.25" thickBot="1" x14ac:dyDescent="0.25">
      <c r="A5612" s="406">
        <v>89227</v>
      </c>
      <c r="B5612" s="406" t="s">
        <v>11371</v>
      </c>
      <c r="C5612" s="406" t="s">
        <v>1759</v>
      </c>
      <c r="D5612" s="406">
        <v>46.4</v>
      </c>
      <c r="E5612" s="404" t="s">
        <v>65</v>
      </c>
      <c r="G5612"/>
    </row>
    <row r="5613" spans="1:7" ht="23.25" thickBot="1" x14ac:dyDescent="0.25">
      <c r="A5613" s="407">
        <v>89235</v>
      </c>
      <c r="B5613" s="407" t="s">
        <v>11372</v>
      </c>
      <c r="C5613" s="407" t="s">
        <v>1759</v>
      </c>
      <c r="D5613" s="407">
        <v>107.66</v>
      </c>
      <c r="E5613" s="404" t="s">
        <v>65</v>
      </c>
      <c r="G5613"/>
    </row>
    <row r="5614" spans="1:7" ht="23.25" thickBot="1" x14ac:dyDescent="0.25">
      <c r="A5614" s="406">
        <v>89243</v>
      </c>
      <c r="B5614" s="406" t="s">
        <v>11373</v>
      </c>
      <c r="C5614" s="406" t="s">
        <v>1759</v>
      </c>
      <c r="D5614" s="406">
        <v>214.44</v>
      </c>
      <c r="E5614" s="404" t="s">
        <v>65</v>
      </c>
      <c r="G5614"/>
    </row>
    <row r="5615" spans="1:7" ht="23.25" thickBot="1" x14ac:dyDescent="0.25">
      <c r="A5615" s="407">
        <v>89251</v>
      </c>
      <c r="B5615" s="407" t="s">
        <v>11374</v>
      </c>
      <c r="C5615" s="407" t="s">
        <v>1759</v>
      </c>
      <c r="D5615" s="407">
        <v>189.97</v>
      </c>
      <c r="E5615" s="404" t="s">
        <v>65</v>
      </c>
      <c r="G5615"/>
    </row>
    <row r="5616" spans="1:7" ht="23.25" thickBot="1" x14ac:dyDescent="0.25">
      <c r="A5616" s="406">
        <v>89258</v>
      </c>
      <c r="B5616" s="406" t="s">
        <v>11375</v>
      </c>
      <c r="C5616" s="406" t="s">
        <v>11376</v>
      </c>
      <c r="D5616" s="406">
        <v>74.45</v>
      </c>
      <c r="E5616" s="404" t="s">
        <v>65</v>
      </c>
      <c r="G5616"/>
    </row>
    <row r="5617" spans="1:7" ht="23.25" thickBot="1" x14ac:dyDescent="0.25">
      <c r="A5617" s="407">
        <v>89273</v>
      </c>
      <c r="B5617" s="407" t="s">
        <v>11377</v>
      </c>
      <c r="C5617" s="407" t="s">
        <v>11378</v>
      </c>
      <c r="D5617" s="407">
        <v>72.27</v>
      </c>
      <c r="E5617" s="404" t="s">
        <v>65</v>
      </c>
      <c r="G5617"/>
    </row>
    <row r="5618" spans="1:7" ht="23.25" thickBot="1" x14ac:dyDescent="0.25">
      <c r="A5618" s="406">
        <v>89279</v>
      </c>
      <c r="B5618" s="406" t="s">
        <v>11379</v>
      </c>
      <c r="C5618" s="406" t="s">
        <v>1759</v>
      </c>
      <c r="D5618" s="406">
        <v>1.1200000000000001</v>
      </c>
      <c r="E5618" s="404" t="s">
        <v>65</v>
      </c>
      <c r="G5618"/>
    </row>
    <row r="5619" spans="1:7" ht="23.25" thickBot="1" x14ac:dyDescent="0.25">
      <c r="A5619" s="407">
        <v>89877</v>
      </c>
      <c r="B5619" s="407" t="s">
        <v>11380</v>
      </c>
      <c r="C5619" s="407" t="s">
        <v>11381</v>
      </c>
      <c r="D5619" s="407">
        <v>53.26</v>
      </c>
      <c r="E5619" s="404" t="s">
        <v>65</v>
      </c>
      <c r="G5619"/>
    </row>
    <row r="5620" spans="1:7" ht="23.25" thickBot="1" x14ac:dyDescent="0.25">
      <c r="A5620" s="406">
        <v>89884</v>
      </c>
      <c r="B5620" s="406" t="s">
        <v>11382</v>
      </c>
      <c r="C5620" s="406" t="s">
        <v>11381</v>
      </c>
      <c r="D5620" s="406">
        <v>54.86</v>
      </c>
      <c r="E5620" s="404" t="s">
        <v>65</v>
      </c>
      <c r="G5620"/>
    </row>
    <row r="5621" spans="1:7" ht="23.25" thickBot="1" x14ac:dyDescent="0.25">
      <c r="A5621" s="407">
        <v>90587</v>
      </c>
      <c r="B5621" s="407" t="s">
        <v>11383</v>
      </c>
      <c r="C5621" s="407" t="s">
        <v>11384</v>
      </c>
      <c r="D5621" s="407">
        <v>1.46</v>
      </c>
      <c r="E5621" s="404" t="s">
        <v>65</v>
      </c>
      <c r="G5621"/>
    </row>
    <row r="5622" spans="1:7" ht="23.25" thickBot="1" x14ac:dyDescent="0.25">
      <c r="A5622" s="406">
        <v>90626</v>
      </c>
      <c r="B5622" s="406" t="s">
        <v>11385</v>
      </c>
      <c r="C5622" s="406" t="s">
        <v>4238</v>
      </c>
      <c r="D5622" s="406">
        <v>0.98</v>
      </c>
      <c r="E5622" s="404" t="s">
        <v>65</v>
      </c>
      <c r="G5622"/>
    </row>
    <row r="5623" spans="1:7" ht="23.25" thickBot="1" x14ac:dyDescent="0.25">
      <c r="A5623" s="407">
        <v>90632</v>
      </c>
      <c r="B5623" s="407" t="s">
        <v>11386</v>
      </c>
      <c r="C5623" s="407" t="s">
        <v>1759</v>
      </c>
      <c r="D5623" s="407">
        <v>54.51</v>
      </c>
      <c r="E5623" s="404" t="s">
        <v>65</v>
      </c>
      <c r="G5623"/>
    </row>
    <row r="5624" spans="1:7" ht="23.25" thickBot="1" x14ac:dyDescent="0.25">
      <c r="A5624" s="406">
        <v>90638</v>
      </c>
      <c r="B5624" s="406" t="s">
        <v>11387</v>
      </c>
      <c r="C5624" s="406" t="s">
        <v>1759</v>
      </c>
      <c r="D5624" s="406">
        <v>2.19</v>
      </c>
      <c r="E5624" s="404" t="s">
        <v>65</v>
      </c>
      <c r="G5624"/>
    </row>
    <row r="5625" spans="1:7" ht="23.25" thickBot="1" x14ac:dyDescent="0.25">
      <c r="A5625" s="407">
        <v>90644</v>
      </c>
      <c r="B5625" s="407" t="s">
        <v>11388</v>
      </c>
      <c r="C5625" s="407" t="s">
        <v>11389</v>
      </c>
      <c r="D5625" s="407">
        <v>2.62</v>
      </c>
      <c r="E5625" s="404" t="s">
        <v>65</v>
      </c>
      <c r="G5625"/>
    </row>
    <row r="5626" spans="1:7" ht="23.25" thickBot="1" x14ac:dyDescent="0.25">
      <c r="A5626" s="406">
        <v>90651</v>
      </c>
      <c r="B5626" s="406" t="s">
        <v>11390</v>
      </c>
      <c r="C5626" s="406" t="s">
        <v>11391</v>
      </c>
      <c r="D5626" s="406">
        <v>0.42</v>
      </c>
      <c r="E5626" s="404" t="s">
        <v>65</v>
      </c>
      <c r="G5626"/>
    </row>
    <row r="5627" spans="1:7" ht="13.5" thickBot="1" x14ac:dyDescent="0.25">
      <c r="A5627" s="407">
        <v>90657</v>
      </c>
      <c r="B5627" s="407" t="s">
        <v>11282</v>
      </c>
      <c r="C5627" s="407" t="s">
        <v>11392</v>
      </c>
      <c r="D5627" s="407">
        <v>2.4300000000000002</v>
      </c>
      <c r="E5627" s="404" t="s">
        <v>65</v>
      </c>
      <c r="G5627"/>
    </row>
    <row r="5628" spans="1:7" ht="13.5" thickBot="1" x14ac:dyDescent="0.25">
      <c r="A5628" s="406">
        <v>90663</v>
      </c>
      <c r="B5628" s="406" t="s">
        <v>11284</v>
      </c>
      <c r="C5628" s="406" t="s">
        <v>11392</v>
      </c>
      <c r="D5628" s="406">
        <v>2.59</v>
      </c>
      <c r="E5628" s="404" t="s">
        <v>65</v>
      </c>
      <c r="G5628"/>
    </row>
    <row r="5629" spans="1:7" ht="34.5" thickBot="1" x14ac:dyDescent="0.25">
      <c r="A5629" s="407">
        <v>90669</v>
      </c>
      <c r="B5629" s="407" t="s">
        <v>11393</v>
      </c>
      <c r="C5629" s="407" t="s">
        <v>1759</v>
      </c>
      <c r="D5629" s="407">
        <v>3.26</v>
      </c>
      <c r="E5629" s="404" t="s">
        <v>65</v>
      </c>
      <c r="G5629"/>
    </row>
    <row r="5630" spans="1:7" ht="34.5" thickBot="1" x14ac:dyDescent="0.25">
      <c r="A5630" s="406">
        <v>90675</v>
      </c>
      <c r="B5630" s="406" t="s">
        <v>11394</v>
      </c>
      <c r="C5630" s="406" t="s">
        <v>11395</v>
      </c>
      <c r="D5630" s="406">
        <v>207.4</v>
      </c>
      <c r="E5630" s="404" t="s">
        <v>65</v>
      </c>
      <c r="G5630"/>
    </row>
    <row r="5631" spans="1:7" ht="34.5" thickBot="1" x14ac:dyDescent="0.25">
      <c r="A5631" s="407">
        <v>90681</v>
      </c>
      <c r="B5631" s="407" t="s">
        <v>11396</v>
      </c>
      <c r="C5631" s="407" t="s">
        <v>11304</v>
      </c>
      <c r="D5631" s="407">
        <v>118.26</v>
      </c>
      <c r="E5631" s="404" t="s">
        <v>65</v>
      </c>
      <c r="G5631"/>
    </row>
    <row r="5632" spans="1:7" ht="23.25" thickBot="1" x14ac:dyDescent="0.25">
      <c r="A5632" s="406">
        <v>90687</v>
      </c>
      <c r="B5632" s="406" t="s">
        <v>11397</v>
      </c>
      <c r="C5632" s="406" t="s">
        <v>11368</v>
      </c>
      <c r="D5632" s="406">
        <v>54.31</v>
      </c>
      <c r="E5632" s="404" t="s">
        <v>65</v>
      </c>
      <c r="G5632"/>
    </row>
    <row r="5633" spans="1:7" ht="23.25" thickBot="1" x14ac:dyDescent="0.25">
      <c r="A5633" s="407">
        <v>90693</v>
      </c>
      <c r="B5633" s="407" t="s">
        <v>11398</v>
      </c>
      <c r="C5633" s="407" t="s">
        <v>4238</v>
      </c>
      <c r="D5633" s="407">
        <v>36.67</v>
      </c>
      <c r="E5633" s="404" t="s">
        <v>65</v>
      </c>
      <c r="G5633"/>
    </row>
    <row r="5634" spans="1:7" ht="23.25" thickBot="1" x14ac:dyDescent="0.25">
      <c r="A5634" s="406">
        <v>90965</v>
      </c>
      <c r="B5634" s="406" t="s">
        <v>11399</v>
      </c>
      <c r="C5634" s="406" t="s">
        <v>4238</v>
      </c>
      <c r="D5634" s="406">
        <v>2.7</v>
      </c>
      <c r="E5634" s="404" t="s">
        <v>65</v>
      </c>
      <c r="G5634"/>
    </row>
    <row r="5635" spans="1:7" ht="23.25" thickBot="1" x14ac:dyDescent="0.25">
      <c r="A5635" s="407">
        <v>90973</v>
      </c>
      <c r="B5635" s="407" t="s">
        <v>11400</v>
      </c>
      <c r="C5635" s="407" t="s">
        <v>1759</v>
      </c>
      <c r="D5635" s="407">
        <v>2.71</v>
      </c>
      <c r="E5635" s="404" t="s">
        <v>65</v>
      </c>
      <c r="G5635"/>
    </row>
    <row r="5636" spans="1:7" ht="23.25" thickBot="1" x14ac:dyDescent="0.25">
      <c r="A5636" s="406">
        <v>90982</v>
      </c>
      <c r="B5636" s="406" t="s">
        <v>11401</v>
      </c>
      <c r="C5636" s="406" t="s">
        <v>11342</v>
      </c>
      <c r="D5636" s="406">
        <v>6.88</v>
      </c>
      <c r="E5636" s="404" t="s">
        <v>65</v>
      </c>
      <c r="G5636"/>
    </row>
    <row r="5637" spans="1:7" ht="23.25" thickBot="1" x14ac:dyDescent="0.25">
      <c r="A5637" s="407">
        <v>91001</v>
      </c>
      <c r="B5637" s="407" t="s">
        <v>11402</v>
      </c>
      <c r="C5637" s="407" t="s">
        <v>1759</v>
      </c>
      <c r="D5637" s="407">
        <v>3.21</v>
      </c>
      <c r="E5637" s="404" t="s">
        <v>65</v>
      </c>
      <c r="G5637"/>
    </row>
    <row r="5638" spans="1:7" ht="23.25" thickBot="1" x14ac:dyDescent="0.25">
      <c r="A5638" s="406">
        <v>91032</v>
      </c>
      <c r="B5638" s="406" t="s">
        <v>11403</v>
      </c>
      <c r="C5638" s="406" t="s">
        <v>1817</v>
      </c>
      <c r="D5638" s="406">
        <v>42.3</v>
      </c>
      <c r="E5638" s="404" t="s">
        <v>65</v>
      </c>
      <c r="G5638"/>
    </row>
    <row r="5639" spans="1:7" ht="23.25" thickBot="1" x14ac:dyDescent="0.25">
      <c r="A5639" s="407">
        <v>91278</v>
      </c>
      <c r="B5639" s="407" t="s">
        <v>11404</v>
      </c>
      <c r="C5639" s="407" t="s">
        <v>11405</v>
      </c>
      <c r="D5639" s="407">
        <v>0.81</v>
      </c>
      <c r="E5639" s="404" t="s">
        <v>65</v>
      </c>
      <c r="G5639"/>
    </row>
    <row r="5640" spans="1:7" ht="34.5" thickBot="1" x14ac:dyDescent="0.25">
      <c r="A5640" s="406">
        <v>91285</v>
      </c>
      <c r="B5640" s="406" t="s">
        <v>14214</v>
      </c>
      <c r="C5640" s="406" t="s">
        <v>1759</v>
      </c>
      <c r="D5640" s="406">
        <v>0.79</v>
      </c>
      <c r="E5640" s="404" t="s">
        <v>65</v>
      </c>
      <c r="G5640"/>
    </row>
    <row r="5641" spans="1:7" ht="34.5" thickBot="1" x14ac:dyDescent="0.25">
      <c r="A5641" s="407">
        <v>91387</v>
      </c>
      <c r="B5641" s="407" t="s">
        <v>11406</v>
      </c>
      <c r="C5641" s="407" t="s">
        <v>1759</v>
      </c>
      <c r="D5641" s="407">
        <v>45.54</v>
      </c>
      <c r="E5641" s="404" t="s">
        <v>65</v>
      </c>
      <c r="G5641"/>
    </row>
    <row r="5642" spans="1:7" ht="34.5" thickBot="1" x14ac:dyDescent="0.25">
      <c r="A5642" s="406">
        <v>91395</v>
      </c>
      <c r="B5642" s="406" t="s">
        <v>11239</v>
      </c>
      <c r="C5642" s="406" t="s">
        <v>11407</v>
      </c>
      <c r="D5642" s="406">
        <v>42.31</v>
      </c>
      <c r="E5642" s="404" t="s">
        <v>65</v>
      </c>
      <c r="G5642"/>
    </row>
    <row r="5643" spans="1:7" ht="34.5" thickBot="1" x14ac:dyDescent="0.25">
      <c r="A5643" s="407">
        <v>91486</v>
      </c>
      <c r="B5643" s="407" t="s">
        <v>11408</v>
      </c>
      <c r="C5643" s="407" t="s">
        <v>11321</v>
      </c>
      <c r="D5643" s="407">
        <v>47.68</v>
      </c>
      <c r="E5643" s="404" t="s">
        <v>65</v>
      </c>
      <c r="G5643"/>
    </row>
    <row r="5644" spans="1:7" ht="23.25" thickBot="1" x14ac:dyDescent="0.25">
      <c r="A5644" s="406">
        <v>91534</v>
      </c>
      <c r="B5644" s="406" t="s">
        <v>11409</v>
      </c>
      <c r="C5644" s="406" t="s">
        <v>1759</v>
      </c>
      <c r="D5644" s="406">
        <v>1.3</v>
      </c>
      <c r="E5644" s="404" t="s">
        <v>65</v>
      </c>
      <c r="G5644"/>
    </row>
    <row r="5645" spans="1:7" ht="34.5" thickBot="1" x14ac:dyDescent="0.25">
      <c r="A5645" s="407">
        <v>91635</v>
      </c>
      <c r="B5645" s="407" t="s">
        <v>11410</v>
      </c>
      <c r="C5645" s="407" t="s">
        <v>11411</v>
      </c>
      <c r="D5645" s="407">
        <v>41.52</v>
      </c>
      <c r="E5645" s="404" t="s">
        <v>65</v>
      </c>
      <c r="G5645"/>
    </row>
    <row r="5646" spans="1:7" ht="34.5" thickBot="1" x14ac:dyDescent="0.25">
      <c r="A5646" s="406">
        <v>91646</v>
      </c>
      <c r="B5646" s="406" t="s">
        <v>14215</v>
      </c>
      <c r="C5646" s="406" t="s">
        <v>14216</v>
      </c>
      <c r="D5646" s="406">
        <v>61.98</v>
      </c>
      <c r="E5646" s="404" t="s">
        <v>65</v>
      </c>
      <c r="G5646"/>
    </row>
    <row r="5647" spans="1:7" ht="23.25" thickBot="1" x14ac:dyDescent="0.25">
      <c r="A5647" s="407">
        <v>91693</v>
      </c>
      <c r="B5647" s="407" t="s">
        <v>11412</v>
      </c>
      <c r="C5647" s="407" t="s">
        <v>11413</v>
      </c>
      <c r="D5647" s="407">
        <v>0.05</v>
      </c>
      <c r="E5647" s="404" t="s">
        <v>65</v>
      </c>
      <c r="G5647"/>
    </row>
    <row r="5648" spans="1:7" ht="23.25" thickBot="1" x14ac:dyDescent="0.25">
      <c r="A5648" s="406">
        <v>92044</v>
      </c>
      <c r="B5648" s="406" t="s">
        <v>13084</v>
      </c>
      <c r="C5648" s="406" t="s">
        <v>1759</v>
      </c>
      <c r="D5648" s="406">
        <v>3.72</v>
      </c>
      <c r="E5648" s="404" t="s">
        <v>65</v>
      </c>
      <c r="G5648"/>
    </row>
    <row r="5649" spans="1:7" ht="34.5" thickBot="1" x14ac:dyDescent="0.25">
      <c r="A5649" s="407">
        <v>92107</v>
      </c>
      <c r="B5649" s="407" t="s">
        <v>14217</v>
      </c>
      <c r="C5649" s="407" t="s">
        <v>11381</v>
      </c>
      <c r="D5649" s="407">
        <v>49.46</v>
      </c>
      <c r="E5649" s="404" t="s">
        <v>65</v>
      </c>
      <c r="G5649"/>
    </row>
    <row r="5650" spans="1:7" ht="23.25" thickBot="1" x14ac:dyDescent="0.25">
      <c r="A5650" s="406">
        <v>92113</v>
      </c>
      <c r="B5650" s="406" t="s">
        <v>14218</v>
      </c>
      <c r="C5650" s="406" t="s">
        <v>11360</v>
      </c>
      <c r="D5650" s="406">
        <v>0.87</v>
      </c>
      <c r="E5650" s="404" t="s">
        <v>65</v>
      </c>
      <c r="G5650"/>
    </row>
    <row r="5651" spans="1:7" ht="13.5" thickBot="1" x14ac:dyDescent="0.25">
      <c r="A5651" s="407">
        <v>92119</v>
      </c>
      <c r="B5651" s="407" t="s">
        <v>14219</v>
      </c>
      <c r="C5651" s="407" t="s">
        <v>1759</v>
      </c>
      <c r="D5651" s="407">
        <v>0.72</v>
      </c>
      <c r="E5651" s="404" t="s">
        <v>65</v>
      </c>
      <c r="G5651"/>
    </row>
    <row r="5652" spans="1:7" ht="13.5" thickBot="1" x14ac:dyDescent="0.25">
      <c r="A5652" s="406">
        <v>92139</v>
      </c>
      <c r="B5652" s="406" t="s">
        <v>14220</v>
      </c>
      <c r="C5652" s="406" t="s">
        <v>1759</v>
      </c>
      <c r="D5652" s="406">
        <v>31.63</v>
      </c>
      <c r="E5652" s="404" t="s">
        <v>65</v>
      </c>
      <c r="G5652"/>
    </row>
    <row r="5653" spans="1:7" ht="23.25" thickBot="1" x14ac:dyDescent="0.25">
      <c r="A5653" s="407">
        <v>92146</v>
      </c>
      <c r="B5653" s="407" t="s">
        <v>14221</v>
      </c>
      <c r="C5653" s="407" t="s">
        <v>14222</v>
      </c>
      <c r="D5653" s="407">
        <v>26.27</v>
      </c>
      <c r="E5653" s="404" t="s">
        <v>65</v>
      </c>
      <c r="G5653"/>
    </row>
    <row r="5654" spans="1:7" ht="34.5" thickBot="1" x14ac:dyDescent="0.25">
      <c r="A5654" s="406">
        <v>92243</v>
      </c>
      <c r="B5654" s="406" t="s">
        <v>14223</v>
      </c>
      <c r="C5654" s="406" t="s">
        <v>14216</v>
      </c>
      <c r="D5654" s="406">
        <v>51.95</v>
      </c>
      <c r="E5654" s="404" t="s">
        <v>65</v>
      </c>
      <c r="G5654"/>
    </row>
    <row r="5655" spans="1:7" ht="23.25" thickBot="1" x14ac:dyDescent="0.25">
      <c r="A5655" s="407">
        <v>92717</v>
      </c>
      <c r="B5655" s="407" t="s">
        <v>14224</v>
      </c>
      <c r="C5655" s="407" t="s">
        <v>1759</v>
      </c>
      <c r="D5655" s="407">
        <v>0.15</v>
      </c>
      <c r="E5655" s="404" t="s">
        <v>65</v>
      </c>
      <c r="G5655"/>
    </row>
    <row r="5656" spans="1:7" ht="23.25" thickBot="1" x14ac:dyDescent="0.25">
      <c r="A5656" s="406">
        <v>92961</v>
      </c>
      <c r="B5656" s="406" t="s">
        <v>14225</v>
      </c>
      <c r="C5656" s="406" t="s">
        <v>1759</v>
      </c>
      <c r="D5656" s="406">
        <v>2.98</v>
      </c>
      <c r="E5656" s="404" t="s">
        <v>65</v>
      </c>
      <c r="G5656"/>
    </row>
    <row r="5657" spans="1:7" ht="13.5" thickBot="1" x14ac:dyDescent="0.25">
      <c r="A5657" s="407">
        <v>92967</v>
      </c>
      <c r="B5657" s="407" t="s">
        <v>14226</v>
      </c>
      <c r="C5657" s="407" t="s">
        <v>1759</v>
      </c>
      <c r="D5657" s="407">
        <v>15.44</v>
      </c>
      <c r="E5657" s="404" t="s">
        <v>65</v>
      </c>
      <c r="G5657"/>
    </row>
    <row r="5658" spans="1:7" ht="13.5" thickBot="1" x14ac:dyDescent="0.25">
      <c r="A5658" s="406">
        <v>328</v>
      </c>
      <c r="B5658" s="406" t="s">
        <v>4239</v>
      </c>
      <c r="C5658" s="406"/>
      <c r="D5658" s="406"/>
      <c r="E5658" s="404" t="s">
        <v>65</v>
      </c>
      <c r="G5658"/>
    </row>
    <row r="5659" spans="1:7" ht="23.25" thickBot="1" x14ac:dyDescent="0.25">
      <c r="A5659" s="407">
        <v>5834</v>
      </c>
      <c r="B5659" s="407" t="s">
        <v>1805</v>
      </c>
      <c r="C5659" s="407" t="s">
        <v>1804</v>
      </c>
      <c r="D5659" s="407">
        <v>221.61</v>
      </c>
      <c r="E5659" s="404" t="s">
        <v>65</v>
      </c>
      <c r="G5659"/>
    </row>
    <row r="5660" spans="1:7" ht="13.5" thickBot="1" x14ac:dyDescent="0.25">
      <c r="A5660" s="406">
        <v>6390</v>
      </c>
      <c r="B5660" s="406" t="s">
        <v>3507</v>
      </c>
      <c r="C5660" s="406" t="s">
        <v>280</v>
      </c>
      <c r="D5660" s="406">
        <v>15.07</v>
      </c>
      <c r="E5660" s="404" t="s">
        <v>65</v>
      </c>
      <c r="G5660"/>
    </row>
    <row r="5661" spans="1:7" ht="13.5" thickBot="1" x14ac:dyDescent="0.25">
      <c r="A5661" s="407">
        <v>329</v>
      </c>
      <c r="B5661" s="407" t="s">
        <v>3910</v>
      </c>
      <c r="C5661" s="407"/>
      <c r="D5661" s="407"/>
      <c r="E5661" s="404" t="s">
        <v>65</v>
      </c>
      <c r="G5661"/>
    </row>
    <row r="5662" spans="1:7" ht="23.25" thickBot="1" x14ac:dyDescent="0.25">
      <c r="A5662" s="406">
        <v>5089</v>
      </c>
      <c r="B5662" s="406" t="s">
        <v>1765</v>
      </c>
      <c r="C5662" s="406" t="s">
        <v>280</v>
      </c>
      <c r="D5662" s="406">
        <v>16.87</v>
      </c>
      <c r="E5662" s="404" t="s">
        <v>65</v>
      </c>
      <c r="G5662"/>
    </row>
    <row r="5663" spans="1:7" ht="23.25" thickBot="1" x14ac:dyDescent="0.25">
      <c r="A5663" s="407">
        <v>5627</v>
      </c>
      <c r="B5663" s="407" t="s">
        <v>11414</v>
      </c>
      <c r="C5663" s="407" t="s">
        <v>1790</v>
      </c>
      <c r="D5663" s="407">
        <v>26.88</v>
      </c>
      <c r="E5663" s="404" t="s">
        <v>65</v>
      </c>
      <c r="G5663"/>
    </row>
    <row r="5664" spans="1:7" ht="23.25" thickBot="1" x14ac:dyDescent="0.25">
      <c r="A5664" s="406">
        <v>5628</v>
      </c>
      <c r="B5664" s="406" t="s">
        <v>11415</v>
      </c>
      <c r="C5664" s="406" t="s">
        <v>1790</v>
      </c>
      <c r="D5664" s="406">
        <v>6.04</v>
      </c>
      <c r="E5664" s="404" t="s">
        <v>65</v>
      </c>
      <c r="G5664"/>
    </row>
    <row r="5665" spans="1:7" ht="23.25" thickBot="1" x14ac:dyDescent="0.25">
      <c r="A5665" s="407">
        <v>5629</v>
      </c>
      <c r="B5665" s="407" t="s">
        <v>11416</v>
      </c>
      <c r="C5665" s="407" t="s">
        <v>1790</v>
      </c>
      <c r="D5665" s="407">
        <v>37.799999999999997</v>
      </c>
      <c r="E5665" s="404" t="s">
        <v>65</v>
      </c>
      <c r="G5665"/>
    </row>
    <row r="5666" spans="1:7" ht="23.25" thickBot="1" x14ac:dyDescent="0.25">
      <c r="A5666" s="406">
        <v>5630</v>
      </c>
      <c r="B5666" s="406" t="s">
        <v>11417</v>
      </c>
      <c r="C5666" s="406" t="s">
        <v>1790</v>
      </c>
      <c r="D5666" s="406">
        <v>48.68</v>
      </c>
      <c r="E5666" s="404" t="s">
        <v>65</v>
      </c>
      <c r="G5666"/>
    </row>
    <row r="5667" spans="1:7" ht="23.25" thickBot="1" x14ac:dyDescent="0.25">
      <c r="A5667" s="407">
        <v>5658</v>
      </c>
      <c r="B5667" s="407" t="s">
        <v>11418</v>
      </c>
      <c r="C5667" s="407" t="s">
        <v>280</v>
      </c>
      <c r="D5667" s="407">
        <v>1.53</v>
      </c>
      <c r="E5667" s="404" t="s">
        <v>65</v>
      </c>
      <c r="G5667"/>
    </row>
    <row r="5668" spans="1:7" ht="34.5" thickBot="1" x14ac:dyDescent="0.25">
      <c r="A5668" s="406">
        <v>5664</v>
      </c>
      <c r="B5668" s="406" t="s">
        <v>11419</v>
      </c>
      <c r="C5668" s="406" t="s">
        <v>11420</v>
      </c>
      <c r="D5668" s="406">
        <v>17.05</v>
      </c>
      <c r="E5668" s="404" t="s">
        <v>65</v>
      </c>
      <c r="G5668"/>
    </row>
    <row r="5669" spans="1:7" ht="34.5" thickBot="1" x14ac:dyDescent="0.25">
      <c r="A5669" s="407">
        <v>5667</v>
      </c>
      <c r="B5669" s="407" t="s">
        <v>11421</v>
      </c>
      <c r="C5669" s="407" t="s">
        <v>11420</v>
      </c>
      <c r="D5669" s="407">
        <v>15.16</v>
      </c>
      <c r="E5669" s="404" t="s">
        <v>65</v>
      </c>
      <c r="G5669"/>
    </row>
    <row r="5670" spans="1:7" ht="34.5" thickBot="1" x14ac:dyDescent="0.25">
      <c r="A5670" s="406">
        <v>5668</v>
      </c>
      <c r="B5670" s="406" t="s">
        <v>11422</v>
      </c>
      <c r="C5670" s="406" t="s">
        <v>11420</v>
      </c>
      <c r="D5670" s="406">
        <v>37.270000000000003</v>
      </c>
      <c r="E5670" s="404" t="s">
        <v>65</v>
      </c>
      <c r="G5670"/>
    </row>
    <row r="5671" spans="1:7" ht="23.25" thickBot="1" x14ac:dyDescent="0.25">
      <c r="A5671" s="407">
        <v>5670</v>
      </c>
      <c r="B5671" s="407" t="s">
        <v>1766</v>
      </c>
      <c r="C5671" s="407" t="s">
        <v>280</v>
      </c>
      <c r="D5671" s="407">
        <v>31.55</v>
      </c>
      <c r="E5671" s="404" t="s">
        <v>65</v>
      </c>
      <c r="G5671"/>
    </row>
    <row r="5672" spans="1:7" ht="12.75" customHeight="1" thickBot="1" x14ac:dyDescent="0.25">
      <c r="A5672" s="406">
        <v>5671</v>
      </c>
      <c r="B5672" s="406" t="s">
        <v>1767</v>
      </c>
      <c r="C5672" s="406" t="s">
        <v>280</v>
      </c>
      <c r="D5672" s="406">
        <v>19</v>
      </c>
      <c r="E5672" s="404" t="s">
        <v>65</v>
      </c>
      <c r="G5672"/>
    </row>
    <row r="5673" spans="1:7" ht="23.25" thickBot="1" x14ac:dyDescent="0.25">
      <c r="A5673" s="407">
        <v>5672</v>
      </c>
      <c r="B5673" s="407" t="s">
        <v>1768</v>
      </c>
      <c r="C5673" s="407" t="s">
        <v>1769</v>
      </c>
      <c r="D5673" s="407">
        <v>24.35</v>
      </c>
      <c r="E5673" s="404" t="s">
        <v>65</v>
      </c>
      <c r="G5673"/>
    </row>
    <row r="5674" spans="1:7" ht="23.25" thickBot="1" x14ac:dyDescent="0.25">
      <c r="A5674" s="406">
        <v>5674</v>
      </c>
      <c r="B5674" s="406" t="s">
        <v>11423</v>
      </c>
      <c r="C5674" s="406" t="s">
        <v>11424</v>
      </c>
      <c r="D5674" s="406">
        <v>19.010000000000002</v>
      </c>
      <c r="E5674" s="404" t="s">
        <v>65</v>
      </c>
      <c r="G5674"/>
    </row>
    <row r="5675" spans="1:7" ht="23.25" thickBot="1" x14ac:dyDescent="0.25">
      <c r="A5675" s="407">
        <v>5675</v>
      </c>
      <c r="B5675" s="407" t="s">
        <v>13085</v>
      </c>
      <c r="C5675" s="407" t="s">
        <v>1771</v>
      </c>
      <c r="D5675" s="407">
        <v>22.48</v>
      </c>
      <c r="E5675" s="404" t="s">
        <v>65</v>
      </c>
      <c r="G5675"/>
    </row>
    <row r="5676" spans="1:7" ht="23.25" thickBot="1" x14ac:dyDescent="0.25">
      <c r="A5676" s="406">
        <v>5676</v>
      </c>
      <c r="B5676" s="406" t="s">
        <v>1772</v>
      </c>
      <c r="C5676" s="406" t="s">
        <v>280</v>
      </c>
      <c r="D5676" s="406">
        <v>13.52</v>
      </c>
      <c r="E5676" s="404" t="s">
        <v>65</v>
      </c>
      <c r="G5676"/>
    </row>
    <row r="5677" spans="1:7" ht="23.25" thickBot="1" x14ac:dyDescent="0.25">
      <c r="A5677" s="407">
        <v>5677</v>
      </c>
      <c r="B5677" s="407" t="s">
        <v>3490</v>
      </c>
      <c r="C5677" s="407" t="s">
        <v>280</v>
      </c>
      <c r="D5677" s="407">
        <v>22.22</v>
      </c>
      <c r="E5677" s="404" t="s">
        <v>65</v>
      </c>
      <c r="G5677"/>
    </row>
    <row r="5678" spans="1:7" ht="23.25" thickBot="1" x14ac:dyDescent="0.25">
      <c r="A5678" s="406">
        <v>5692</v>
      </c>
      <c r="B5678" s="406" t="s">
        <v>11425</v>
      </c>
      <c r="C5678" s="406" t="s">
        <v>11426</v>
      </c>
      <c r="D5678" s="406">
        <v>0.06</v>
      </c>
      <c r="E5678" s="404" t="s">
        <v>65</v>
      </c>
      <c r="G5678"/>
    </row>
    <row r="5679" spans="1:7" ht="23.25" thickBot="1" x14ac:dyDescent="0.25">
      <c r="A5679" s="407">
        <v>5693</v>
      </c>
      <c r="B5679" s="407" t="s">
        <v>11427</v>
      </c>
      <c r="C5679" s="407" t="s">
        <v>11426</v>
      </c>
      <c r="D5679" s="407">
        <v>4.24</v>
      </c>
      <c r="E5679" s="404" t="s">
        <v>65</v>
      </c>
      <c r="G5679"/>
    </row>
    <row r="5680" spans="1:7" ht="23.25" thickBot="1" x14ac:dyDescent="0.25">
      <c r="A5680" s="406">
        <v>5695</v>
      </c>
      <c r="B5680" s="406" t="s">
        <v>11428</v>
      </c>
      <c r="C5680" s="406" t="s">
        <v>1770</v>
      </c>
      <c r="D5680" s="406">
        <v>20.09</v>
      </c>
      <c r="E5680" s="404" t="s">
        <v>65</v>
      </c>
      <c r="G5680"/>
    </row>
    <row r="5681" spans="1:7" ht="38.25" customHeight="1" thickBot="1" x14ac:dyDescent="0.25">
      <c r="A5681" s="407">
        <v>5696</v>
      </c>
      <c r="B5681" s="407" t="s">
        <v>3493</v>
      </c>
      <c r="C5681" s="407" t="s">
        <v>280</v>
      </c>
      <c r="D5681" s="407">
        <v>211.66</v>
      </c>
      <c r="E5681" s="404" t="s">
        <v>65</v>
      </c>
      <c r="G5681"/>
    </row>
    <row r="5682" spans="1:7" ht="13.5" thickBot="1" x14ac:dyDescent="0.25">
      <c r="A5682" s="406">
        <v>5697</v>
      </c>
      <c r="B5682" s="406" t="s">
        <v>3494</v>
      </c>
      <c r="C5682" s="406" t="s">
        <v>280</v>
      </c>
      <c r="D5682" s="406">
        <v>138.24</v>
      </c>
      <c r="E5682" s="404" t="s">
        <v>65</v>
      </c>
      <c r="G5682"/>
    </row>
    <row r="5683" spans="1:7" ht="38.25" customHeight="1" thickBot="1" x14ac:dyDescent="0.25">
      <c r="A5683" s="407">
        <v>5698</v>
      </c>
      <c r="B5683" s="407" t="s">
        <v>3495</v>
      </c>
      <c r="C5683" s="407" t="s">
        <v>280</v>
      </c>
      <c r="D5683" s="407">
        <v>8.91</v>
      </c>
      <c r="E5683" s="404" t="s">
        <v>65</v>
      </c>
      <c r="G5683"/>
    </row>
    <row r="5684" spans="1:7" ht="13.5" thickBot="1" x14ac:dyDescent="0.25">
      <c r="A5684" s="406">
        <v>5699</v>
      </c>
      <c r="B5684" s="406" t="s">
        <v>1775</v>
      </c>
      <c r="C5684" s="406" t="s">
        <v>280</v>
      </c>
      <c r="D5684" s="406">
        <v>80.3</v>
      </c>
      <c r="E5684" s="404" t="s">
        <v>65</v>
      </c>
      <c r="G5684"/>
    </row>
    <row r="5685" spans="1:7" ht="13.5" thickBot="1" x14ac:dyDescent="0.25">
      <c r="A5685" s="407">
        <v>5701</v>
      </c>
      <c r="B5685" s="407" t="s">
        <v>3496</v>
      </c>
      <c r="C5685" s="407" t="s">
        <v>280</v>
      </c>
      <c r="D5685" s="407">
        <v>16.18</v>
      </c>
      <c r="E5685" s="404" t="s">
        <v>65</v>
      </c>
      <c r="G5685"/>
    </row>
    <row r="5686" spans="1:7" ht="38.25" customHeight="1" thickBot="1" x14ac:dyDescent="0.25">
      <c r="A5686" s="406">
        <v>5702</v>
      </c>
      <c r="B5686" s="406" t="s">
        <v>1776</v>
      </c>
      <c r="C5686" s="406" t="s">
        <v>1777</v>
      </c>
      <c r="D5686" s="406">
        <v>25.01</v>
      </c>
      <c r="E5686" s="404" t="s">
        <v>65</v>
      </c>
      <c r="G5686"/>
    </row>
    <row r="5687" spans="1:7" ht="13.5" thickBot="1" x14ac:dyDescent="0.25">
      <c r="A5687" s="407">
        <v>5703</v>
      </c>
      <c r="B5687" s="407" t="s">
        <v>1778</v>
      </c>
      <c r="C5687" s="407" t="s">
        <v>280</v>
      </c>
      <c r="D5687" s="407">
        <v>24.94</v>
      </c>
      <c r="E5687" s="404" t="s">
        <v>65</v>
      </c>
      <c r="G5687"/>
    </row>
    <row r="5688" spans="1:7" ht="13.5" thickBot="1" x14ac:dyDescent="0.25">
      <c r="A5688" s="406">
        <v>5704</v>
      </c>
      <c r="B5688" s="406" t="s">
        <v>1779</v>
      </c>
      <c r="C5688" s="406" t="s">
        <v>1780</v>
      </c>
      <c r="D5688" s="406">
        <v>53.53</v>
      </c>
      <c r="E5688" s="404" t="s">
        <v>65</v>
      </c>
      <c r="G5688"/>
    </row>
    <row r="5689" spans="1:7" ht="34.5" thickBot="1" x14ac:dyDescent="0.25">
      <c r="A5689" s="407">
        <v>5705</v>
      </c>
      <c r="B5689" s="407" t="s">
        <v>11429</v>
      </c>
      <c r="C5689" s="407" t="s">
        <v>1780</v>
      </c>
      <c r="D5689" s="407">
        <v>11.85</v>
      </c>
      <c r="E5689" s="404" t="s">
        <v>65</v>
      </c>
      <c r="G5689"/>
    </row>
    <row r="5690" spans="1:7" ht="23.25" thickBot="1" x14ac:dyDescent="0.25">
      <c r="A5690" s="406">
        <v>5706</v>
      </c>
      <c r="B5690" s="406" t="s">
        <v>1781</v>
      </c>
      <c r="C5690" s="406" t="s">
        <v>280</v>
      </c>
      <c r="D5690" s="406">
        <v>109.18</v>
      </c>
      <c r="E5690" s="404" t="s">
        <v>65</v>
      </c>
      <c r="G5690"/>
    </row>
    <row r="5691" spans="1:7" ht="23.25" thickBot="1" x14ac:dyDescent="0.25">
      <c r="A5691" s="407">
        <v>5707</v>
      </c>
      <c r="B5691" s="407" t="s">
        <v>1782</v>
      </c>
      <c r="C5691" s="407" t="s">
        <v>280</v>
      </c>
      <c r="D5691" s="407">
        <v>71.23</v>
      </c>
      <c r="E5691" s="404" t="s">
        <v>65</v>
      </c>
      <c r="G5691"/>
    </row>
    <row r="5692" spans="1:7" ht="23.25" thickBot="1" x14ac:dyDescent="0.25">
      <c r="A5692" s="406">
        <v>5708</v>
      </c>
      <c r="B5692" s="406" t="s">
        <v>1783</v>
      </c>
      <c r="C5692" s="406" t="s">
        <v>280</v>
      </c>
      <c r="D5692" s="406">
        <v>112.42</v>
      </c>
      <c r="E5692" s="404" t="s">
        <v>65</v>
      </c>
      <c r="G5692"/>
    </row>
    <row r="5693" spans="1:7" ht="23.25" thickBot="1" x14ac:dyDescent="0.25">
      <c r="A5693" s="407">
        <v>5710</v>
      </c>
      <c r="B5693" s="407" t="s">
        <v>11430</v>
      </c>
      <c r="C5693" s="407" t="s">
        <v>8374</v>
      </c>
      <c r="D5693" s="407">
        <v>54.86</v>
      </c>
      <c r="E5693" s="404" t="s">
        <v>65</v>
      </c>
      <c r="G5693"/>
    </row>
    <row r="5694" spans="1:7" ht="23.25" thickBot="1" x14ac:dyDescent="0.25">
      <c r="A5694" s="406">
        <v>5711</v>
      </c>
      <c r="B5694" s="406" t="s">
        <v>11431</v>
      </c>
      <c r="C5694" s="406" t="s">
        <v>8374</v>
      </c>
      <c r="D5694" s="406">
        <v>46.06</v>
      </c>
      <c r="E5694" s="404" t="s">
        <v>65</v>
      </c>
      <c r="G5694"/>
    </row>
    <row r="5695" spans="1:7" ht="13.5" thickBot="1" x14ac:dyDescent="0.25">
      <c r="A5695" s="407">
        <v>5714</v>
      </c>
      <c r="B5695" s="407" t="s">
        <v>11432</v>
      </c>
      <c r="C5695" s="407" t="s">
        <v>11433</v>
      </c>
      <c r="D5695" s="407">
        <v>4.6399999999999997</v>
      </c>
      <c r="E5695" s="404" t="s">
        <v>65</v>
      </c>
      <c r="G5695"/>
    </row>
    <row r="5696" spans="1:7" ht="23.25" thickBot="1" x14ac:dyDescent="0.25">
      <c r="A5696" s="406">
        <v>5715</v>
      </c>
      <c r="B5696" s="406" t="s">
        <v>11434</v>
      </c>
      <c r="C5696" s="406" t="s">
        <v>11433</v>
      </c>
      <c r="D5696" s="406">
        <v>36.770000000000003</v>
      </c>
      <c r="E5696" s="404" t="s">
        <v>65</v>
      </c>
      <c r="G5696"/>
    </row>
    <row r="5697" spans="1:7" ht="13.5" thickBot="1" x14ac:dyDescent="0.25">
      <c r="A5697" s="407">
        <v>5716</v>
      </c>
      <c r="B5697" s="407" t="s">
        <v>1786</v>
      </c>
      <c r="C5697" s="407" t="s">
        <v>1787</v>
      </c>
      <c r="D5697" s="407">
        <v>26.8</v>
      </c>
      <c r="E5697" s="404" t="s">
        <v>65</v>
      </c>
      <c r="G5697"/>
    </row>
    <row r="5698" spans="1:7" ht="23.25" thickBot="1" x14ac:dyDescent="0.25">
      <c r="A5698" s="406">
        <v>5718</v>
      </c>
      <c r="B5698" s="406" t="s">
        <v>11435</v>
      </c>
      <c r="C5698" s="406" t="s">
        <v>11436</v>
      </c>
      <c r="D5698" s="406">
        <v>89.49</v>
      </c>
      <c r="E5698" s="404" t="s">
        <v>65</v>
      </c>
      <c r="G5698"/>
    </row>
    <row r="5699" spans="1:7" ht="23.25" thickBot="1" x14ac:dyDescent="0.25">
      <c r="A5699" s="407">
        <v>5721</v>
      </c>
      <c r="B5699" s="407" t="s">
        <v>11437</v>
      </c>
      <c r="C5699" s="407" t="s">
        <v>280</v>
      </c>
      <c r="D5699" s="407">
        <v>78.959999999999994</v>
      </c>
      <c r="E5699" s="404" t="s">
        <v>65</v>
      </c>
      <c r="G5699"/>
    </row>
    <row r="5700" spans="1:7" ht="23.25" thickBot="1" x14ac:dyDescent="0.25">
      <c r="A5700" s="406">
        <v>5722</v>
      </c>
      <c r="B5700" s="406" t="s">
        <v>11438</v>
      </c>
      <c r="C5700" s="406" t="s">
        <v>1832</v>
      </c>
      <c r="D5700" s="406">
        <v>182.66</v>
      </c>
      <c r="E5700" s="404" t="s">
        <v>65</v>
      </c>
      <c r="G5700"/>
    </row>
    <row r="5701" spans="1:7" ht="23.25" thickBot="1" x14ac:dyDescent="0.25">
      <c r="A5701" s="407">
        <v>5724</v>
      </c>
      <c r="B5701" s="407" t="s">
        <v>11439</v>
      </c>
      <c r="C5701" s="407" t="s">
        <v>1790</v>
      </c>
      <c r="D5701" s="407">
        <v>43.5</v>
      </c>
      <c r="E5701" s="404" t="s">
        <v>65</v>
      </c>
      <c r="G5701"/>
    </row>
    <row r="5702" spans="1:7" ht="13.5" thickBot="1" x14ac:dyDescent="0.25">
      <c r="A5702" s="406">
        <v>5725</v>
      </c>
      <c r="B5702" s="406" t="s">
        <v>1788</v>
      </c>
      <c r="C5702" s="406" t="s">
        <v>280</v>
      </c>
      <c r="D5702" s="406">
        <v>26.8</v>
      </c>
      <c r="E5702" s="404" t="s">
        <v>65</v>
      </c>
      <c r="G5702"/>
    </row>
    <row r="5703" spans="1:7" ht="13.5" thickBot="1" x14ac:dyDescent="0.25">
      <c r="A5703" s="407">
        <v>5727</v>
      </c>
      <c r="B5703" s="407" t="s">
        <v>1789</v>
      </c>
      <c r="C5703" s="407" t="s">
        <v>1790</v>
      </c>
      <c r="D5703" s="407">
        <v>2.72</v>
      </c>
      <c r="E5703" s="404" t="s">
        <v>65</v>
      </c>
      <c r="G5703"/>
    </row>
    <row r="5704" spans="1:7" ht="23.25" thickBot="1" x14ac:dyDescent="0.25">
      <c r="A5704" s="406">
        <v>5729</v>
      </c>
      <c r="B5704" s="406" t="s">
        <v>11440</v>
      </c>
      <c r="C5704" s="406" t="s">
        <v>11441</v>
      </c>
      <c r="D5704" s="406">
        <v>16.73</v>
      </c>
      <c r="E5704" s="404" t="s">
        <v>65</v>
      </c>
      <c r="G5704"/>
    </row>
    <row r="5705" spans="1:7" ht="23.25" thickBot="1" x14ac:dyDescent="0.25">
      <c r="A5705" s="407">
        <v>5730</v>
      </c>
      <c r="B5705" s="407" t="s">
        <v>11442</v>
      </c>
      <c r="C5705" s="407" t="s">
        <v>11441</v>
      </c>
      <c r="D5705" s="407">
        <v>25.43</v>
      </c>
      <c r="E5705" s="404" t="s">
        <v>65</v>
      </c>
      <c r="G5705"/>
    </row>
    <row r="5706" spans="1:7" ht="23.25" thickBot="1" x14ac:dyDescent="0.25">
      <c r="A5706" s="406">
        <v>5732</v>
      </c>
      <c r="B5706" s="406" t="s">
        <v>11443</v>
      </c>
      <c r="C5706" s="406" t="s">
        <v>11444</v>
      </c>
      <c r="D5706" s="406">
        <v>25.8</v>
      </c>
      <c r="E5706" s="404" t="s">
        <v>65</v>
      </c>
      <c r="G5706"/>
    </row>
    <row r="5707" spans="1:7" ht="23.25" thickBot="1" x14ac:dyDescent="0.25">
      <c r="A5707" s="407">
        <v>5733</v>
      </c>
      <c r="B5707" s="407" t="s">
        <v>1791</v>
      </c>
      <c r="C5707" s="407" t="s">
        <v>1792</v>
      </c>
      <c r="D5707" s="407">
        <v>76.73</v>
      </c>
      <c r="E5707" s="404" t="s">
        <v>65</v>
      </c>
      <c r="G5707"/>
    </row>
    <row r="5708" spans="1:7" ht="34.5" thickBot="1" x14ac:dyDescent="0.25">
      <c r="A5708" s="406">
        <v>5735</v>
      </c>
      <c r="B5708" s="406" t="s">
        <v>11445</v>
      </c>
      <c r="C5708" s="406" t="s">
        <v>11420</v>
      </c>
      <c r="D5708" s="406">
        <v>16.45</v>
      </c>
      <c r="E5708" s="404" t="s">
        <v>65</v>
      </c>
      <c r="G5708"/>
    </row>
    <row r="5709" spans="1:7" ht="34.5" thickBot="1" x14ac:dyDescent="0.25">
      <c r="A5709" s="407">
        <v>5736</v>
      </c>
      <c r="B5709" s="407" t="s">
        <v>11446</v>
      </c>
      <c r="C5709" s="407" t="s">
        <v>11420</v>
      </c>
      <c r="D5709" s="407">
        <v>34.22</v>
      </c>
      <c r="E5709" s="404" t="s">
        <v>65</v>
      </c>
      <c r="G5709"/>
    </row>
    <row r="5710" spans="1:7" ht="13.5" thickBot="1" x14ac:dyDescent="0.25">
      <c r="A5710" s="406">
        <v>5737</v>
      </c>
      <c r="B5710" s="406" t="s">
        <v>14227</v>
      </c>
      <c r="C5710" s="406" t="s">
        <v>1787</v>
      </c>
      <c r="D5710" s="406">
        <v>29.77</v>
      </c>
      <c r="E5710" s="404" t="s">
        <v>65</v>
      </c>
      <c r="G5710"/>
    </row>
    <row r="5711" spans="1:7" ht="23.25" thickBot="1" x14ac:dyDescent="0.25">
      <c r="A5711" s="407">
        <v>5738</v>
      </c>
      <c r="B5711" s="407" t="s">
        <v>1793</v>
      </c>
      <c r="C5711" s="407" t="s">
        <v>1794</v>
      </c>
      <c r="D5711" s="407">
        <v>6.55</v>
      </c>
      <c r="E5711" s="404" t="s">
        <v>65</v>
      </c>
      <c r="G5711"/>
    </row>
    <row r="5712" spans="1:7" ht="23.25" thickBot="1" x14ac:dyDescent="0.25">
      <c r="A5712" s="406">
        <v>5739</v>
      </c>
      <c r="B5712" s="406" t="s">
        <v>1795</v>
      </c>
      <c r="C5712" s="406" t="s">
        <v>1794</v>
      </c>
      <c r="D5712" s="406">
        <v>2.1800000000000002</v>
      </c>
      <c r="E5712" s="404" t="s">
        <v>65</v>
      </c>
      <c r="G5712"/>
    </row>
    <row r="5713" spans="1:7" ht="34.5" thickBot="1" x14ac:dyDescent="0.25">
      <c r="A5713" s="407">
        <v>5741</v>
      </c>
      <c r="B5713" s="407" t="s">
        <v>11447</v>
      </c>
      <c r="C5713" s="407" t="s">
        <v>280</v>
      </c>
      <c r="D5713" s="407">
        <v>17.489999999999998</v>
      </c>
      <c r="E5713" s="404" t="s">
        <v>65</v>
      </c>
      <c r="G5713"/>
    </row>
    <row r="5714" spans="1:7" ht="34.5" thickBot="1" x14ac:dyDescent="0.25">
      <c r="A5714" s="406">
        <v>5742</v>
      </c>
      <c r="B5714" s="406" t="s">
        <v>11448</v>
      </c>
      <c r="C5714" s="406" t="s">
        <v>280</v>
      </c>
      <c r="D5714" s="406">
        <v>14.28</v>
      </c>
      <c r="E5714" s="404" t="s">
        <v>65</v>
      </c>
      <c r="G5714"/>
    </row>
    <row r="5715" spans="1:7" ht="34.5" thickBot="1" x14ac:dyDescent="0.25">
      <c r="A5715" s="407">
        <v>5747</v>
      </c>
      <c r="B5715" s="407" t="s">
        <v>11449</v>
      </c>
      <c r="C5715" s="407" t="s">
        <v>11450</v>
      </c>
      <c r="D5715" s="407">
        <v>61.35</v>
      </c>
      <c r="E5715" s="404" t="s">
        <v>65</v>
      </c>
      <c r="G5715"/>
    </row>
    <row r="5716" spans="1:7" ht="23.25" thickBot="1" x14ac:dyDescent="0.25">
      <c r="A5716" s="406">
        <v>5751</v>
      </c>
      <c r="B5716" s="406" t="s">
        <v>11451</v>
      </c>
      <c r="C5716" s="406" t="s">
        <v>11436</v>
      </c>
      <c r="D5716" s="406">
        <v>2.65</v>
      </c>
      <c r="E5716" s="404" t="s">
        <v>65</v>
      </c>
      <c r="G5716"/>
    </row>
    <row r="5717" spans="1:7" ht="45.75" customHeight="1" thickBot="1" x14ac:dyDescent="0.25">
      <c r="A5717" s="407">
        <v>5754</v>
      </c>
      <c r="B5717" s="407" t="s">
        <v>11452</v>
      </c>
      <c r="C5717" s="407" t="s">
        <v>11453</v>
      </c>
      <c r="D5717" s="407">
        <v>10.93</v>
      </c>
      <c r="E5717" s="404" t="s">
        <v>65</v>
      </c>
      <c r="G5717"/>
    </row>
    <row r="5718" spans="1:7" ht="34.5" thickBot="1" x14ac:dyDescent="0.25">
      <c r="A5718" s="406">
        <v>5763</v>
      </c>
      <c r="B5718" s="406" t="s">
        <v>11454</v>
      </c>
      <c r="C5718" s="406" t="s">
        <v>1771</v>
      </c>
      <c r="D5718" s="406">
        <v>18.53</v>
      </c>
      <c r="E5718" s="404" t="s">
        <v>65</v>
      </c>
      <c r="G5718"/>
    </row>
    <row r="5719" spans="1:7" ht="23.25" thickBot="1" x14ac:dyDescent="0.25">
      <c r="A5719" s="407">
        <v>5765</v>
      </c>
      <c r="B5719" s="407" t="s">
        <v>11455</v>
      </c>
      <c r="C5719" s="407" t="s">
        <v>280</v>
      </c>
      <c r="D5719" s="407">
        <v>3.9</v>
      </c>
      <c r="E5719" s="404" t="s">
        <v>65</v>
      </c>
      <c r="G5719"/>
    </row>
    <row r="5720" spans="1:7" ht="23.25" thickBot="1" x14ac:dyDescent="0.25">
      <c r="A5720" s="406">
        <v>5766</v>
      </c>
      <c r="B5720" s="406" t="s">
        <v>11456</v>
      </c>
      <c r="C5720" s="406" t="s">
        <v>280</v>
      </c>
      <c r="D5720" s="406">
        <v>2.66</v>
      </c>
      <c r="E5720" s="404" t="s">
        <v>65</v>
      </c>
      <c r="G5720"/>
    </row>
    <row r="5721" spans="1:7" ht="23.25" thickBot="1" x14ac:dyDescent="0.25">
      <c r="A5721" s="407">
        <v>5770</v>
      </c>
      <c r="B5721" s="407" t="s">
        <v>14228</v>
      </c>
      <c r="C5721" s="407" t="s">
        <v>280</v>
      </c>
      <c r="D5721" s="407">
        <v>49.56</v>
      </c>
      <c r="E5721" s="404" t="s">
        <v>65</v>
      </c>
      <c r="G5721"/>
    </row>
    <row r="5722" spans="1:7" ht="23.25" thickBot="1" x14ac:dyDescent="0.25">
      <c r="A5722" s="406">
        <v>5775</v>
      </c>
      <c r="B5722" s="406" t="s">
        <v>1796</v>
      </c>
      <c r="C5722" s="406" t="s">
        <v>280</v>
      </c>
      <c r="D5722" s="406">
        <v>85.01</v>
      </c>
      <c r="E5722" s="404" t="s">
        <v>65</v>
      </c>
      <c r="G5722"/>
    </row>
    <row r="5723" spans="1:7" ht="23.25" thickBot="1" x14ac:dyDescent="0.25">
      <c r="A5723" s="407">
        <v>5776</v>
      </c>
      <c r="B5723" s="407" t="s">
        <v>13086</v>
      </c>
      <c r="C5723" s="407" t="s">
        <v>280</v>
      </c>
      <c r="D5723" s="407">
        <v>69.849999999999994</v>
      </c>
      <c r="E5723" s="404" t="s">
        <v>65</v>
      </c>
      <c r="G5723"/>
    </row>
    <row r="5724" spans="1:7" ht="23.25" thickBot="1" x14ac:dyDescent="0.25">
      <c r="A5724" s="406">
        <v>5779</v>
      </c>
      <c r="B5724" s="406" t="s">
        <v>11457</v>
      </c>
      <c r="C5724" s="406" t="s">
        <v>1787</v>
      </c>
      <c r="D5724" s="406">
        <v>34.32</v>
      </c>
      <c r="E5724" s="404" t="s">
        <v>65</v>
      </c>
      <c r="G5724"/>
    </row>
    <row r="5725" spans="1:7" ht="13.5" thickBot="1" x14ac:dyDescent="0.25">
      <c r="A5725" s="407">
        <v>5782</v>
      </c>
      <c r="B5725" s="407" t="s">
        <v>3497</v>
      </c>
      <c r="C5725" s="407" t="s">
        <v>280</v>
      </c>
      <c r="D5725" s="407">
        <v>142.88</v>
      </c>
      <c r="E5725" s="404" t="s">
        <v>65</v>
      </c>
      <c r="G5725"/>
    </row>
    <row r="5726" spans="1:7" ht="13.5" thickBot="1" x14ac:dyDescent="0.25">
      <c r="A5726" s="406">
        <v>5783</v>
      </c>
      <c r="B5726" s="406" t="s">
        <v>3498</v>
      </c>
      <c r="C5726" s="406" t="s">
        <v>280</v>
      </c>
      <c r="D5726" s="406">
        <v>38.659999999999997</v>
      </c>
      <c r="E5726" s="404" t="s">
        <v>65</v>
      </c>
      <c r="G5726"/>
    </row>
    <row r="5727" spans="1:7" ht="23.25" thickBot="1" x14ac:dyDescent="0.25">
      <c r="A5727" s="407">
        <v>5787</v>
      </c>
      <c r="B5727" s="407" t="s">
        <v>11458</v>
      </c>
      <c r="C5727" s="407" t="s">
        <v>11459</v>
      </c>
      <c r="D5727" s="407">
        <v>95.19</v>
      </c>
      <c r="E5727" s="404" t="s">
        <v>65</v>
      </c>
      <c r="G5727"/>
    </row>
    <row r="5728" spans="1:7" ht="23.25" thickBot="1" x14ac:dyDescent="0.25">
      <c r="A5728" s="406">
        <v>5791</v>
      </c>
      <c r="B5728" s="406" t="s">
        <v>11460</v>
      </c>
      <c r="C5728" s="406" t="s">
        <v>280</v>
      </c>
      <c r="D5728" s="406">
        <v>19.989999999999998</v>
      </c>
      <c r="E5728" s="404" t="s">
        <v>65</v>
      </c>
      <c r="G5728"/>
    </row>
    <row r="5729" spans="1:7" ht="23.25" thickBot="1" x14ac:dyDescent="0.25">
      <c r="A5729" s="407">
        <v>5792</v>
      </c>
      <c r="B5729" s="407" t="s">
        <v>11461</v>
      </c>
      <c r="C5729" s="407" t="s">
        <v>280</v>
      </c>
      <c r="D5729" s="407">
        <v>35.1</v>
      </c>
      <c r="E5729" s="404" t="s">
        <v>65</v>
      </c>
      <c r="G5729"/>
    </row>
    <row r="5730" spans="1:7" ht="23.25" thickBot="1" x14ac:dyDescent="0.25">
      <c r="A5730" s="406">
        <v>5794</v>
      </c>
      <c r="B5730" s="406" t="s">
        <v>1797</v>
      </c>
      <c r="C5730" s="406" t="s">
        <v>280</v>
      </c>
      <c r="D5730" s="406">
        <v>0.7</v>
      </c>
      <c r="E5730" s="404" t="s">
        <v>65</v>
      </c>
      <c r="G5730"/>
    </row>
    <row r="5731" spans="1:7" ht="23.25" thickBot="1" x14ac:dyDescent="0.25">
      <c r="A5731" s="407">
        <v>5796</v>
      </c>
      <c r="B5731" s="407" t="s">
        <v>1799</v>
      </c>
      <c r="C5731" s="407" t="s">
        <v>280</v>
      </c>
      <c r="D5731" s="407">
        <v>15.11</v>
      </c>
      <c r="E5731" s="404" t="s">
        <v>65</v>
      </c>
      <c r="G5731"/>
    </row>
    <row r="5732" spans="1:7" ht="23.25" thickBot="1" x14ac:dyDescent="0.25">
      <c r="A5732" s="406">
        <v>5797</v>
      </c>
      <c r="B5732" s="406" t="s">
        <v>11462</v>
      </c>
      <c r="C5732" s="406" t="s">
        <v>11463</v>
      </c>
      <c r="D5732" s="406">
        <v>1.85</v>
      </c>
      <c r="E5732" s="404" t="s">
        <v>65</v>
      </c>
      <c r="G5732"/>
    </row>
    <row r="5733" spans="1:7" ht="23.25" thickBot="1" x14ac:dyDescent="0.25">
      <c r="A5733" s="407">
        <v>5800</v>
      </c>
      <c r="B5733" s="407" t="s">
        <v>11464</v>
      </c>
      <c r="C5733" s="407" t="s">
        <v>11465</v>
      </c>
      <c r="D5733" s="407">
        <v>0.12</v>
      </c>
      <c r="E5733" s="404" t="s">
        <v>65</v>
      </c>
      <c r="G5733"/>
    </row>
    <row r="5734" spans="1:7" ht="23.25" thickBot="1" x14ac:dyDescent="0.25">
      <c r="A5734" s="406">
        <v>5801</v>
      </c>
      <c r="B5734" s="406" t="s">
        <v>1800</v>
      </c>
      <c r="C5734" s="406" t="s">
        <v>280</v>
      </c>
      <c r="D5734" s="406">
        <v>2.0099999999999998</v>
      </c>
      <c r="E5734" s="404" t="s">
        <v>65</v>
      </c>
      <c r="G5734"/>
    </row>
    <row r="5735" spans="1:7" ht="23.25" thickBot="1" x14ac:dyDescent="0.25">
      <c r="A5735" s="407">
        <v>5802</v>
      </c>
      <c r="B5735" s="407" t="s">
        <v>1801</v>
      </c>
      <c r="C5735" s="407" t="s">
        <v>280</v>
      </c>
      <c r="D5735" s="407">
        <v>0.79</v>
      </c>
      <c r="E5735" s="404" t="s">
        <v>65</v>
      </c>
      <c r="G5735"/>
    </row>
    <row r="5736" spans="1:7" ht="23.25" thickBot="1" x14ac:dyDescent="0.25">
      <c r="A5736" s="406">
        <v>5804</v>
      </c>
      <c r="B5736" s="406" t="s">
        <v>1803</v>
      </c>
      <c r="C5736" s="406" t="s">
        <v>280</v>
      </c>
      <c r="D5736" s="406">
        <v>13.38</v>
      </c>
      <c r="E5736" s="404" t="s">
        <v>65</v>
      </c>
      <c r="G5736"/>
    </row>
    <row r="5737" spans="1:7" ht="13.5" thickBot="1" x14ac:dyDescent="0.25">
      <c r="A5737" s="407">
        <v>6178</v>
      </c>
      <c r="B5737" s="407" t="s">
        <v>11466</v>
      </c>
      <c r="C5737" s="407" t="s">
        <v>280</v>
      </c>
      <c r="D5737" s="407">
        <v>70.38</v>
      </c>
      <c r="E5737" s="404" t="s">
        <v>65</v>
      </c>
      <c r="G5737"/>
    </row>
    <row r="5738" spans="1:7" ht="23.25" thickBot="1" x14ac:dyDescent="0.25">
      <c r="A5738" s="406">
        <v>6237</v>
      </c>
      <c r="B5738" s="406" t="s">
        <v>1822</v>
      </c>
      <c r="C5738" s="406" t="s">
        <v>280</v>
      </c>
      <c r="D5738" s="406">
        <v>204.37</v>
      </c>
      <c r="E5738" s="404" t="s">
        <v>65</v>
      </c>
      <c r="G5738"/>
    </row>
    <row r="5739" spans="1:7" ht="13.5" thickBot="1" x14ac:dyDescent="0.25">
      <c r="A5739" s="407">
        <v>6238</v>
      </c>
      <c r="B5739" s="407" t="s">
        <v>1823</v>
      </c>
      <c r="C5739" s="407" t="s">
        <v>280</v>
      </c>
      <c r="D5739" s="407">
        <v>115.46</v>
      </c>
      <c r="E5739" s="404" t="s">
        <v>65</v>
      </c>
      <c r="G5739"/>
    </row>
    <row r="5740" spans="1:7" ht="23.25" thickBot="1" x14ac:dyDescent="0.25">
      <c r="A5740" s="406">
        <v>6248</v>
      </c>
      <c r="B5740" s="406" t="s">
        <v>1824</v>
      </c>
      <c r="C5740" s="406" t="s">
        <v>280</v>
      </c>
      <c r="D5740" s="406">
        <v>62.39</v>
      </c>
      <c r="E5740" s="404" t="s">
        <v>65</v>
      </c>
      <c r="G5740"/>
    </row>
    <row r="5741" spans="1:7" ht="13.5" thickBot="1" x14ac:dyDescent="0.25">
      <c r="A5741" s="407">
        <v>6249</v>
      </c>
      <c r="B5741" s="407" t="s">
        <v>3503</v>
      </c>
      <c r="C5741" s="407" t="s">
        <v>280</v>
      </c>
      <c r="D5741" s="407">
        <v>35.25</v>
      </c>
      <c r="E5741" s="404" t="s">
        <v>65</v>
      </c>
      <c r="G5741"/>
    </row>
    <row r="5742" spans="1:7" ht="13.5" thickBot="1" x14ac:dyDescent="0.25">
      <c r="A5742" s="406">
        <v>6538</v>
      </c>
      <c r="B5742" s="406" t="s">
        <v>3508</v>
      </c>
      <c r="C5742" s="406" t="s">
        <v>280</v>
      </c>
      <c r="D5742" s="406">
        <v>70.5</v>
      </c>
      <c r="E5742" s="404" t="s">
        <v>65</v>
      </c>
      <c r="G5742"/>
    </row>
    <row r="5743" spans="1:7" ht="13.5" thickBot="1" x14ac:dyDescent="0.25">
      <c r="A5743" s="407">
        <v>6539</v>
      </c>
      <c r="B5743" s="407" t="s">
        <v>3509</v>
      </c>
      <c r="C5743" s="407" t="s">
        <v>280</v>
      </c>
      <c r="D5743" s="407">
        <v>22.48</v>
      </c>
      <c r="E5743" s="404" t="s">
        <v>65</v>
      </c>
      <c r="G5743"/>
    </row>
    <row r="5744" spans="1:7" ht="13.5" thickBot="1" x14ac:dyDescent="0.25">
      <c r="A5744" s="406">
        <v>6540</v>
      </c>
      <c r="B5744" s="406" t="s">
        <v>3510</v>
      </c>
      <c r="C5744" s="406" t="s">
        <v>280</v>
      </c>
      <c r="D5744" s="406">
        <v>70.5</v>
      </c>
      <c r="E5744" s="404" t="s">
        <v>65</v>
      </c>
      <c r="G5744"/>
    </row>
    <row r="5745" spans="1:7" ht="13.5" thickBot="1" x14ac:dyDescent="0.25">
      <c r="A5745" s="407">
        <v>6542</v>
      </c>
      <c r="B5745" s="407" t="s">
        <v>3512</v>
      </c>
      <c r="C5745" s="407" t="s">
        <v>280</v>
      </c>
      <c r="D5745" s="407">
        <v>25.18</v>
      </c>
      <c r="E5745" s="404" t="s">
        <v>65</v>
      </c>
      <c r="G5745"/>
    </row>
    <row r="5746" spans="1:7" ht="13.5" thickBot="1" x14ac:dyDescent="0.25">
      <c r="A5746" s="406">
        <v>7008</v>
      </c>
      <c r="B5746" s="406" t="s">
        <v>3514</v>
      </c>
      <c r="C5746" s="406" t="s">
        <v>280</v>
      </c>
      <c r="D5746" s="406">
        <v>3.99</v>
      </c>
      <c r="E5746" s="404" t="s">
        <v>65</v>
      </c>
      <c r="G5746"/>
    </row>
    <row r="5747" spans="1:7" ht="13.5" thickBot="1" x14ac:dyDescent="0.25">
      <c r="A5747" s="407">
        <v>7009</v>
      </c>
      <c r="B5747" s="407" t="s">
        <v>3515</v>
      </c>
      <c r="C5747" s="407" t="s">
        <v>280</v>
      </c>
      <c r="D5747" s="407">
        <v>1.5</v>
      </c>
      <c r="E5747" s="404" t="s">
        <v>65</v>
      </c>
      <c r="G5747"/>
    </row>
    <row r="5748" spans="1:7" ht="13.5" thickBot="1" x14ac:dyDescent="0.25">
      <c r="A5748" s="406">
        <v>7010</v>
      </c>
      <c r="B5748" s="406" t="s">
        <v>3516</v>
      </c>
      <c r="C5748" s="406" t="s">
        <v>280</v>
      </c>
      <c r="D5748" s="406">
        <v>1.99</v>
      </c>
      <c r="E5748" s="404" t="s">
        <v>65</v>
      </c>
      <c r="G5748"/>
    </row>
    <row r="5749" spans="1:7" ht="13.5" thickBot="1" x14ac:dyDescent="0.25">
      <c r="A5749" s="407">
        <v>7013</v>
      </c>
      <c r="B5749" s="407" t="s">
        <v>3518</v>
      </c>
      <c r="C5749" s="407" t="s">
        <v>280</v>
      </c>
      <c r="D5749" s="407">
        <v>5.5</v>
      </c>
      <c r="E5749" s="404" t="s">
        <v>65</v>
      </c>
      <c r="G5749"/>
    </row>
    <row r="5750" spans="1:7" ht="13.5" thickBot="1" x14ac:dyDescent="0.25">
      <c r="A5750" s="406">
        <v>7014</v>
      </c>
      <c r="B5750" s="406" t="s">
        <v>3519</v>
      </c>
      <c r="C5750" s="406" t="s">
        <v>280</v>
      </c>
      <c r="D5750" s="406">
        <v>2.3199999999999998</v>
      </c>
      <c r="E5750" s="404" t="s">
        <v>65</v>
      </c>
      <c r="G5750"/>
    </row>
    <row r="5751" spans="1:7" ht="13.5" thickBot="1" x14ac:dyDescent="0.25">
      <c r="A5751" s="407">
        <v>7015</v>
      </c>
      <c r="B5751" s="407" t="s">
        <v>3520</v>
      </c>
      <c r="C5751" s="407" t="s">
        <v>280</v>
      </c>
      <c r="D5751" s="407">
        <v>4.53</v>
      </c>
      <c r="E5751" s="404" t="s">
        <v>65</v>
      </c>
      <c r="G5751"/>
    </row>
    <row r="5752" spans="1:7" ht="13.5" thickBot="1" x14ac:dyDescent="0.25">
      <c r="A5752" s="406">
        <v>7016</v>
      </c>
      <c r="B5752" s="406" t="s">
        <v>1825</v>
      </c>
      <c r="C5752" s="406" t="s">
        <v>280</v>
      </c>
      <c r="D5752" s="406">
        <v>48.84</v>
      </c>
      <c r="E5752" s="404" t="s">
        <v>65</v>
      </c>
      <c r="G5752"/>
    </row>
    <row r="5753" spans="1:7" ht="13.5" thickBot="1" x14ac:dyDescent="0.25">
      <c r="A5753" s="407">
        <v>7017</v>
      </c>
      <c r="B5753" s="407" t="s">
        <v>3521</v>
      </c>
      <c r="C5753" s="407" t="s">
        <v>280</v>
      </c>
      <c r="D5753" s="407">
        <v>22.95</v>
      </c>
      <c r="E5753" s="404" t="s">
        <v>65</v>
      </c>
      <c r="G5753"/>
    </row>
    <row r="5754" spans="1:7" ht="13.5" thickBot="1" x14ac:dyDescent="0.25">
      <c r="A5754" s="406">
        <v>7019</v>
      </c>
      <c r="B5754" s="406" t="s">
        <v>1827</v>
      </c>
      <c r="C5754" s="406" t="s">
        <v>280</v>
      </c>
      <c r="D5754" s="406">
        <v>15.51</v>
      </c>
      <c r="E5754" s="404" t="s">
        <v>65</v>
      </c>
      <c r="G5754"/>
    </row>
    <row r="5755" spans="1:7" ht="13.5" thickBot="1" x14ac:dyDescent="0.25">
      <c r="A5755" s="407">
        <v>7020</v>
      </c>
      <c r="B5755" s="407" t="s">
        <v>1828</v>
      </c>
      <c r="C5755" s="407" t="s">
        <v>280</v>
      </c>
      <c r="D5755" s="407">
        <v>7.75</v>
      </c>
      <c r="E5755" s="404" t="s">
        <v>65</v>
      </c>
      <c r="G5755"/>
    </row>
    <row r="5756" spans="1:7" ht="13.5" thickBot="1" x14ac:dyDescent="0.25">
      <c r="A5756" s="406">
        <v>7021</v>
      </c>
      <c r="B5756" s="406" t="s">
        <v>1829</v>
      </c>
      <c r="C5756" s="406" t="s">
        <v>280</v>
      </c>
      <c r="D5756" s="406">
        <v>13.96</v>
      </c>
      <c r="E5756" s="404" t="s">
        <v>65</v>
      </c>
      <c r="G5756"/>
    </row>
    <row r="5757" spans="1:7" ht="23.25" thickBot="1" x14ac:dyDescent="0.25">
      <c r="A5757" s="407">
        <v>7022</v>
      </c>
      <c r="B5757" s="407" t="s">
        <v>1830</v>
      </c>
      <c r="C5757" s="407" t="s">
        <v>280</v>
      </c>
      <c r="D5757" s="407">
        <v>141.94</v>
      </c>
      <c r="E5757" s="404" t="s">
        <v>65</v>
      </c>
      <c r="G5757"/>
    </row>
    <row r="5758" spans="1:7" ht="13.5" thickBot="1" x14ac:dyDescent="0.25">
      <c r="A5758" s="406">
        <v>7032</v>
      </c>
      <c r="B5758" s="406" t="s">
        <v>11467</v>
      </c>
      <c r="C5758" s="406" t="s">
        <v>280</v>
      </c>
      <c r="D5758" s="406">
        <v>2.14</v>
      </c>
      <c r="E5758" s="404" t="s">
        <v>65</v>
      </c>
      <c r="G5758"/>
    </row>
    <row r="5759" spans="1:7" ht="13.5" thickBot="1" x14ac:dyDescent="0.25">
      <c r="A5759" s="407">
        <v>7033</v>
      </c>
      <c r="B5759" s="407" t="s">
        <v>11468</v>
      </c>
      <c r="C5759" s="407" t="s">
        <v>280</v>
      </c>
      <c r="D5759" s="407">
        <v>0.64</v>
      </c>
      <c r="E5759" s="404" t="s">
        <v>65</v>
      </c>
      <c r="G5759"/>
    </row>
    <row r="5760" spans="1:7" ht="13.5" thickBot="1" x14ac:dyDescent="0.25">
      <c r="A5760" s="406">
        <v>7034</v>
      </c>
      <c r="B5760" s="406" t="s">
        <v>11469</v>
      </c>
      <c r="C5760" s="406" t="s">
        <v>280</v>
      </c>
      <c r="D5760" s="406">
        <v>1.48</v>
      </c>
      <c r="E5760" s="404" t="s">
        <v>65</v>
      </c>
      <c r="G5760"/>
    </row>
    <row r="5761" spans="1:7" ht="23.25" thickBot="1" x14ac:dyDescent="0.25">
      <c r="A5761" s="407">
        <v>7035</v>
      </c>
      <c r="B5761" s="407" t="s">
        <v>11470</v>
      </c>
      <c r="C5761" s="407" t="s">
        <v>280</v>
      </c>
      <c r="D5761" s="407">
        <v>126</v>
      </c>
      <c r="E5761" s="404" t="s">
        <v>65</v>
      </c>
      <c r="G5761"/>
    </row>
    <row r="5762" spans="1:7" ht="23.25" thickBot="1" x14ac:dyDescent="0.25">
      <c r="A5762" s="406">
        <v>7038</v>
      </c>
      <c r="B5762" s="406" t="s">
        <v>11471</v>
      </c>
      <c r="C5762" s="406" t="s">
        <v>11472</v>
      </c>
      <c r="D5762" s="406">
        <v>22.26</v>
      </c>
      <c r="E5762" s="404" t="s">
        <v>65</v>
      </c>
      <c r="G5762"/>
    </row>
    <row r="5763" spans="1:7" ht="23.25" thickBot="1" x14ac:dyDescent="0.25">
      <c r="A5763" s="407">
        <v>7039</v>
      </c>
      <c r="B5763" s="407" t="s">
        <v>11473</v>
      </c>
      <c r="C5763" s="407" t="s">
        <v>11472</v>
      </c>
      <c r="D5763" s="407">
        <v>6.12</v>
      </c>
      <c r="E5763" s="404" t="s">
        <v>65</v>
      </c>
      <c r="G5763"/>
    </row>
    <row r="5764" spans="1:7" ht="23.25" thickBot="1" x14ac:dyDescent="0.25">
      <c r="A5764" s="406">
        <v>7040</v>
      </c>
      <c r="B5764" s="406" t="s">
        <v>11474</v>
      </c>
      <c r="C5764" s="406" t="s">
        <v>11472</v>
      </c>
      <c r="D5764" s="406">
        <v>22.93</v>
      </c>
      <c r="E5764" s="404" t="s">
        <v>65</v>
      </c>
      <c r="G5764"/>
    </row>
    <row r="5765" spans="1:7" ht="23.25" thickBot="1" x14ac:dyDescent="0.25">
      <c r="A5765" s="407">
        <v>7044</v>
      </c>
      <c r="B5765" s="407" t="s">
        <v>11475</v>
      </c>
      <c r="C5765" s="407" t="s">
        <v>280</v>
      </c>
      <c r="D5765" s="407">
        <v>0.12</v>
      </c>
      <c r="E5765" s="404" t="s">
        <v>65</v>
      </c>
      <c r="G5765"/>
    </row>
    <row r="5766" spans="1:7" ht="23.25" thickBot="1" x14ac:dyDescent="0.25">
      <c r="A5766" s="406">
        <v>7045</v>
      </c>
      <c r="B5766" s="406" t="s">
        <v>11476</v>
      </c>
      <c r="C5766" s="406" t="s">
        <v>280</v>
      </c>
      <c r="D5766" s="406">
        <v>0.03</v>
      </c>
      <c r="E5766" s="404" t="s">
        <v>65</v>
      </c>
      <c r="G5766"/>
    </row>
    <row r="5767" spans="1:7" ht="23.25" thickBot="1" x14ac:dyDescent="0.25">
      <c r="A5767" s="407">
        <v>7046</v>
      </c>
      <c r="B5767" s="407" t="s">
        <v>11477</v>
      </c>
      <c r="C5767" s="407" t="s">
        <v>280</v>
      </c>
      <c r="D5767" s="407">
        <v>0.08</v>
      </c>
      <c r="E5767" s="404" t="s">
        <v>65</v>
      </c>
      <c r="G5767"/>
    </row>
    <row r="5768" spans="1:7" ht="23.25" thickBot="1" x14ac:dyDescent="0.25">
      <c r="A5768" s="406">
        <v>7047</v>
      </c>
      <c r="B5768" s="406" t="s">
        <v>11478</v>
      </c>
      <c r="C5768" s="406" t="s">
        <v>280</v>
      </c>
      <c r="D5768" s="406">
        <v>5.01</v>
      </c>
      <c r="E5768" s="404" t="s">
        <v>65</v>
      </c>
      <c r="G5768"/>
    </row>
    <row r="5769" spans="1:7" ht="12.75" customHeight="1" thickBot="1" x14ac:dyDescent="0.25">
      <c r="A5769" s="407">
        <v>7051</v>
      </c>
      <c r="B5769" s="407" t="s">
        <v>11479</v>
      </c>
      <c r="C5769" s="407" t="s">
        <v>280</v>
      </c>
      <c r="D5769" s="407">
        <v>23.73</v>
      </c>
      <c r="E5769" s="404" t="s">
        <v>65</v>
      </c>
      <c r="G5769"/>
    </row>
    <row r="5770" spans="1:7" ht="23.25" thickBot="1" x14ac:dyDescent="0.25">
      <c r="A5770" s="406">
        <v>7052</v>
      </c>
      <c r="B5770" s="406" t="s">
        <v>11480</v>
      </c>
      <c r="C5770" s="406" t="s">
        <v>280</v>
      </c>
      <c r="D5770" s="406">
        <v>5.53</v>
      </c>
      <c r="E5770" s="404" t="s">
        <v>65</v>
      </c>
      <c r="G5770"/>
    </row>
    <row r="5771" spans="1:7" ht="23.25" thickBot="1" x14ac:dyDescent="0.25">
      <c r="A5771" s="407">
        <v>7053</v>
      </c>
      <c r="B5771" s="407" t="s">
        <v>11481</v>
      </c>
      <c r="C5771" s="407" t="s">
        <v>280</v>
      </c>
      <c r="D5771" s="407">
        <v>26.35</v>
      </c>
      <c r="E5771" s="404" t="s">
        <v>65</v>
      </c>
      <c r="G5771"/>
    </row>
    <row r="5772" spans="1:7" ht="34.5" thickBot="1" x14ac:dyDescent="0.25">
      <c r="A5772" s="406">
        <v>7054</v>
      </c>
      <c r="B5772" s="406" t="s">
        <v>11482</v>
      </c>
      <c r="C5772" s="406" t="s">
        <v>280</v>
      </c>
      <c r="D5772" s="406">
        <v>54.83</v>
      </c>
      <c r="E5772" s="404" t="s">
        <v>65</v>
      </c>
      <c r="G5772"/>
    </row>
    <row r="5773" spans="1:7" ht="23.25" thickBot="1" x14ac:dyDescent="0.25">
      <c r="A5773" s="407">
        <v>7058</v>
      </c>
      <c r="B5773" s="407" t="s">
        <v>11483</v>
      </c>
      <c r="C5773" s="407" t="s">
        <v>280</v>
      </c>
      <c r="D5773" s="407">
        <v>13.65</v>
      </c>
      <c r="E5773" s="404" t="s">
        <v>65</v>
      </c>
      <c r="G5773"/>
    </row>
    <row r="5774" spans="1:7" ht="23.25" thickBot="1" x14ac:dyDescent="0.25">
      <c r="A5774" s="406">
        <v>7059</v>
      </c>
      <c r="B5774" s="406" t="s">
        <v>11484</v>
      </c>
      <c r="C5774" s="406" t="s">
        <v>280</v>
      </c>
      <c r="D5774" s="406">
        <v>3.23</v>
      </c>
      <c r="E5774" s="404" t="s">
        <v>65</v>
      </c>
      <c r="G5774"/>
    </row>
    <row r="5775" spans="1:7" ht="23.25" thickBot="1" x14ac:dyDescent="0.25">
      <c r="A5775" s="407">
        <v>7060</v>
      </c>
      <c r="B5775" s="407" t="s">
        <v>11485</v>
      </c>
      <c r="C5775" s="407" t="s">
        <v>280</v>
      </c>
      <c r="D5775" s="407">
        <v>19.190000000000001</v>
      </c>
      <c r="E5775" s="404" t="s">
        <v>65</v>
      </c>
      <c r="G5775"/>
    </row>
    <row r="5776" spans="1:7" ht="23.25" thickBot="1" x14ac:dyDescent="0.25">
      <c r="A5776" s="406">
        <v>7061</v>
      </c>
      <c r="B5776" s="406" t="s">
        <v>11486</v>
      </c>
      <c r="C5776" s="406" t="s">
        <v>280</v>
      </c>
      <c r="D5776" s="406">
        <v>60.03</v>
      </c>
      <c r="E5776" s="404" t="s">
        <v>65</v>
      </c>
      <c r="G5776"/>
    </row>
    <row r="5777" spans="1:7" ht="13.5" thickBot="1" x14ac:dyDescent="0.25">
      <c r="A5777" s="407">
        <v>7063</v>
      </c>
      <c r="B5777" s="407" t="s">
        <v>11487</v>
      </c>
      <c r="C5777" s="407" t="s">
        <v>11488</v>
      </c>
      <c r="D5777" s="407">
        <v>5.78</v>
      </c>
      <c r="E5777" s="404" t="s">
        <v>65</v>
      </c>
      <c r="G5777"/>
    </row>
    <row r="5778" spans="1:7" ht="13.5" thickBot="1" x14ac:dyDescent="0.25">
      <c r="A5778" s="406">
        <v>7064</v>
      </c>
      <c r="B5778" s="406" t="s">
        <v>11489</v>
      </c>
      <c r="C5778" s="406" t="s">
        <v>11488</v>
      </c>
      <c r="D5778" s="406">
        <v>1.95</v>
      </c>
      <c r="E5778" s="404" t="s">
        <v>65</v>
      </c>
      <c r="G5778"/>
    </row>
    <row r="5779" spans="1:7" ht="38.25" customHeight="1" thickBot="1" x14ac:dyDescent="0.25">
      <c r="A5779" s="407">
        <v>7065</v>
      </c>
      <c r="B5779" s="407" t="s">
        <v>11490</v>
      </c>
      <c r="C5779" s="407" t="s">
        <v>11488</v>
      </c>
      <c r="D5779" s="407">
        <v>6.33</v>
      </c>
      <c r="E5779" s="404" t="s">
        <v>65</v>
      </c>
      <c r="G5779"/>
    </row>
    <row r="5780" spans="1:7" ht="38.25" customHeight="1" thickBot="1" x14ac:dyDescent="0.25">
      <c r="A5780" s="406">
        <v>7066</v>
      </c>
      <c r="B5780" s="406" t="s">
        <v>11491</v>
      </c>
      <c r="C5780" s="406" t="s">
        <v>11488</v>
      </c>
      <c r="D5780" s="406">
        <v>52.8</v>
      </c>
      <c r="E5780" s="404" t="s">
        <v>65</v>
      </c>
      <c r="G5780"/>
    </row>
    <row r="5781" spans="1:7" ht="38.25" customHeight="1" thickBot="1" x14ac:dyDescent="0.25">
      <c r="A5781" s="407">
        <v>53785</v>
      </c>
      <c r="B5781" s="407" t="s">
        <v>1833</v>
      </c>
      <c r="C5781" s="407" t="s">
        <v>280</v>
      </c>
      <c r="D5781" s="407">
        <v>24.78</v>
      </c>
      <c r="E5781" s="404" t="s">
        <v>65</v>
      </c>
      <c r="G5781"/>
    </row>
    <row r="5782" spans="1:7" ht="34.5" thickBot="1" x14ac:dyDescent="0.25">
      <c r="A5782" s="406">
        <v>53786</v>
      </c>
      <c r="B5782" s="406" t="s">
        <v>11492</v>
      </c>
      <c r="C5782" s="406" t="s">
        <v>11420</v>
      </c>
      <c r="D5782" s="406">
        <v>40.36</v>
      </c>
      <c r="E5782" s="404" t="s">
        <v>65</v>
      </c>
      <c r="G5782"/>
    </row>
    <row r="5783" spans="1:7" ht="38.25" customHeight="1" thickBot="1" x14ac:dyDescent="0.25">
      <c r="A5783" s="407">
        <v>53787</v>
      </c>
      <c r="B5783" s="407" t="s">
        <v>14229</v>
      </c>
      <c r="C5783" s="407" t="s">
        <v>1787</v>
      </c>
      <c r="D5783" s="407">
        <v>68.790000000000006</v>
      </c>
      <c r="E5783" s="404" t="s">
        <v>65</v>
      </c>
      <c r="G5783"/>
    </row>
    <row r="5784" spans="1:7" ht="23.25" thickBot="1" x14ac:dyDescent="0.25">
      <c r="A5784" s="406">
        <v>53788</v>
      </c>
      <c r="B5784" s="406" t="s">
        <v>11493</v>
      </c>
      <c r="C5784" s="406" t="s">
        <v>11424</v>
      </c>
      <c r="D5784" s="406">
        <v>35.1</v>
      </c>
      <c r="E5784" s="404" t="s">
        <v>65</v>
      </c>
      <c r="G5784"/>
    </row>
    <row r="5785" spans="1:7" ht="38.25" customHeight="1" thickBot="1" x14ac:dyDescent="0.25">
      <c r="A5785" s="407">
        <v>53790</v>
      </c>
      <c r="B5785" s="407" t="s">
        <v>4240</v>
      </c>
      <c r="C5785" s="407" t="s">
        <v>280</v>
      </c>
      <c r="D5785" s="407">
        <v>24.35</v>
      </c>
      <c r="E5785" s="404" t="s">
        <v>65</v>
      </c>
      <c r="G5785"/>
    </row>
    <row r="5786" spans="1:7" ht="38.25" customHeight="1" thickBot="1" x14ac:dyDescent="0.25">
      <c r="A5786" s="406">
        <v>53792</v>
      </c>
      <c r="B5786" s="406" t="s">
        <v>11494</v>
      </c>
      <c r="C5786" s="406" t="s">
        <v>1770</v>
      </c>
      <c r="D5786" s="406">
        <v>74.64</v>
      </c>
      <c r="E5786" s="404" t="s">
        <v>65</v>
      </c>
      <c r="G5786"/>
    </row>
    <row r="5787" spans="1:7" ht="13.5" thickBot="1" x14ac:dyDescent="0.25">
      <c r="A5787" s="407">
        <v>53794</v>
      </c>
      <c r="B5787" s="407" t="s">
        <v>3522</v>
      </c>
      <c r="C5787" s="407" t="s">
        <v>280</v>
      </c>
      <c r="D5787" s="407">
        <v>18.59</v>
      </c>
      <c r="E5787" s="404" t="s">
        <v>65</v>
      </c>
      <c r="G5787"/>
    </row>
    <row r="5788" spans="1:7" ht="38.25" customHeight="1" thickBot="1" x14ac:dyDescent="0.25">
      <c r="A5788" s="406">
        <v>53797</v>
      </c>
      <c r="B5788" s="406" t="s">
        <v>11495</v>
      </c>
      <c r="C5788" s="406" t="s">
        <v>1780</v>
      </c>
      <c r="D5788" s="406">
        <v>61.35</v>
      </c>
      <c r="E5788" s="404" t="s">
        <v>65</v>
      </c>
      <c r="G5788"/>
    </row>
    <row r="5789" spans="1:7" ht="38.25" customHeight="1" thickBot="1" x14ac:dyDescent="0.25">
      <c r="A5789" s="407">
        <v>53800</v>
      </c>
      <c r="B5789" s="407" t="s">
        <v>1834</v>
      </c>
      <c r="C5789" s="407" t="s">
        <v>280</v>
      </c>
      <c r="D5789" s="407">
        <v>29.7</v>
      </c>
      <c r="E5789" s="404" t="s">
        <v>65</v>
      </c>
      <c r="G5789"/>
    </row>
    <row r="5790" spans="1:7" ht="38.25" customHeight="1" thickBot="1" x14ac:dyDescent="0.25">
      <c r="A5790" s="406">
        <v>53801</v>
      </c>
      <c r="B5790" s="406" t="s">
        <v>1835</v>
      </c>
      <c r="C5790" s="406" t="s">
        <v>280</v>
      </c>
      <c r="D5790" s="406">
        <v>93.68</v>
      </c>
      <c r="E5790" s="404" t="s">
        <v>65</v>
      </c>
      <c r="G5790"/>
    </row>
    <row r="5791" spans="1:7" ht="23.25" thickBot="1" x14ac:dyDescent="0.25">
      <c r="A5791" s="407">
        <v>53804</v>
      </c>
      <c r="B5791" s="407" t="s">
        <v>11496</v>
      </c>
      <c r="C5791" s="407" t="s">
        <v>11497</v>
      </c>
      <c r="D5791" s="407">
        <v>1.62</v>
      </c>
      <c r="E5791" s="404" t="s">
        <v>65</v>
      </c>
      <c r="G5791"/>
    </row>
    <row r="5792" spans="1:7" ht="13.5" thickBot="1" x14ac:dyDescent="0.25">
      <c r="A5792" s="406">
        <v>53805</v>
      </c>
      <c r="B5792" s="406" t="s">
        <v>5000</v>
      </c>
      <c r="C5792" s="406" t="s">
        <v>1785</v>
      </c>
      <c r="D5792" s="406">
        <v>32.159999999999997</v>
      </c>
      <c r="E5792" s="404" t="s">
        <v>65</v>
      </c>
      <c r="G5792"/>
    </row>
    <row r="5793" spans="1:7" ht="13.5" thickBot="1" x14ac:dyDescent="0.25">
      <c r="A5793" s="407">
        <v>53806</v>
      </c>
      <c r="B5793" s="407" t="s">
        <v>11498</v>
      </c>
      <c r="C5793" s="407" t="s">
        <v>11436</v>
      </c>
      <c r="D5793" s="407">
        <v>56.05</v>
      </c>
      <c r="E5793" s="404" t="s">
        <v>65</v>
      </c>
      <c r="G5793"/>
    </row>
    <row r="5794" spans="1:7" ht="13.5" thickBot="1" x14ac:dyDescent="0.25">
      <c r="A5794" s="406">
        <v>53808</v>
      </c>
      <c r="B5794" s="406" t="s">
        <v>1836</v>
      </c>
      <c r="C5794" s="406" t="s">
        <v>280</v>
      </c>
      <c r="D5794" s="406">
        <v>32.159999999999997</v>
      </c>
      <c r="E5794" s="404" t="s">
        <v>65</v>
      </c>
      <c r="G5794"/>
    </row>
    <row r="5795" spans="1:7" ht="23.25" thickBot="1" x14ac:dyDescent="0.25">
      <c r="A5795" s="407">
        <v>53810</v>
      </c>
      <c r="B5795" s="407" t="s">
        <v>11499</v>
      </c>
      <c r="C5795" s="407" t="s">
        <v>280</v>
      </c>
      <c r="D5795" s="407">
        <v>56.4</v>
      </c>
      <c r="E5795" s="404" t="s">
        <v>65</v>
      </c>
      <c r="G5795"/>
    </row>
    <row r="5796" spans="1:7" ht="23.25" thickBot="1" x14ac:dyDescent="0.25">
      <c r="A5796" s="406">
        <v>53814</v>
      </c>
      <c r="B5796" s="406" t="s">
        <v>11500</v>
      </c>
      <c r="C5796" s="406" t="s">
        <v>1832</v>
      </c>
      <c r="D5796" s="406">
        <v>184.74</v>
      </c>
      <c r="E5796" s="404" t="s">
        <v>65</v>
      </c>
      <c r="G5796"/>
    </row>
    <row r="5797" spans="1:7" ht="23.25" thickBot="1" x14ac:dyDescent="0.25">
      <c r="A5797" s="407">
        <v>53815</v>
      </c>
      <c r="B5797" s="407" t="s">
        <v>3523</v>
      </c>
      <c r="C5797" s="407" t="s">
        <v>280</v>
      </c>
      <c r="D5797" s="407">
        <v>26.8</v>
      </c>
      <c r="E5797" s="404" t="s">
        <v>65</v>
      </c>
      <c r="G5797"/>
    </row>
    <row r="5798" spans="1:7" ht="13.5" thickBot="1" x14ac:dyDescent="0.25">
      <c r="A5798" s="406">
        <v>53816</v>
      </c>
      <c r="B5798" s="406" t="s">
        <v>3524</v>
      </c>
      <c r="C5798" s="406" t="s">
        <v>280</v>
      </c>
      <c r="D5798" s="406">
        <v>32.159999999999997</v>
      </c>
      <c r="E5798" s="404" t="s">
        <v>65</v>
      </c>
      <c r="G5798"/>
    </row>
    <row r="5799" spans="1:7" ht="23.25" thickBot="1" x14ac:dyDescent="0.25">
      <c r="A5799" s="407">
        <v>53817</v>
      </c>
      <c r="B5799" s="407" t="s">
        <v>11501</v>
      </c>
      <c r="C5799" s="407" t="s">
        <v>1790</v>
      </c>
      <c r="D5799" s="407">
        <v>52.62</v>
      </c>
      <c r="E5799" s="404" t="s">
        <v>65</v>
      </c>
      <c r="G5799"/>
    </row>
    <row r="5800" spans="1:7" ht="23.25" thickBot="1" x14ac:dyDescent="0.25">
      <c r="A5800" s="406">
        <v>53818</v>
      </c>
      <c r="B5800" s="406" t="s">
        <v>1837</v>
      </c>
      <c r="C5800" s="406" t="s">
        <v>1838</v>
      </c>
      <c r="D5800" s="406">
        <v>8.16</v>
      </c>
      <c r="E5800" s="404" t="s">
        <v>65</v>
      </c>
      <c r="G5800"/>
    </row>
    <row r="5801" spans="1:7" ht="23.25" thickBot="1" x14ac:dyDescent="0.25">
      <c r="A5801" s="407">
        <v>53819</v>
      </c>
      <c r="B5801" s="407" t="s">
        <v>1839</v>
      </c>
      <c r="C5801" s="407" t="s">
        <v>1838</v>
      </c>
      <c r="D5801" s="407">
        <v>40.21</v>
      </c>
      <c r="E5801" s="404" t="s">
        <v>65</v>
      </c>
      <c r="G5801"/>
    </row>
    <row r="5802" spans="1:7" ht="23.25" thickBot="1" x14ac:dyDescent="0.25">
      <c r="A5802" s="406">
        <v>53820</v>
      </c>
      <c r="B5802" s="406" t="s">
        <v>1840</v>
      </c>
      <c r="C5802" s="406" t="s">
        <v>1838</v>
      </c>
      <c r="D5802" s="406">
        <v>24.35</v>
      </c>
      <c r="E5802" s="404" t="s">
        <v>65</v>
      </c>
      <c r="G5802"/>
    </row>
    <row r="5803" spans="1:7" ht="23.25" thickBot="1" x14ac:dyDescent="0.25">
      <c r="A5803" s="407">
        <v>53823</v>
      </c>
      <c r="B5803" s="407" t="s">
        <v>1841</v>
      </c>
      <c r="C5803" s="407" t="s">
        <v>1842</v>
      </c>
      <c r="D5803" s="407">
        <v>42.97</v>
      </c>
      <c r="E5803" s="404" t="s">
        <v>65</v>
      </c>
      <c r="G5803"/>
    </row>
    <row r="5804" spans="1:7" ht="23.25" thickBot="1" x14ac:dyDescent="0.25">
      <c r="A5804" s="406">
        <v>53824</v>
      </c>
      <c r="B5804" s="406" t="s">
        <v>1843</v>
      </c>
      <c r="C5804" s="406" t="s">
        <v>280</v>
      </c>
      <c r="D5804" s="406">
        <v>24.35</v>
      </c>
      <c r="E5804" s="404" t="s">
        <v>65</v>
      </c>
      <c r="G5804"/>
    </row>
    <row r="5805" spans="1:7" ht="23.25" thickBot="1" x14ac:dyDescent="0.25">
      <c r="A5805" s="407">
        <v>53827</v>
      </c>
      <c r="B5805" s="407" t="s">
        <v>11502</v>
      </c>
      <c r="C5805" s="407" t="s">
        <v>11436</v>
      </c>
      <c r="D5805" s="407">
        <v>60.03</v>
      </c>
      <c r="E5805" s="404" t="s">
        <v>65</v>
      </c>
      <c r="G5805"/>
    </row>
    <row r="5806" spans="1:7" ht="23.25" thickBot="1" x14ac:dyDescent="0.25">
      <c r="A5806" s="406">
        <v>53829</v>
      </c>
      <c r="B5806" s="406" t="s">
        <v>11503</v>
      </c>
      <c r="C5806" s="406" t="s">
        <v>11453</v>
      </c>
      <c r="D5806" s="406">
        <v>61.35</v>
      </c>
      <c r="E5806" s="404" t="s">
        <v>65</v>
      </c>
      <c r="G5806"/>
    </row>
    <row r="5807" spans="1:7" ht="34.5" thickBot="1" x14ac:dyDescent="0.25">
      <c r="A5807" s="407">
        <v>53831</v>
      </c>
      <c r="B5807" s="407" t="s">
        <v>11504</v>
      </c>
      <c r="C5807" s="407" t="s">
        <v>1771</v>
      </c>
      <c r="D5807" s="407">
        <v>74.64</v>
      </c>
      <c r="E5807" s="404" t="s">
        <v>65</v>
      </c>
      <c r="G5807"/>
    </row>
    <row r="5808" spans="1:7" ht="23.25" thickBot="1" x14ac:dyDescent="0.25">
      <c r="A5808" s="406">
        <v>53833</v>
      </c>
      <c r="B5808" s="406" t="s">
        <v>11505</v>
      </c>
      <c r="C5808" s="406" t="s">
        <v>280</v>
      </c>
      <c r="D5808" s="406">
        <v>8.14</v>
      </c>
      <c r="E5808" s="404" t="s">
        <v>65</v>
      </c>
      <c r="G5808"/>
    </row>
    <row r="5809" spans="1:7" ht="13.5" thickBot="1" x14ac:dyDescent="0.25">
      <c r="A5809" s="407">
        <v>53834</v>
      </c>
      <c r="B5809" s="407" t="s">
        <v>11506</v>
      </c>
      <c r="C5809" s="407" t="s">
        <v>280</v>
      </c>
      <c r="D5809" s="407">
        <v>2.95</v>
      </c>
      <c r="E5809" s="404" t="s">
        <v>65</v>
      </c>
      <c r="G5809"/>
    </row>
    <row r="5810" spans="1:7" ht="23.25" thickBot="1" x14ac:dyDescent="0.25">
      <c r="A5810" s="406">
        <v>53840</v>
      </c>
      <c r="B5810" s="406" t="s">
        <v>11507</v>
      </c>
      <c r="C5810" s="406" t="s">
        <v>280</v>
      </c>
      <c r="D5810" s="406">
        <v>1.52</v>
      </c>
      <c r="E5810" s="404" t="s">
        <v>65</v>
      </c>
      <c r="G5810"/>
    </row>
    <row r="5811" spans="1:7" ht="23.25" thickBot="1" x14ac:dyDescent="0.25">
      <c r="A5811" s="407">
        <v>53841</v>
      </c>
      <c r="B5811" s="407" t="s">
        <v>11508</v>
      </c>
      <c r="C5811" s="407" t="s">
        <v>280</v>
      </c>
      <c r="D5811" s="407">
        <v>1.2</v>
      </c>
      <c r="E5811" s="404" t="s">
        <v>65</v>
      </c>
      <c r="G5811"/>
    </row>
    <row r="5812" spans="1:7" ht="23.25" thickBot="1" x14ac:dyDescent="0.25">
      <c r="A5812" s="406">
        <v>53842</v>
      </c>
      <c r="B5812" s="406" t="s">
        <v>4241</v>
      </c>
      <c r="C5812" s="406" t="s">
        <v>280</v>
      </c>
      <c r="D5812" s="406">
        <v>171.15</v>
      </c>
      <c r="E5812" s="404" t="s">
        <v>65</v>
      </c>
      <c r="G5812"/>
    </row>
    <row r="5813" spans="1:7" ht="23.25" thickBot="1" x14ac:dyDescent="0.25">
      <c r="A5813" s="407">
        <v>53843</v>
      </c>
      <c r="B5813" s="407" t="s">
        <v>1844</v>
      </c>
      <c r="C5813" s="407" t="s">
        <v>280</v>
      </c>
      <c r="D5813" s="407">
        <v>24.78</v>
      </c>
      <c r="E5813" s="404" t="s">
        <v>65</v>
      </c>
      <c r="G5813"/>
    </row>
    <row r="5814" spans="1:7" ht="23.25" thickBot="1" x14ac:dyDescent="0.25">
      <c r="A5814" s="406">
        <v>53849</v>
      </c>
      <c r="B5814" s="406" t="s">
        <v>11509</v>
      </c>
      <c r="C5814" s="406" t="s">
        <v>1787</v>
      </c>
      <c r="D5814" s="406">
        <v>65.790000000000006</v>
      </c>
      <c r="E5814" s="404" t="s">
        <v>65</v>
      </c>
      <c r="G5814"/>
    </row>
    <row r="5815" spans="1:7" ht="13.5" thickBot="1" x14ac:dyDescent="0.25">
      <c r="A5815" s="407">
        <v>53852</v>
      </c>
      <c r="B5815" s="407" t="s">
        <v>3525</v>
      </c>
      <c r="C5815" s="407" t="s">
        <v>280</v>
      </c>
      <c r="D5815" s="407">
        <v>46.39</v>
      </c>
      <c r="E5815" s="404" t="s">
        <v>65</v>
      </c>
      <c r="G5815"/>
    </row>
    <row r="5816" spans="1:7" ht="23.25" thickBot="1" x14ac:dyDescent="0.25">
      <c r="A5816" s="406">
        <v>53857</v>
      </c>
      <c r="B5816" s="406" t="s">
        <v>11510</v>
      </c>
      <c r="C5816" s="406" t="s">
        <v>8372</v>
      </c>
      <c r="D5816" s="406">
        <v>26.6</v>
      </c>
      <c r="E5816" s="404" t="s">
        <v>65</v>
      </c>
      <c r="G5816"/>
    </row>
    <row r="5817" spans="1:7" ht="23.25" thickBot="1" x14ac:dyDescent="0.25">
      <c r="A5817" s="407">
        <v>53858</v>
      </c>
      <c r="B5817" s="407" t="s">
        <v>11511</v>
      </c>
      <c r="C5817" s="407" t="s">
        <v>8372</v>
      </c>
      <c r="D5817" s="407">
        <v>56.15</v>
      </c>
      <c r="E5817" s="404" t="s">
        <v>65</v>
      </c>
      <c r="G5817"/>
    </row>
    <row r="5818" spans="1:7" ht="23.25" thickBot="1" x14ac:dyDescent="0.25">
      <c r="A5818" s="406">
        <v>53861</v>
      </c>
      <c r="B5818" s="406" t="s">
        <v>11512</v>
      </c>
      <c r="C5818" s="406" t="s">
        <v>11459</v>
      </c>
      <c r="D5818" s="406">
        <v>36.880000000000003</v>
      </c>
      <c r="E5818" s="404" t="s">
        <v>65</v>
      </c>
      <c r="G5818"/>
    </row>
    <row r="5819" spans="1:7" ht="13.5" thickBot="1" x14ac:dyDescent="0.25">
      <c r="A5819" s="407">
        <v>53863</v>
      </c>
      <c r="B5819" s="407" t="s">
        <v>1845</v>
      </c>
      <c r="C5819" s="407" t="s">
        <v>280</v>
      </c>
      <c r="D5819" s="407">
        <v>0.93</v>
      </c>
      <c r="E5819" s="404" t="s">
        <v>65</v>
      </c>
      <c r="G5819"/>
    </row>
    <row r="5820" spans="1:7" ht="23.25" thickBot="1" x14ac:dyDescent="0.25">
      <c r="A5820" s="406">
        <v>53865</v>
      </c>
      <c r="B5820" s="406" t="s">
        <v>11513</v>
      </c>
      <c r="C5820" s="406" t="s">
        <v>11463</v>
      </c>
      <c r="D5820" s="406">
        <v>29.98</v>
      </c>
      <c r="E5820" s="404" t="s">
        <v>65</v>
      </c>
      <c r="G5820"/>
    </row>
    <row r="5821" spans="1:7" ht="23.25" thickBot="1" x14ac:dyDescent="0.25">
      <c r="A5821" s="407">
        <v>53866</v>
      </c>
      <c r="B5821" s="407" t="s">
        <v>11514</v>
      </c>
      <c r="C5821" s="407" t="s">
        <v>11465</v>
      </c>
      <c r="D5821" s="407">
        <v>0.92</v>
      </c>
      <c r="E5821" s="404" t="s">
        <v>65</v>
      </c>
      <c r="G5821"/>
    </row>
    <row r="5822" spans="1:7" ht="23.25" thickBot="1" x14ac:dyDescent="0.25">
      <c r="A5822" s="406">
        <v>53882</v>
      </c>
      <c r="B5822" s="406" t="s">
        <v>11515</v>
      </c>
      <c r="C5822" s="406" t="s">
        <v>11450</v>
      </c>
      <c r="D5822" s="406">
        <v>14.43</v>
      </c>
      <c r="E5822" s="404" t="s">
        <v>65</v>
      </c>
      <c r="G5822"/>
    </row>
    <row r="5823" spans="1:7" ht="13.5" thickBot="1" x14ac:dyDescent="0.25">
      <c r="A5823" s="407">
        <v>55255</v>
      </c>
      <c r="B5823" s="407" t="s">
        <v>1846</v>
      </c>
      <c r="C5823" s="407" t="s">
        <v>280</v>
      </c>
      <c r="D5823" s="407">
        <v>5.93</v>
      </c>
      <c r="E5823" s="404" t="s">
        <v>65</v>
      </c>
      <c r="G5823"/>
    </row>
    <row r="5824" spans="1:7" ht="23.25" thickBot="1" x14ac:dyDescent="0.25">
      <c r="A5824" s="406">
        <v>55263</v>
      </c>
      <c r="B5824" s="406" t="s">
        <v>11516</v>
      </c>
      <c r="C5824" s="406" t="s">
        <v>11472</v>
      </c>
      <c r="D5824" s="406">
        <v>48.68</v>
      </c>
      <c r="E5824" s="404" t="s">
        <v>65</v>
      </c>
      <c r="G5824"/>
    </row>
    <row r="5825" spans="1:7" ht="13.5" thickBot="1" x14ac:dyDescent="0.25">
      <c r="A5825" s="407">
        <v>55264</v>
      </c>
      <c r="B5825" s="407" t="s">
        <v>3526</v>
      </c>
      <c r="C5825" s="407" t="s">
        <v>280</v>
      </c>
      <c r="D5825" s="407">
        <v>15.11</v>
      </c>
      <c r="E5825" s="404" t="s">
        <v>65</v>
      </c>
      <c r="G5825"/>
    </row>
    <row r="5826" spans="1:7" ht="23.25" thickBot="1" x14ac:dyDescent="0.25">
      <c r="A5826" s="406">
        <v>73296</v>
      </c>
      <c r="B5826" s="406" t="s">
        <v>1764</v>
      </c>
      <c r="C5826" s="406" t="s">
        <v>280</v>
      </c>
      <c r="D5826" s="406">
        <v>9.1199999999999992</v>
      </c>
      <c r="E5826" s="404" t="s">
        <v>65</v>
      </c>
      <c r="G5826"/>
    </row>
    <row r="5827" spans="1:7" ht="13.5" thickBot="1" x14ac:dyDescent="0.25">
      <c r="A5827" s="407">
        <v>73298</v>
      </c>
      <c r="B5827" s="407" t="s">
        <v>3527</v>
      </c>
      <c r="C5827" s="407" t="s">
        <v>280</v>
      </c>
      <c r="D5827" s="407">
        <v>1.82</v>
      </c>
      <c r="E5827" s="404" t="s">
        <v>65</v>
      </c>
      <c r="G5827"/>
    </row>
    <row r="5828" spans="1:7" ht="13.5" thickBot="1" x14ac:dyDescent="0.25">
      <c r="A5828" s="406">
        <v>73299</v>
      </c>
      <c r="B5828" s="406" t="s">
        <v>3528</v>
      </c>
      <c r="C5828" s="406" t="s">
        <v>280</v>
      </c>
      <c r="D5828" s="406">
        <v>1.42</v>
      </c>
      <c r="E5828" s="404" t="s">
        <v>65</v>
      </c>
      <c r="G5828"/>
    </row>
    <row r="5829" spans="1:7" ht="23.25" thickBot="1" x14ac:dyDescent="0.25">
      <c r="A5829" s="407">
        <v>73300</v>
      </c>
      <c r="B5829" s="407" t="s">
        <v>3489</v>
      </c>
      <c r="C5829" s="407" t="s">
        <v>280</v>
      </c>
      <c r="D5829" s="407">
        <v>5.19</v>
      </c>
      <c r="E5829" s="404" t="s">
        <v>65</v>
      </c>
      <c r="G5829"/>
    </row>
    <row r="5830" spans="1:7" ht="13.5" thickBot="1" x14ac:dyDescent="0.25">
      <c r="A5830" s="406">
        <v>73303</v>
      </c>
      <c r="B5830" s="406" t="s">
        <v>3529</v>
      </c>
      <c r="C5830" s="406" t="s">
        <v>280</v>
      </c>
      <c r="D5830" s="406">
        <v>5.26</v>
      </c>
      <c r="E5830" s="404" t="s">
        <v>65</v>
      </c>
      <c r="G5830"/>
    </row>
    <row r="5831" spans="1:7" ht="13.5" thickBot="1" x14ac:dyDescent="0.25">
      <c r="A5831" s="407">
        <v>73304</v>
      </c>
      <c r="B5831" s="407" t="s">
        <v>3530</v>
      </c>
      <c r="C5831" s="407" t="s">
        <v>280</v>
      </c>
      <c r="D5831" s="407">
        <v>51.8</v>
      </c>
      <c r="E5831" s="404" t="s">
        <v>65</v>
      </c>
      <c r="G5831"/>
    </row>
    <row r="5832" spans="1:7" ht="13.5" thickBot="1" x14ac:dyDescent="0.25">
      <c r="A5832" s="406">
        <v>73305</v>
      </c>
      <c r="B5832" s="406" t="s">
        <v>1847</v>
      </c>
      <c r="C5832" s="406" t="s">
        <v>280</v>
      </c>
      <c r="D5832" s="406">
        <v>9.7100000000000009</v>
      </c>
      <c r="E5832" s="404" t="s">
        <v>65</v>
      </c>
      <c r="G5832"/>
    </row>
    <row r="5833" spans="1:7" ht="13.5" customHeight="1" thickBot="1" x14ac:dyDescent="0.25">
      <c r="A5833" s="407">
        <v>73307</v>
      </c>
      <c r="B5833" s="407" t="s">
        <v>3531</v>
      </c>
      <c r="C5833" s="407" t="s">
        <v>280</v>
      </c>
      <c r="D5833" s="407">
        <v>1.86</v>
      </c>
      <c r="E5833" s="404" t="s">
        <v>65</v>
      </c>
      <c r="G5833"/>
    </row>
    <row r="5834" spans="1:7" ht="13.5" thickBot="1" x14ac:dyDescent="0.25">
      <c r="A5834" s="406">
        <v>73308</v>
      </c>
      <c r="B5834" s="406" t="s">
        <v>1848</v>
      </c>
      <c r="C5834" s="406" t="s">
        <v>280</v>
      </c>
      <c r="D5834" s="406">
        <v>25.71</v>
      </c>
      <c r="E5834" s="404" t="s">
        <v>65</v>
      </c>
      <c r="G5834"/>
    </row>
    <row r="5835" spans="1:7" ht="25.5" customHeight="1" thickBot="1" x14ac:dyDescent="0.25">
      <c r="A5835" s="407">
        <v>73309</v>
      </c>
      <c r="B5835" s="407" t="s">
        <v>1849</v>
      </c>
      <c r="C5835" s="407" t="s">
        <v>280</v>
      </c>
      <c r="D5835" s="407">
        <v>18.73</v>
      </c>
      <c r="E5835" s="404" t="s">
        <v>65</v>
      </c>
      <c r="G5835"/>
    </row>
    <row r="5836" spans="1:7" ht="13.5" thickBot="1" x14ac:dyDescent="0.25">
      <c r="A5836" s="406">
        <v>73310</v>
      </c>
      <c r="B5836" s="406" t="s">
        <v>1850</v>
      </c>
      <c r="C5836" s="406" t="s">
        <v>280</v>
      </c>
      <c r="D5836" s="406">
        <v>26.97</v>
      </c>
      <c r="E5836" s="404" t="s">
        <v>65</v>
      </c>
      <c r="G5836"/>
    </row>
    <row r="5837" spans="1:7" ht="13.5" thickBot="1" x14ac:dyDescent="0.25">
      <c r="A5837" s="407">
        <v>73311</v>
      </c>
      <c r="B5837" s="407" t="s">
        <v>3532</v>
      </c>
      <c r="C5837" s="407" t="s">
        <v>280</v>
      </c>
      <c r="D5837" s="407">
        <v>95.25</v>
      </c>
      <c r="E5837" s="404" t="s">
        <v>65</v>
      </c>
      <c r="G5837"/>
    </row>
    <row r="5838" spans="1:7" ht="13.5" thickBot="1" x14ac:dyDescent="0.25">
      <c r="A5838" s="406">
        <v>73312</v>
      </c>
      <c r="B5838" s="406" t="s">
        <v>1851</v>
      </c>
      <c r="C5838" s="406" t="s">
        <v>280</v>
      </c>
      <c r="D5838" s="406">
        <v>12.85</v>
      </c>
      <c r="E5838" s="404" t="s">
        <v>65</v>
      </c>
      <c r="G5838"/>
    </row>
    <row r="5839" spans="1:7" ht="23.25" thickBot="1" x14ac:dyDescent="0.25">
      <c r="A5839" s="407">
        <v>73313</v>
      </c>
      <c r="B5839" s="407" t="s">
        <v>1852</v>
      </c>
      <c r="C5839" s="407" t="s">
        <v>280</v>
      </c>
      <c r="D5839" s="407">
        <v>9.36</v>
      </c>
      <c r="E5839" s="404" t="s">
        <v>65</v>
      </c>
      <c r="G5839"/>
    </row>
    <row r="5840" spans="1:7" ht="23.25" thickBot="1" x14ac:dyDescent="0.25">
      <c r="A5840" s="406">
        <v>73314</v>
      </c>
      <c r="B5840" s="406" t="s">
        <v>1853</v>
      </c>
      <c r="C5840" s="406" t="s">
        <v>280</v>
      </c>
      <c r="D5840" s="406">
        <v>28.05</v>
      </c>
      <c r="E5840" s="404" t="s">
        <v>65</v>
      </c>
      <c r="G5840"/>
    </row>
    <row r="5841" spans="1:7" ht="13.5" thickBot="1" x14ac:dyDescent="0.25">
      <c r="A5841" s="407">
        <v>73315</v>
      </c>
      <c r="B5841" s="407" t="s">
        <v>1854</v>
      </c>
      <c r="C5841" s="407" t="s">
        <v>280</v>
      </c>
      <c r="D5841" s="407">
        <v>87.31</v>
      </c>
      <c r="E5841" s="404" t="s">
        <v>65</v>
      </c>
      <c r="G5841"/>
    </row>
    <row r="5842" spans="1:7" ht="13.5" thickBot="1" x14ac:dyDescent="0.25">
      <c r="A5842" s="406">
        <v>73316</v>
      </c>
      <c r="B5842" s="406" t="s">
        <v>1855</v>
      </c>
      <c r="C5842" s="406" t="s">
        <v>280</v>
      </c>
      <c r="D5842" s="406">
        <v>15.67</v>
      </c>
      <c r="E5842" s="404" t="s">
        <v>65</v>
      </c>
      <c r="G5842"/>
    </row>
    <row r="5843" spans="1:7" ht="13.5" thickBot="1" x14ac:dyDescent="0.25">
      <c r="A5843" s="407">
        <v>73317</v>
      </c>
      <c r="B5843" s="407" t="s">
        <v>1856</v>
      </c>
      <c r="C5843" s="407" t="s">
        <v>280</v>
      </c>
      <c r="D5843" s="407">
        <v>44.45</v>
      </c>
      <c r="E5843" s="404" t="s">
        <v>65</v>
      </c>
      <c r="G5843"/>
    </row>
    <row r="5844" spans="1:7" ht="23.25" customHeight="1" thickBot="1" x14ac:dyDescent="0.25">
      <c r="A5844" s="406">
        <v>73321</v>
      </c>
      <c r="B5844" s="406" t="s">
        <v>3533</v>
      </c>
      <c r="C5844" s="406" t="s">
        <v>280</v>
      </c>
      <c r="D5844" s="406">
        <v>56.98</v>
      </c>
      <c r="E5844" s="404" t="s">
        <v>65</v>
      </c>
      <c r="G5844"/>
    </row>
    <row r="5845" spans="1:7" ht="23.25" thickBot="1" x14ac:dyDescent="0.25">
      <c r="A5845" s="407">
        <v>73327</v>
      </c>
      <c r="B5845" s="407" t="s">
        <v>1857</v>
      </c>
      <c r="C5845" s="407" t="s">
        <v>280</v>
      </c>
      <c r="D5845" s="407">
        <v>15.11</v>
      </c>
      <c r="E5845" s="404" t="s">
        <v>65</v>
      </c>
      <c r="G5845"/>
    </row>
    <row r="5846" spans="1:7" ht="13.5" thickBot="1" x14ac:dyDescent="0.25">
      <c r="A5846" s="406">
        <v>73331</v>
      </c>
      <c r="B5846" s="406" t="s">
        <v>3534</v>
      </c>
      <c r="C5846" s="406" t="s">
        <v>280</v>
      </c>
      <c r="D5846" s="406">
        <v>2.78</v>
      </c>
      <c r="E5846" s="404" t="s">
        <v>65</v>
      </c>
      <c r="G5846"/>
    </row>
    <row r="5847" spans="1:7" ht="13.5" thickBot="1" x14ac:dyDescent="0.25">
      <c r="A5847" s="407">
        <v>73332</v>
      </c>
      <c r="B5847" s="407" t="s">
        <v>1858</v>
      </c>
      <c r="C5847" s="407" t="s">
        <v>280</v>
      </c>
      <c r="D5847" s="407">
        <v>0.93</v>
      </c>
      <c r="E5847" s="404" t="s">
        <v>65</v>
      </c>
      <c r="G5847"/>
    </row>
    <row r="5848" spans="1:7" ht="23.25" thickBot="1" x14ac:dyDescent="0.25">
      <c r="A5848" s="406">
        <v>73333</v>
      </c>
      <c r="B5848" s="406" t="s">
        <v>3535</v>
      </c>
      <c r="C5848" s="406" t="s">
        <v>280</v>
      </c>
      <c r="D5848" s="406">
        <v>0.47</v>
      </c>
      <c r="E5848" s="404" t="s">
        <v>65</v>
      </c>
      <c r="G5848"/>
    </row>
    <row r="5849" spans="1:7" ht="34.5" thickBot="1" x14ac:dyDescent="0.25">
      <c r="A5849" s="407">
        <v>73335</v>
      </c>
      <c r="B5849" s="407" t="s">
        <v>11517</v>
      </c>
      <c r="C5849" s="407" t="s">
        <v>11518</v>
      </c>
      <c r="D5849" s="407">
        <v>14.06</v>
      </c>
      <c r="E5849" s="404" t="s">
        <v>65</v>
      </c>
      <c r="G5849"/>
    </row>
    <row r="5850" spans="1:7" ht="13.5" thickBot="1" x14ac:dyDescent="0.25">
      <c r="A5850" s="406">
        <v>73336</v>
      </c>
      <c r="B5850" s="406" t="s">
        <v>3536</v>
      </c>
      <c r="C5850" s="406" t="s">
        <v>280</v>
      </c>
      <c r="D5850" s="406">
        <v>352.85</v>
      </c>
      <c r="E5850" s="404" t="s">
        <v>65</v>
      </c>
      <c r="G5850"/>
    </row>
    <row r="5851" spans="1:7" ht="13.5" thickBot="1" x14ac:dyDescent="0.25">
      <c r="A5851" s="407">
        <v>73337</v>
      </c>
      <c r="B5851" s="407" t="s">
        <v>1859</v>
      </c>
      <c r="C5851" s="407" t="s">
        <v>280</v>
      </c>
      <c r="D5851" s="407">
        <v>0.7</v>
      </c>
      <c r="E5851" s="404" t="s">
        <v>65</v>
      </c>
      <c r="G5851"/>
    </row>
    <row r="5852" spans="1:7" ht="13.5" thickBot="1" x14ac:dyDescent="0.25">
      <c r="A5852" s="406">
        <v>73339</v>
      </c>
      <c r="B5852" s="406" t="s">
        <v>3537</v>
      </c>
      <c r="C5852" s="406" t="s">
        <v>280</v>
      </c>
      <c r="D5852" s="406">
        <v>33.19</v>
      </c>
      <c r="E5852" s="404" t="s">
        <v>65</v>
      </c>
      <c r="G5852"/>
    </row>
    <row r="5853" spans="1:7" ht="34.5" thickBot="1" x14ac:dyDescent="0.25">
      <c r="A5853" s="407">
        <v>73340</v>
      </c>
      <c r="B5853" s="407" t="s">
        <v>11519</v>
      </c>
      <c r="C5853" s="407" t="s">
        <v>11518</v>
      </c>
      <c r="D5853" s="407">
        <v>60.03</v>
      </c>
      <c r="E5853" s="404" t="s">
        <v>65</v>
      </c>
      <c r="G5853"/>
    </row>
    <row r="5854" spans="1:7" ht="13.5" thickBot="1" x14ac:dyDescent="0.25">
      <c r="A5854" s="406">
        <v>73343</v>
      </c>
      <c r="B5854" s="406" t="s">
        <v>3538</v>
      </c>
      <c r="C5854" s="406" t="s">
        <v>280</v>
      </c>
      <c r="D5854" s="406">
        <v>0.47</v>
      </c>
      <c r="E5854" s="404" t="s">
        <v>65</v>
      </c>
      <c r="G5854"/>
    </row>
    <row r="5855" spans="1:7" ht="13.5" thickBot="1" x14ac:dyDescent="0.25">
      <c r="A5855" s="407">
        <v>73344</v>
      </c>
      <c r="B5855" s="407" t="s">
        <v>3539</v>
      </c>
      <c r="C5855" s="407" t="s">
        <v>280</v>
      </c>
      <c r="D5855" s="407">
        <v>118.31</v>
      </c>
      <c r="E5855" s="404" t="s">
        <v>65</v>
      </c>
      <c r="G5855"/>
    </row>
    <row r="5856" spans="1:7" ht="13.5" thickBot="1" x14ac:dyDescent="0.25">
      <c r="A5856" s="406">
        <v>73348</v>
      </c>
      <c r="B5856" s="406" t="s">
        <v>3540</v>
      </c>
      <c r="C5856" s="406" t="s">
        <v>280</v>
      </c>
      <c r="D5856" s="406">
        <v>35.479999999999997</v>
      </c>
      <c r="E5856" s="404" t="s">
        <v>65</v>
      </c>
      <c r="G5856"/>
    </row>
    <row r="5857" spans="1:7" ht="23.25" thickBot="1" x14ac:dyDescent="0.25">
      <c r="A5857" s="407">
        <v>73352</v>
      </c>
      <c r="B5857" s="407" t="s">
        <v>3541</v>
      </c>
      <c r="C5857" s="407" t="s">
        <v>280</v>
      </c>
      <c r="D5857" s="407">
        <v>7.57</v>
      </c>
      <c r="E5857" s="404" t="s">
        <v>65</v>
      </c>
      <c r="G5857"/>
    </row>
    <row r="5858" spans="1:7" ht="13.5" thickBot="1" x14ac:dyDescent="0.25">
      <c r="A5858" s="406">
        <v>73353</v>
      </c>
      <c r="B5858" s="406" t="s">
        <v>3542</v>
      </c>
      <c r="C5858" s="406" t="s">
        <v>280</v>
      </c>
      <c r="D5858" s="406">
        <v>65.27</v>
      </c>
      <c r="E5858" s="404" t="s">
        <v>65</v>
      </c>
      <c r="G5858"/>
    </row>
    <row r="5859" spans="1:7" ht="13.5" thickBot="1" x14ac:dyDescent="0.25">
      <c r="A5859" s="407">
        <v>73354</v>
      </c>
      <c r="B5859" s="407" t="s">
        <v>3543</v>
      </c>
      <c r="C5859" s="407" t="s">
        <v>280</v>
      </c>
      <c r="D5859" s="407">
        <v>26.46</v>
      </c>
      <c r="E5859" s="404" t="s">
        <v>65</v>
      </c>
      <c r="G5859"/>
    </row>
    <row r="5860" spans="1:7" ht="13.5" thickBot="1" x14ac:dyDescent="0.25">
      <c r="A5860" s="406">
        <v>73359</v>
      </c>
      <c r="B5860" s="406" t="s">
        <v>3544</v>
      </c>
      <c r="C5860" s="406" t="s">
        <v>280</v>
      </c>
      <c r="D5860" s="406">
        <v>20.8</v>
      </c>
      <c r="E5860" s="404" t="s">
        <v>65</v>
      </c>
      <c r="G5860"/>
    </row>
    <row r="5861" spans="1:7" ht="13.5" thickBot="1" x14ac:dyDescent="0.25">
      <c r="A5861" s="407">
        <v>73365</v>
      </c>
      <c r="B5861" s="407" t="s">
        <v>3545</v>
      </c>
      <c r="C5861" s="407" t="s">
        <v>280</v>
      </c>
      <c r="D5861" s="407">
        <v>3.76</v>
      </c>
      <c r="E5861" s="404" t="s">
        <v>65</v>
      </c>
      <c r="G5861"/>
    </row>
    <row r="5862" spans="1:7" ht="13.5" thickBot="1" x14ac:dyDescent="0.25">
      <c r="A5862" s="406">
        <v>73366</v>
      </c>
      <c r="B5862" s="406" t="s">
        <v>1860</v>
      </c>
      <c r="C5862" s="406" t="s">
        <v>280</v>
      </c>
      <c r="D5862" s="406">
        <v>55.61</v>
      </c>
      <c r="E5862" s="404" t="s">
        <v>65</v>
      </c>
      <c r="G5862"/>
    </row>
    <row r="5863" spans="1:7" ht="23.25" thickBot="1" x14ac:dyDescent="0.25">
      <c r="A5863" s="407">
        <v>73367</v>
      </c>
      <c r="B5863" s="407" t="s">
        <v>3546</v>
      </c>
      <c r="C5863" s="407" t="s">
        <v>280</v>
      </c>
      <c r="D5863" s="407">
        <v>0.74</v>
      </c>
      <c r="E5863" s="404" t="s">
        <v>65</v>
      </c>
      <c r="G5863"/>
    </row>
    <row r="5864" spans="1:7" ht="13.5" thickBot="1" x14ac:dyDescent="0.25">
      <c r="A5864" s="406">
        <v>73373</v>
      </c>
      <c r="B5864" s="406" t="s">
        <v>1861</v>
      </c>
      <c r="C5864" s="406" t="s">
        <v>280</v>
      </c>
      <c r="D5864" s="406">
        <v>23.81</v>
      </c>
      <c r="E5864" s="404" t="s">
        <v>65</v>
      </c>
      <c r="G5864"/>
    </row>
    <row r="5865" spans="1:7" ht="23.25" customHeight="1" thickBot="1" x14ac:dyDescent="0.25">
      <c r="A5865" s="407">
        <v>73374</v>
      </c>
      <c r="B5865" s="407" t="s">
        <v>3549</v>
      </c>
      <c r="C5865" s="407" t="s">
        <v>280</v>
      </c>
      <c r="D5865" s="407">
        <v>185.37</v>
      </c>
      <c r="E5865" s="404" t="s">
        <v>65</v>
      </c>
      <c r="G5865"/>
    </row>
    <row r="5866" spans="1:7" ht="23.25" thickBot="1" x14ac:dyDescent="0.25">
      <c r="A5866" s="406">
        <v>73378</v>
      </c>
      <c r="B5866" s="406" t="s">
        <v>3550</v>
      </c>
      <c r="C5866" s="406" t="s">
        <v>280</v>
      </c>
      <c r="D5866" s="406">
        <v>1.02</v>
      </c>
      <c r="E5866" s="404" t="s">
        <v>65</v>
      </c>
      <c r="G5866"/>
    </row>
    <row r="5867" spans="1:7" ht="23.25" thickBot="1" x14ac:dyDescent="0.25">
      <c r="A5867" s="407">
        <v>73383</v>
      </c>
      <c r="B5867" s="407" t="s">
        <v>3551</v>
      </c>
      <c r="C5867" s="407" t="s">
        <v>280</v>
      </c>
      <c r="D5867" s="407">
        <v>89.96</v>
      </c>
      <c r="E5867" s="404" t="s">
        <v>65</v>
      </c>
      <c r="G5867"/>
    </row>
    <row r="5868" spans="1:7" ht="23.25" thickBot="1" x14ac:dyDescent="0.25">
      <c r="A5868" s="406">
        <v>73387</v>
      </c>
      <c r="B5868" s="406" t="s">
        <v>1862</v>
      </c>
      <c r="C5868" s="406" t="s">
        <v>280</v>
      </c>
      <c r="D5868" s="406">
        <v>6.1</v>
      </c>
      <c r="E5868" s="404" t="s">
        <v>65</v>
      </c>
      <c r="G5868"/>
    </row>
    <row r="5869" spans="1:7" ht="13.5" thickBot="1" x14ac:dyDescent="0.25">
      <c r="A5869" s="407">
        <v>73390</v>
      </c>
      <c r="B5869" s="407" t="s">
        <v>3552</v>
      </c>
      <c r="C5869" s="407" t="s">
        <v>280</v>
      </c>
      <c r="D5869" s="407">
        <v>118.76</v>
      </c>
      <c r="E5869" s="404" t="s">
        <v>65</v>
      </c>
      <c r="G5869"/>
    </row>
    <row r="5870" spans="1:7" ht="13.5" thickBot="1" x14ac:dyDescent="0.25">
      <c r="A5870" s="406">
        <v>73399</v>
      </c>
      <c r="B5870" s="406" t="s">
        <v>3556</v>
      </c>
      <c r="C5870" s="406" t="s">
        <v>280</v>
      </c>
      <c r="D5870" s="406">
        <v>61.93</v>
      </c>
      <c r="E5870" s="404" t="s">
        <v>65</v>
      </c>
      <c r="G5870"/>
    </row>
    <row r="5871" spans="1:7" ht="13.5" thickBot="1" x14ac:dyDescent="0.25">
      <c r="A5871" s="407">
        <v>73402</v>
      </c>
      <c r="B5871" s="407" t="s">
        <v>3557</v>
      </c>
      <c r="C5871" s="407" t="s">
        <v>280</v>
      </c>
      <c r="D5871" s="407">
        <v>268.14</v>
      </c>
      <c r="E5871" s="404" t="s">
        <v>65</v>
      </c>
      <c r="G5871"/>
    </row>
    <row r="5872" spans="1:7" ht="23.25" customHeight="1" thickBot="1" x14ac:dyDescent="0.25">
      <c r="A5872" s="406">
        <v>73405</v>
      </c>
      <c r="B5872" s="406" t="s">
        <v>3558</v>
      </c>
      <c r="C5872" s="406" t="s">
        <v>957</v>
      </c>
      <c r="D5872" s="406">
        <v>115.16</v>
      </c>
      <c r="E5872" s="404" t="s">
        <v>65</v>
      </c>
      <c r="G5872"/>
    </row>
    <row r="5873" spans="1:7" ht="13.5" thickBot="1" x14ac:dyDescent="0.25">
      <c r="A5873" s="407">
        <v>73419</v>
      </c>
      <c r="B5873" s="407" t="s">
        <v>3560</v>
      </c>
      <c r="C5873" s="407" t="s">
        <v>280</v>
      </c>
      <c r="D5873" s="408">
        <v>1872.45</v>
      </c>
      <c r="E5873" s="404" t="s">
        <v>65</v>
      </c>
      <c r="G5873"/>
    </row>
    <row r="5874" spans="1:7" ht="13.5" thickBot="1" x14ac:dyDescent="0.25">
      <c r="A5874" s="406">
        <v>73425</v>
      </c>
      <c r="B5874" s="406" t="s">
        <v>1863</v>
      </c>
      <c r="C5874" s="406" t="s">
        <v>280</v>
      </c>
      <c r="D5874" s="406">
        <v>62.46</v>
      </c>
      <c r="E5874" s="404" t="s">
        <v>65</v>
      </c>
      <c r="G5874"/>
    </row>
    <row r="5875" spans="1:7" ht="13.5" thickBot="1" x14ac:dyDescent="0.25">
      <c r="A5875" s="407">
        <v>73428</v>
      </c>
      <c r="B5875" s="407" t="s">
        <v>3562</v>
      </c>
      <c r="C5875" s="407" t="s">
        <v>957</v>
      </c>
      <c r="D5875" s="407">
        <v>16.75</v>
      </c>
      <c r="E5875" s="404" t="s">
        <v>65</v>
      </c>
      <c r="G5875"/>
    </row>
    <row r="5876" spans="1:7" ht="38.25" customHeight="1" thickBot="1" x14ac:dyDescent="0.25">
      <c r="A5876" s="406">
        <v>73432</v>
      </c>
      <c r="B5876" s="406" t="s">
        <v>3564</v>
      </c>
      <c r="C5876" s="406" t="s">
        <v>280</v>
      </c>
      <c r="D5876" s="406">
        <v>16.96</v>
      </c>
      <c r="E5876" s="404" t="s">
        <v>65</v>
      </c>
      <c r="G5876"/>
    </row>
    <row r="5877" spans="1:7" ht="13.5" thickBot="1" x14ac:dyDescent="0.25">
      <c r="A5877" s="407">
        <v>73434</v>
      </c>
      <c r="B5877" s="407" t="s">
        <v>3565</v>
      </c>
      <c r="C5877" s="407" t="s">
        <v>280</v>
      </c>
      <c r="D5877" s="407">
        <v>35.25</v>
      </c>
      <c r="E5877" s="404" t="s">
        <v>65</v>
      </c>
      <c r="G5877"/>
    </row>
    <row r="5878" spans="1:7" ht="13.5" thickBot="1" x14ac:dyDescent="0.25">
      <c r="A5878" s="406">
        <v>73435</v>
      </c>
      <c r="B5878" s="406" t="s">
        <v>3566</v>
      </c>
      <c r="C5878" s="406" t="s">
        <v>280</v>
      </c>
      <c r="D5878" s="406">
        <v>42.45</v>
      </c>
      <c r="E5878" s="404" t="s">
        <v>65</v>
      </c>
      <c r="G5878"/>
    </row>
    <row r="5879" spans="1:7" ht="13.5" thickBot="1" x14ac:dyDescent="0.25">
      <c r="A5879" s="407">
        <v>73437</v>
      </c>
      <c r="B5879" s="407" t="s">
        <v>3567</v>
      </c>
      <c r="C5879" s="407" t="s">
        <v>280</v>
      </c>
      <c r="D5879" s="407">
        <v>18.78</v>
      </c>
      <c r="E5879" s="404" t="s">
        <v>65</v>
      </c>
      <c r="G5879"/>
    </row>
    <row r="5880" spans="1:7" ht="23.25" thickBot="1" x14ac:dyDescent="0.25">
      <c r="A5880" s="406">
        <v>73439</v>
      </c>
      <c r="B5880" s="406" t="s">
        <v>1866</v>
      </c>
      <c r="C5880" s="406" t="s">
        <v>280</v>
      </c>
      <c r="D5880" s="406">
        <v>2.31</v>
      </c>
      <c r="E5880" s="404" t="s">
        <v>65</v>
      </c>
      <c r="G5880"/>
    </row>
    <row r="5881" spans="1:7" ht="23.25" thickBot="1" x14ac:dyDescent="0.25">
      <c r="A5881" s="407">
        <v>73440</v>
      </c>
      <c r="B5881" s="407" t="s">
        <v>3568</v>
      </c>
      <c r="C5881" s="407" t="s">
        <v>280</v>
      </c>
      <c r="D5881" s="407">
        <v>215.17</v>
      </c>
      <c r="E5881" s="404" t="s">
        <v>65</v>
      </c>
      <c r="G5881"/>
    </row>
    <row r="5882" spans="1:7" ht="13.5" thickBot="1" x14ac:dyDescent="0.25">
      <c r="A5882" s="406">
        <v>73441</v>
      </c>
      <c r="B5882" s="406" t="s">
        <v>1867</v>
      </c>
      <c r="C5882" s="406" t="s">
        <v>280</v>
      </c>
      <c r="D5882" s="406">
        <v>251.86</v>
      </c>
      <c r="E5882" s="404" t="s">
        <v>65</v>
      </c>
      <c r="G5882"/>
    </row>
    <row r="5883" spans="1:7" ht="13.5" thickBot="1" x14ac:dyDescent="0.25">
      <c r="A5883" s="407">
        <v>73445</v>
      </c>
      <c r="B5883" s="407" t="s">
        <v>3569</v>
      </c>
      <c r="C5883" s="407" t="s">
        <v>184</v>
      </c>
      <c r="D5883" s="407">
        <v>7.31</v>
      </c>
      <c r="E5883" s="404" t="s">
        <v>65</v>
      </c>
      <c r="G5883"/>
    </row>
    <row r="5884" spans="1:7" ht="13.5" thickBot="1" x14ac:dyDescent="0.25">
      <c r="A5884" s="406">
        <v>73447</v>
      </c>
      <c r="B5884" s="406" t="s">
        <v>3571</v>
      </c>
      <c r="C5884" s="406" t="s">
        <v>298</v>
      </c>
      <c r="D5884" s="406">
        <v>46.17</v>
      </c>
      <c r="E5884" s="404" t="s">
        <v>65</v>
      </c>
      <c r="G5884"/>
    </row>
    <row r="5885" spans="1:7" ht="13.5" thickBot="1" x14ac:dyDescent="0.25">
      <c r="A5885" s="407">
        <v>73450</v>
      </c>
      <c r="B5885" s="407" t="s">
        <v>1868</v>
      </c>
      <c r="C5885" s="407" t="s">
        <v>1759</v>
      </c>
      <c r="D5885" s="407">
        <v>15.82</v>
      </c>
      <c r="E5885" s="404" t="s">
        <v>65</v>
      </c>
      <c r="G5885"/>
    </row>
    <row r="5886" spans="1:7" ht="13.5" thickBot="1" x14ac:dyDescent="0.25">
      <c r="A5886" s="406">
        <v>73458</v>
      </c>
      <c r="B5886" s="406" t="s">
        <v>3572</v>
      </c>
      <c r="C5886" s="406" t="s">
        <v>280</v>
      </c>
      <c r="D5886" s="406">
        <v>74.08</v>
      </c>
      <c r="E5886" s="404" t="s">
        <v>65</v>
      </c>
      <c r="G5886"/>
    </row>
    <row r="5887" spans="1:7" ht="13.5" thickBot="1" x14ac:dyDescent="0.25">
      <c r="A5887" s="407">
        <v>73459</v>
      </c>
      <c r="B5887" s="407" t="s">
        <v>3573</v>
      </c>
      <c r="C5887" s="407" t="s">
        <v>280</v>
      </c>
      <c r="D5887" s="407">
        <v>15.87</v>
      </c>
      <c r="E5887" s="404" t="s">
        <v>65</v>
      </c>
      <c r="G5887"/>
    </row>
    <row r="5888" spans="1:7" ht="25.5" customHeight="1" thickBot="1" x14ac:dyDescent="0.25">
      <c r="A5888" s="406">
        <v>73463</v>
      </c>
      <c r="B5888" s="406" t="s">
        <v>1869</v>
      </c>
      <c r="C5888" s="406" t="s">
        <v>280</v>
      </c>
      <c r="D5888" s="406">
        <v>14.49</v>
      </c>
      <c r="E5888" s="404" t="s">
        <v>65</v>
      </c>
      <c r="G5888"/>
    </row>
    <row r="5889" spans="1:7" ht="13.5" thickBot="1" x14ac:dyDescent="0.25">
      <c r="A5889" s="407">
        <v>73478</v>
      </c>
      <c r="B5889" s="407" t="s">
        <v>3577</v>
      </c>
      <c r="C5889" s="407" t="s">
        <v>280</v>
      </c>
      <c r="D5889" s="407">
        <v>135.49</v>
      </c>
      <c r="E5889" s="404" t="s">
        <v>65</v>
      </c>
      <c r="G5889"/>
    </row>
    <row r="5890" spans="1:7" ht="13.5" thickBot="1" x14ac:dyDescent="0.25">
      <c r="A5890" s="406">
        <v>73481</v>
      </c>
      <c r="B5890" s="406" t="s">
        <v>3578</v>
      </c>
      <c r="C5890" s="406" t="s">
        <v>298</v>
      </c>
      <c r="D5890" s="406">
        <v>34.119999999999997</v>
      </c>
      <c r="E5890" s="404" t="s">
        <v>65</v>
      </c>
      <c r="G5890"/>
    </row>
    <row r="5891" spans="1:7" ht="13.5" thickBot="1" x14ac:dyDescent="0.25">
      <c r="A5891" s="407">
        <v>73487</v>
      </c>
      <c r="B5891" s="407" t="s">
        <v>3580</v>
      </c>
      <c r="C5891" s="407" t="s">
        <v>280</v>
      </c>
      <c r="D5891" s="407">
        <v>16.149999999999999</v>
      </c>
      <c r="E5891" s="404" t="s">
        <v>65</v>
      </c>
      <c r="G5891"/>
    </row>
    <row r="5892" spans="1:7" ht="13.5" thickBot="1" x14ac:dyDescent="0.25">
      <c r="A5892" s="406">
        <v>73491</v>
      </c>
      <c r="B5892" s="406" t="s">
        <v>3583</v>
      </c>
      <c r="C5892" s="406" t="s">
        <v>280</v>
      </c>
      <c r="D5892" s="406">
        <v>4.5199999999999996</v>
      </c>
      <c r="E5892" s="404" t="s">
        <v>65</v>
      </c>
      <c r="G5892"/>
    </row>
    <row r="5893" spans="1:7" ht="13.5" thickBot="1" x14ac:dyDescent="0.25">
      <c r="A5893" s="407">
        <v>73495</v>
      </c>
      <c r="B5893" s="407" t="s">
        <v>3584</v>
      </c>
      <c r="C5893" s="407" t="s">
        <v>280</v>
      </c>
      <c r="D5893" s="407">
        <v>674.48</v>
      </c>
      <c r="E5893" s="404" t="s">
        <v>65</v>
      </c>
      <c r="G5893"/>
    </row>
    <row r="5894" spans="1:7" ht="13.5" thickBot="1" x14ac:dyDescent="0.25">
      <c r="A5894" s="406">
        <v>73496</v>
      </c>
      <c r="B5894" s="406" t="s">
        <v>3585</v>
      </c>
      <c r="C5894" s="406" t="s">
        <v>280</v>
      </c>
      <c r="D5894" s="406">
        <v>2.79</v>
      </c>
      <c r="E5894" s="404" t="s">
        <v>65</v>
      </c>
      <c r="G5894"/>
    </row>
    <row r="5895" spans="1:7" ht="23.25" thickBot="1" x14ac:dyDescent="0.25">
      <c r="A5895" s="407">
        <v>73501</v>
      </c>
      <c r="B5895" s="407" t="s">
        <v>1872</v>
      </c>
      <c r="C5895" s="407" t="s">
        <v>957</v>
      </c>
      <c r="D5895" s="407">
        <v>126.09</v>
      </c>
      <c r="E5895" s="404" t="s">
        <v>65</v>
      </c>
      <c r="G5895"/>
    </row>
    <row r="5896" spans="1:7" ht="23.25" thickBot="1" x14ac:dyDescent="0.25">
      <c r="A5896" s="406">
        <v>73529</v>
      </c>
      <c r="B5896" s="406" t="s">
        <v>1873</v>
      </c>
      <c r="C5896" s="406" t="s">
        <v>280</v>
      </c>
      <c r="D5896" s="406">
        <v>92.48</v>
      </c>
      <c r="E5896" s="404" t="s">
        <v>65</v>
      </c>
      <c r="G5896"/>
    </row>
    <row r="5897" spans="1:7" ht="13.5" customHeight="1" thickBot="1" x14ac:dyDescent="0.25">
      <c r="A5897" s="407">
        <v>73532</v>
      </c>
      <c r="B5897" s="407" t="s">
        <v>3609</v>
      </c>
      <c r="C5897" s="407" t="s">
        <v>957</v>
      </c>
      <c r="D5897" s="407">
        <v>0.42</v>
      </c>
      <c r="E5897" s="404" t="s">
        <v>65</v>
      </c>
      <c r="G5897"/>
    </row>
    <row r="5898" spans="1:7" ht="13.5" thickBot="1" x14ac:dyDescent="0.25">
      <c r="A5898" s="406">
        <v>73534</v>
      </c>
      <c r="B5898" s="406" t="s">
        <v>1874</v>
      </c>
      <c r="C5898" s="406" t="s">
        <v>1759</v>
      </c>
      <c r="D5898" s="406">
        <v>55.03</v>
      </c>
      <c r="E5898" s="404" t="s">
        <v>65</v>
      </c>
      <c r="G5898"/>
    </row>
    <row r="5899" spans="1:7" ht="13.5" thickBot="1" x14ac:dyDescent="0.25">
      <c r="A5899" s="407">
        <v>73553</v>
      </c>
      <c r="B5899" s="407" t="s">
        <v>3616</v>
      </c>
      <c r="C5899" s="407" t="s">
        <v>280</v>
      </c>
      <c r="D5899" s="407">
        <v>190.82</v>
      </c>
      <c r="E5899" s="404" t="s">
        <v>65</v>
      </c>
      <c r="G5899"/>
    </row>
    <row r="5900" spans="1:7" ht="13.5" thickBot="1" x14ac:dyDescent="0.25">
      <c r="A5900" s="406">
        <v>73557</v>
      </c>
      <c r="B5900" s="406" t="s">
        <v>3619</v>
      </c>
      <c r="C5900" s="406" t="s">
        <v>280</v>
      </c>
      <c r="D5900" s="406">
        <v>2.17</v>
      </c>
      <c r="E5900" s="404" t="s">
        <v>65</v>
      </c>
      <c r="G5900"/>
    </row>
    <row r="5901" spans="1:7" ht="13.5" customHeight="1" thickBot="1" x14ac:dyDescent="0.25">
      <c r="A5901" s="407">
        <v>73558</v>
      </c>
      <c r="B5901" s="407" t="s">
        <v>1878</v>
      </c>
      <c r="C5901" s="407" t="s">
        <v>487</v>
      </c>
      <c r="D5901" s="407">
        <v>3.15</v>
      </c>
      <c r="E5901" s="404" t="s">
        <v>65</v>
      </c>
      <c r="G5901"/>
    </row>
    <row r="5902" spans="1:7" ht="13.5" customHeight="1" thickBot="1" x14ac:dyDescent="0.25">
      <c r="A5902" s="406">
        <v>73559</v>
      </c>
      <c r="B5902" s="406" t="s">
        <v>3620</v>
      </c>
      <c r="C5902" s="406" t="s">
        <v>280</v>
      </c>
      <c r="D5902" s="406">
        <v>176.17</v>
      </c>
      <c r="E5902" s="404" t="s">
        <v>65</v>
      </c>
      <c r="G5902"/>
    </row>
    <row r="5903" spans="1:7" ht="13.5" thickBot="1" x14ac:dyDescent="0.25">
      <c r="A5903" s="407">
        <v>73560</v>
      </c>
      <c r="B5903" s="407" t="s">
        <v>3621</v>
      </c>
      <c r="C5903" s="407" t="s">
        <v>280</v>
      </c>
      <c r="D5903" s="407">
        <v>2.15</v>
      </c>
      <c r="E5903" s="404" t="s">
        <v>65</v>
      </c>
      <c r="G5903"/>
    </row>
    <row r="5904" spans="1:7" ht="13.5" thickBot="1" x14ac:dyDescent="0.25">
      <c r="A5904" s="406">
        <v>73563</v>
      </c>
      <c r="B5904" s="406" t="s">
        <v>3623</v>
      </c>
      <c r="C5904" s="406" t="s">
        <v>280</v>
      </c>
      <c r="D5904" s="406">
        <v>293.05</v>
      </c>
      <c r="E5904" s="404" t="s">
        <v>65</v>
      </c>
      <c r="G5904"/>
    </row>
    <row r="5905" spans="1:7" ht="13.5" thickBot="1" x14ac:dyDescent="0.25">
      <c r="A5905" s="407">
        <v>73601</v>
      </c>
      <c r="B5905" s="407" t="s">
        <v>3631</v>
      </c>
      <c r="C5905" s="407" t="s">
        <v>280</v>
      </c>
      <c r="D5905" s="407">
        <v>4.6500000000000004</v>
      </c>
      <c r="E5905" s="404" t="s">
        <v>65</v>
      </c>
      <c r="G5905"/>
    </row>
    <row r="5906" spans="1:7" ht="13.5" thickBot="1" x14ac:dyDescent="0.25">
      <c r="A5906" s="406">
        <v>73709</v>
      </c>
      <c r="B5906" s="406" t="s">
        <v>3632</v>
      </c>
      <c r="C5906" s="406" t="s">
        <v>280</v>
      </c>
      <c r="D5906" s="406">
        <v>6.9</v>
      </c>
      <c r="E5906" s="404" t="s">
        <v>65</v>
      </c>
      <c r="G5906"/>
    </row>
    <row r="5907" spans="1:7" ht="13.5" thickBot="1" x14ac:dyDescent="0.25">
      <c r="A5907" s="407">
        <v>74029</v>
      </c>
      <c r="B5907" s="407" t="s">
        <v>1754</v>
      </c>
      <c r="C5907" s="407"/>
      <c r="D5907" s="407"/>
      <c r="E5907" s="404" t="s">
        <v>65</v>
      </c>
      <c r="G5907"/>
    </row>
    <row r="5908" spans="1:7" ht="23.25" thickBot="1" x14ac:dyDescent="0.25">
      <c r="A5908" s="406" t="s">
        <v>1755</v>
      </c>
      <c r="B5908" s="406" t="s">
        <v>1756</v>
      </c>
      <c r="C5908" s="406" t="s">
        <v>280</v>
      </c>
      <c r="D5908" s="406">
        <v>14.8</v>
      </c>
      <c r="E5908" s="404" t="s">
        <v>65</v>
      </c>
      <c r="G5908"/>
    </row>
    <row r="5909" spans="1:7" ht="13.5" customHeight="1" thickBot="1" x14ac:dyDescent="0.25">
      <c r="A5909" s="407" t="s">
        <v>1757</v>
      </c>
      <c r="B5909" s="407" t="s">
        <v>1758</v>
      </c>
      <c r="C5909" s="407" t="s">
        <v>280</v>
      </c>
      <c r="D5909" s="407">
        <v>4.04</v>
      </c>
      <c r="E5909" s="404" t="s">
        <v>65</v>
      </c>
      <c r="G5909"/>
    </row>
    <row r="5910" spans="1:7" ht="13.5" thickBot="1" x14ac:dyDescent="0.25">
      <c r="A5910" s="406">
        <v>74035</v>
      </c>
      <c r="B5910" s="406" t="s">
        <v>3480</v>
      </c>
      <c r="C5910" s="406"/>
      <c r="D5910" s="406"/>
      <c r="E5910" s="404" t="s">
        <v>65</v>
      </c>
      <c r="G5910"/>
    </row>
    <row r="5911" spans="1:7" ht="23.25" thickBot="1" x14ac:dyDescent="0.25">
      <c r="A5911" s="407" t="s">
        <v>1760</v>
      </c>
      <c r="B5911" s="407" t="s">
        <v>4233</v>
      </c>
      <c r="C5911" s="407" t="s">
        <v>280</v>
      </c>
      <c r="D5911" s="407">
        <v>146.33000000000001</v>
      </c>
      <c r="E5911" s="404" t="s">
        <v>65</v>
      </c>
      <c r="G5911"/>
    </row>
    <row r="5912" spans="1:7" ht="13.5" thickBot="1" x14ac:dyDescent="0.25">
      <c r="A5912" s="406">
        <v>74036</v>
      </c>
      <c r="B5912" s="406" t="s">
        <v>3481</v>
      </c>
      <c r="C5912" s="406"/>
      <c r="D5912" s="406"/>
      <c r="E5912" s="404" t="s">
        <v>65</v>
      </c>
      <c r="G5912"/>
    </row>
    <row r="5913" spans="1:7" ht="13.5" thickBot="1" x14ac:dyDescent="0.25">
      <c r="A5913" s="407" t="s">
        <v>1761</v>
      </c>
      <c r="B5913" s="407" t="s">
        <v>3482</v>
      </c>
      <c r="C5913" s="407" t="s">
        <v>280</v>
      </c>
      <c r="D5913" s="407">
        <v>106.96</v>
      </c>
      <c r="E5913" s="404" t="s">
        <v>65</v>
      </c>
      <c r="G5913"/>
    </row>
    <row r="5914" spans="1:7" ht="13.5" thickBot="1" x14ac:dyDescent="0.25">
      <c r="A5914" s="406" t="s">
        <v>1762</v>
      </c>
      <c r="B5914" s="406" t="s">
        <v>3483</v>
      </c>
      <c r="C5914" s="406" t="s">
        <v>280</v>
      </c>
      <c r="D5914" s="406">
        <v>242.68</v>
      </c>
      <c r="E5914" s="404" t="s">
        <v>65</v>
      </c>
      <c r="G5914"/>
    </row>
    <row r="5915" spans="1:7" ht="13.5" thickBot="1" x14ac:dyDescent="0.25">
      <c r="A5915" s="407">
        <v>74040</v>
      </c>
      <c r="B5915" s="407" t="s">
        <v>3484</v>
      </c>
      <c r="C5915" s="407"/>
      <c r="D5915" s="407"/>
      <c r="E5915" s="404" t="s">
        <v>65</v>
      </c>
      <c r="G5915"/>
    </row>
    <row r="5916" spans="1:7" ht="13.5" thickBot="1" x14ac:dyDescent="0.25">
      <c r="A5916" s="406" t="s">
        <v>1763</v>
      </c>
      <c r="B5916" s="406" t="s">
        <v>3486</v>
      </c>
      <c r="C5916" s="406" t="s">
        <v>280</v>
      </c>
      <c r="D5916" s="406">
        <v>2.4700000000000002</v>
      </c>
      <c r="E5916" s="404" t="s">
        <v>65</v>
      </c>
      <c r="G5916"/>
    </row>
    <row r="5917" spans="1:7" ht="34.5" thickBot="1" x14ac:dyDescent="0.25">
      <c r="A5917" s="407">
        <v>83361</v>
      </c>
      <c r="B5917" s="407" t="s">
        <v>11520</v>
      </c>
      <c r="C5917" s="407" t="s">
        <v>11436</v>
      </c>
      <c r="D5917" s="407">
        <v>21.91</v>
      </c>
      <c r="E5917" s="404" t="s">
        <v>65</v>
      </c>
      <c r="G5917"/>
    </row>
    <row r="5918" spans="1:7" ht="13.5" thickBot="1" x14ac:dyDescent="0.25">
      <c r="A5918" s="406">
        <v>83755</v>
      </c>
      <c r="B5918" s="406" t="s">
        <v>3911</v>
      </c>
      <c r="C5918" s="406" t="s">
        <v>280</v>
      </c>
      <c r="D5918" s="406">
        <v>29.48</v>
      </c>
      <c r="E5918" s="404" t="s">
        <v>65</v>
      </c>
      <c r="G5918"/>
    </row>
    <row r="5919" spans="1:7" ht="13.5" thickBot="1" x14ac:dyDescent="0.25">
      <c r="A5919" s="407">
        <v>83756</v>
      </c>
      <c r="B5919" s="407" t="s">
        <v>3912</v>
      </c>
      <c r="C5919" s="407" t="s">
        <v>280</v>
      </c>
      <c r="D5919" s="407">
        <v>12.44</v>
      </c>
      <c r="E5919" s="404" t="s">
        <v>65</v>
      </c>
      <c r="G5919"/>
    </row>
    <row r="5920" spans="1:7" ht="13.5" thickBot="1" x14ac:dyDescent="0.25">
      <c r="A5920" s="406">
        <v>83757</v>
      </c>
      <c r="B5920" s="406" t="s">
        <v>3913</v>
      </c>
      <c r="C5920" s="406" t="s">
        <v>280</v>
      </c>
      <c r="D5920" s="406">
        <v>24.3</v>
      </c>
      <c r="E5920" s="404" t="s">
        <v>65</v>
      </c>
      <c r="G5920"/>
    </row>
    <row r="5921" spans="1:7" ht="13.5" customHeight="1" thickBot="1" x14ac:dyDescent="0.25">
      <c r="A5921" s="407">
        <v>83758</v>
      </c>
      <c r="B5921" s="407" t="s">
        <v>3914</v>
      </c>
      <c r="C5921" s="407" t="s">
        <v>280</v>
      </c>
      <c r="D5921" s="407">
        <v>47.53</v>
      </c>
      <c r="E5921" s="404" t="s">
        <v>65</v>
      </c>
      <c r="G5921"/>
    </row>
    <row r="5922" spans="1:7" ht="13.5" thickBot="1" x14ac:dyDescent="0.25">
      <c r="A5922" s="406">
        <v>83761</v>
      </c>
      <c r="B5922" s="406" t="s">
        <v>3915</v>
      </c>
      <c r="C5922" s="406" t="s">
        <v>280</v>
      </c>
      <c r="D5922" s="406">
        <v>16.53</v>
      </c>
      <c r="E5922" s="404" t="s">
        <v>65</v>
      </c>
      <c r="G5922"/>
    </row>
    <row r="5923" spans="1:7" ht="13.5" thickBot="1" x14ac:dyDescent="0.25">
      <c r="A5923" s="407">
        <v>83762</v>
      </c>
      <c r="B5923" s="407" t="s">
        <v>3916</v>
      </c>
      <c r="C5923" s="407" t="s">
        <v>280</v>
      </c>
      <c r="D5923" s="407">
        <v>8.26</v>
      </c>
      <c r="E5923" s="404" t="s">
        <v>65</v>
      </c>
      <c r="G5923"/>
    </row>
    <row r="5924" spans="1:7" ht="13.5" thickBot="1" x14ac:dyDescent="0.25">
      <c r="A5924" s="406">
        <v>83763</v>
      </c>
      <c r="B5924" s="406" t="s">
        <v>3917</v>
      </c>
      <c r="C5924" s="406" t="s">
        <v>280</v>
      </c>
      <c r="D5924" s="406">
        <v>13.96</v>
      </c>
      <c r="E5924" s="404" t="s">
        <v>65</v>
      </c>
      <c r="G5924"/>
    </row>
    <row r="5925" spans="1:7" ht="13.5" thickBot="1" x14ac:dyDescent="0.25">
      <c r="A5925" s="407">
        <v>83764</v>
      </c>
      <c r="B5925" s="407" t="s">
        <v>4242</v>
      </c>
      <c r="C5925" s="407" t="s">
        <v>280</v>
      </c>
      <c r="D5925" s="407">
        <v>4.33</v>
      </c>
      <c r="E5925" s="404" t="s">
        <v>65</v>
      </c>
      <c r="G5925"/>
    </row>
    <row r="5926" spans="1:7" ht="13.5" thickBot="1" x14ac:dyDescent="0.25">
      <c r="A5926" s="406">
        <v>84000</v>
      </c>
      <c r="B5926" s="406" t="s">
        <v>3485</v>
      </c>
      <c r="C5926" s="406" t="s">
        <v>280</v>
      </c>
      <c r="D5926" s="406">
        <v>6.74</v>
      </c>
      <c r="E5926" s="404" t="s">
        <v>65</v>
      </c>
      <c r="G5926"/>
    </row>
    <row r="5927" spans="1:7" ht="13.5" thickBot="1" x14ac:dyDescent="0.25">
      <c r="A5927" s="407">
        <v>84137</v>
      </c>
      <c r="B5927" s="407" t="s">
        <v>4243</v>
      </c>
      <c r="C5927" s="407" t="s">
        <v>280</v>
      </c>
      <c r="D5927" s="407">
        <v>14.53</v>
      </c>
      <c r="E5927" s="404" t="s">
        <v>65</v>
      </c>
      <c r="G5927"/>
    </row>
    <row r="5928" spans="1:7" ht="13.5" thickBot="1" x14ac:dyDescent="0.25">
      <c r="A5928" s="406">
        <v>84138</v>
      </c>
      <c r="B5928" s="406" t="s">
        <v>4244</v>
      </c>
      <c r="C5928" s="406" t="s">
        <v>280</v>
      </c>
      <c r="D5928" s="406">
        <v>5.49</v>
      </c>
      <c r="E5928" s="404" t="s">
        <v>65</v>
      </c>
      <c r="G5928"/>
    </row>
    <row r="5929" spans="1:7" ht="13.5" customHeight="1" thickBot="1" x14ac:dyDescent="0.25">
      <c r="A5929" s="407">
        <v>84139</v>
      </c>
      <c r="B5929" s="407" t="s">
        <v>4245</v>
      </c>
      <c r="C5929" s="407" t="s">
        <v>280</v>
      </c>
      <c r="D5929" s="407">
        <v>13.07</v>
      </c>
      <c r="E5929" s="404" t="s">
        <v>65</v>
      </c>
      <c r="G5929"/>
    </row>
    <row r="5930" spans="1:7" ht="34.5" customHeight="1" thickBot="1" x14ac:dyDescent="0.25">
      <c r="A5930" s="406">
        <v>84140</v>
      </c>
      <c r="B5930" s="406" t="s">
        <v>4246</v>
      </c>
      <c r="C5930" s="406" t="s">
        <v>280</v>
      </c>
      <c r="D5930" s="406">
        <v>63.55</v>
      </c>
      <c r="E5930" s="404" t="s">
        <v>65</v>
      </c>
      <c r="G5930"/>
    </row>
    <row r="5931" spans="1:7" ht="23.25" thickBot="1" x14ac:dyDescent="0.25">
      <c r="A5931" s="407">
        <v>84155</v>
      </c>
      <c r="B5931" s="407" t="s">
        <v>4247</v>
      </c>
      <c r="C5931" s="407" t="s">
        <v>280</v>
      </c>
      <c r="D5931" s="407">
        <v>1.86</v>
      </c>
      <c r="E5931" s="404" t="s">
        <v>65</v>
      </c>
      <c r="G5931"/>
    </row>
    <row r="5932" spans="1:7" ht="13.5" thickBot="1" x14ac:dyDescent="0.25">
      <c r="A5932" s="406">
        <v>84156</v>
      </c>
      <c r="B5932" s="406" t="s">
        <v>4248</v>
      </c>
      <c r="C5932" s="406" t="s">
        <v>280</v>
      </c>
      <c r="D5932" s="406">
        <v>8.11</v>
      </c>
      <c r="E5932" s="404" t="s">
        <v>65</v>
      </c>
      <c r="G5932"/>
    </row>
    <row r="5933" spans="1:7" ht="23.25" thickBot="1" x14ac:dyDescent="0.25">
      <c r="A5933" s="407">
        <v>84157</v>
      </c>
      <c r="B5933" s="407" t="s">
        <v>4249</v>
      </c>
      <c r="C5933" s="407" t="s">
        <v>280</v>
      </c>
      <c r="D5933" s="407">
        <v>0.82</v>
      </c>
      <c r="E5933" s="404" t="s">
        <v>65</v>
      </c>
      <c r="G5933"/>
    </row>
    <row r="5934" spans="1:7" ht="13.5" customHeight="1" thickBot="1" x14ac:dyDescent="0.25">
      <c r="A5934" s="406">
        <v>84160</v>
      </c>
      <c r="B5934" s="406" t="s">
        <v>5001</v>
      </c>
      <c r="C5934" s="406" t="s">
        <v>280</v>
      </c>
      <c r="D5934" s="406">
        <v>1.97</v>
      </c>
      <c r="E5934" s="404" t="s">
        <v>65</v>
      </c>
      <c r="G5934"/>
    </row>
    <row r="5935" spans="1:7" ht="13.5" thickBot="1" x14ac:dyDescent="0.25">
      <c r="A5935" s="407">
        <v>87026</v>
      </c>
      <c r="B5935" s="407" t="s">
        <v>11521</v>
      </c>
      <c r="C5935" s="407" t="s">
        <v>280</v>
      </c>
      <c r="D5935" s="407">
        <v>0.53</v>
      </c>
      <c r="E5935" s="404" t="s">
        <v>65</v>
      </c>
      <c r="G5935"/>
    </row>
    <row r="5936" spans="1:7" ht="23.25" thickBot="1" x14ac:dyDescent="0.25">
      <c r="A5936" s="406">
        <v>87441</v>
      </c>
      <c r="B5936" s="406" t="s">
        <v>11522</v>
      </c>
      <c r="C5936" s="406" t="s">
        <v>280</v>
      </c>
      <c r="D5936" s="406">
        <v>0.25</v>
      </c>
      <c r="E5936" s="404" t="s">
        <v>65</v>
      </c>
      <c r="G5936"/>
    </row>
    <row r="5937" spans="1:7" ht="23.25" thickBot="1" x14ac:dyDescent="0.25">
      <c r="A5937" s="407">
        <v>87442</v>
      </c>
      <c r="B5937" s="407" t="s">
        <v>11523</v>
      </c>
      <c r="C5937" s="407" t="s">
        <v>280</v>
      </c>
      <c r="D5937" s="407">
        <v>0.05</v>
      </c>
      <c r="E5937" s="404" t="s">
        <v>65</v>
      </c>
      <c r="G5937"/>
    </row>
    <row r="5938" spans="1:7" ht="23.25" thickBot="1" x14ac:dyDescent="0.25">
      <c r="A5938" s="406">
        <v>87443</v>
      </c>
      <c r="B5938" s="406" t="s">
        <v>11524</v>
      </c>
      <c r="C5938" s="406" t="s">
        <v>280</v>
      </c>
      <c r="D5938" s="406">
        <v>0.21</v>
      </c>
      <c r="E5938" s="404" t="s">
        <v>65</v>
      </c>
      <c r="G5938"/>
    </row>
    <row r="5939" spans="1:7" ht="23.25" thickBot="1" x14ac:dyDescent="0.25">
      <c r="A5939" s="407">
        <v>87444</v>
      </c>
      <c r="B5939" s="407" t="s">
        <v>11525</v>
      </c>
      <c r="C5939" s="407" t="s">
        <v>280</v>
      </c>
      <c r="D5939" s="407">
        <v>2.2000000000000002</v>
      </c>
      <c r="E5939" s="404" t="s">
        <v>65</v>
      </c>
      <c r="G5939"/>
    </row>
    <row r="5940" spans="1:7" ht="23.25" thickBot="1" x14ac:dyDescent="0.25">
      <c r="A5940" s="406">
        <v>88387</v>
      </c>
      <c r="B5940" s="406" t="s">
        <v>11526</v>
      </c>
      <c r="C5940" s="406" t="s">
        <v>280</v>
      </c>
      <c r="D5940" s="406">
        <v>0.49</v>
      </c>
      <c r="E5940" s="404" t="s">
        <v>65</v>
      </c>
      <c r="G5940"/>
    </row>
    <row r="5941" spans="1:7" ht="23.25" thickBot="1" x14ac:dyDescent="0.25">
      <c r="A5941" s="407">
        <v>88389</v>
      </c>
      <c r="B5941" s="407" t="s">
        <v>11527</v>
      </c>
      <c r="C5941" s="407" t="s">
        <v>280</v>
      </c>
      <c r="D5941" s="407">
        <v>0.11</v>
      </c>
      <c r="E5941" s="404" t="s">
        <v>65</v>
      </c>
      <c r="G5941"/>
    </row>
    <row r="5942" spans="1:7" ht="23.25" thickBot="1" x14ac:dyDescent="0.25">
      <c r="A5942" s="406">
        <v>88390</v>
      </c>
      <c r="B5942" s="406" t="s">
        <v>11528</v>
      </c>
      <c r="C5942" s="406" t="s">
        <v>280</v>
      </c>
      <c r="D5942" s="406">
        <v>0.4</v>
      </c>
      <c r="E5942" s="404" t="s">
        <v>65</v>
      </c>
      <c r="G5942"/>
    </row>
    <row r="5943" spans="1:7" ht="34.5" customHeight="1" thickBot="1" x14ac:dyDescent="0.25">
      <c r="A5943" s="407">
        <v>88391</v>
      </c>
      <c r="B5943" s="407" t="s">
        <v>11529</v>
      </c>
      <c r="C5943" s="407" t="s">
        <v>280</v>
      </c>
      <c r="D5943" s="407">
        <v>1.24</v>
      </c>
      <c r="E5943" s="404" t="s">
        <v>65</v>
      </c>
      <c r="G5943"/>
    </row>
    <row r="5944" spans="1:7" ht="23.25" thickBot="1" x14ac:dyDescent="0.25">
      <c r="A5944" s="406">
        <v>88394</v>
      </c>
      <c r="B5944" s="406" t="s">
        <v>11530</v>
      </c>
      <c r="C5944" s="406" t="s">
        <v>280</v>
      </c>
      <c r="D5944" s="406">
        <v>0.57999999999999996</v>
      </c>
      <c r="E5944" s="404" t="s">
        <v>65</v>
      </c>
      <c r="G5944"/>
    </row>
    <row r="5945" spans="1:7" ht="23.25" thickBot="1" x14ac:dyDescent="0.25">
      <c r="A5945" s="407">
        <v>88395</v>
      </c>
      <c r="B5945" s="407" t="s">
        <v>11531</v>
      </c>
      <c r="C5945" s="407" t="s">
        <v>280</v>
      </c>
      <c r="D5945" s="407">
        <v>0.13</v>
      </c>
      <c r="E5945" s="404" t="s">
        <v>65</v>
      </c>
      <c r="G5945"/>
    </row>
    <row r="5946" spans="1:7" ht="23.25" thickBot="1" x14ac:dyDescent="0.25">
      <c r="A5946" s="406">
        <v>88396</v>
      </c>
      <c r="B5946" s="406" t="s">
        <v>11532</v>
      </c>
      <c r="C5946" s="406" t="s">
        <v>280</v>
      </c>
      <c r="D5946" s="406">
        <v>0.48</v>
      </c>
      <c r="E5946" s="404" t="s">
        <v>65</v>
      </c>
      <c r="G5946"/>
    </row>
    <row r="5947" spans="1:7" ht="23.25" thickBot="1" x14ac:dyDescent="0.25">
      <c r="A5947" s="407">
        <v>88397</v>
      </c>
      <c r="B5947" s="407" t="s">
        <v>11533</v>
      </c>
      <c r="C5947" s="407" t="s">
        <v>280</v>
      </c>
      <c r="D5947" s="407">
        <v>1.86</v>
      </c>
      <c r="E5947" s="404" t="s">
        <v>65</v>
      </c>
      <c r="G5947"/>
    </row>
    <row r="5948" spans="1:7" ht="23.25" thickBot="1" x14ac:dyDescent="0.25">
      <c r="A5948" s="406">
        <v>88400</v>
      </c>
      <c r="B5948" s="406" t="s">
        <v>11534</v>
      </c>
      <c r="C5948" s="406" t="s">
        <v>280</v>
      </c>
      <c r="D5948" s="406">
        <v>0.46</v>
      </c>
      <c r="E5948" s="404" t="s">
        <v>65</v>
      </c>
      <c r="G5948"/>
    </row>
    <row r="5949" spans="1:7" ht="23.25" thickBot="1" x14ac:dyDescent="0.25">
      <c r="A5949" s="407">
        <v>88401</v>
      </c>
      <c r="B5949" s="407" t="s">
        <v>11535</v>
      </c>
      <c r="C5949" s="407" t="s">
        <v>280</v>
      </c>
      <c r="D5949" s="407">
        <v>0.1</v>
      </c>
      <c r="E5949" s="404" t="s">
        <v>65</v>
      </c>
      <c r="G5949"/>
    </row>
    <row r="5950" spans="1:7" ht="23.25" thickBot="1" x14ac:dyDescent="0.25">
      <c r="A5950" s="406">
        <v>88402</v>
      </c>
      <c r="B5950" s="406" t="s">
        <v>11536</v>
      </c>
      <c r="C5950" s="406" t="s">
        <v>280</v>
      </c>
      <c r="D5950" s="406">
        <v>0.38</v>
      </c>
      <c r="E5950" s="404" t="s">
        <v>65</v>
      </c>
      <c r="G5950"/>
    </row>
    <row r="5951" spans="1:7" ht="23.25" thickBot="1" x14ac:dyDescent="0.25">
      <c r="A5951" s="407">
        <v>88403</v>
      </c>
      <c r="B5951" s="407" t="s">
        <v>11537</v>
      </c>
      <c r="C5951" s="407" t="s">
        <v>280</v>
      </c>
      <c r="D5951" s="407">
        <v>0.74</v>
      </c>
      <c r="E5951" s="404" t="s">
        <v>65</v>
      </c>
      <c r="G5951"/>
    </row>
    <row r="5952" spans="1:7" ht="23.25" thickBot="1" x14ac:dyDescent="0.25">
      <c r="A5952" s="406">
        <v>88419</v>
      </c>
      <c r="B5952" s="406" t="s">
        <v>11538</v>
      </c>
      <c r="C5952" s="406" t="s">
        <v>280</v>
      </c>
      <c r="D5952" s="406">
        <v>3.01</v>
      </c>
      <c r="E5952" s="404" t="s">
        <v>65</v>
      </c>
      <c r="G5952"/>
    </row>
    <row r="5953" spans="1:7" ht="23.25" thickBot="1" x14ac:dyDescent="0.25">
      <c r="A5953" s="407">
        <v>88422</v>
      </c>
      <c r="B5953" s="407" t="s">
        <v>11539</v>
      </c>
      <c r="C5953" s="407" t="s">
        <v>280</v>
      </c>
      <c r="D5953" s="407">
        <v>0.7</v>
      </c>
      <c r="E5953" s="404" t="s">
        <v>65</v>
      </c>
      <c r="G5953"/>
    </row>
    <row r="5954" spans="1:7" ht="23.25" thickBot="1" x14ac:dyDescent="0.25">
      <c r="A5954" s="406">
        <v>88425</v>
      </c>
      <c r="B5954" s="406" t="s">
        <v>11540</v>
      </c>
      <c r="C5954" s="406" t="s">
        <v>280</v>
      </c>
      <c r="D5954" s="406">
        <v>2.5099999999999998</v>
      </c>
      <c r="E5954" s="404" t="s">
        <v>65</v>
      </c>
      <c r="G5954"/>
    </row>
    <row r="5955" spans="1:7" ht="23.25" thickBot="1" x14ac:dyDescent="0.25">
      <c r="A5955" s="407">
        <v>88427</v>
      </c>
      <c r="B5955" s="407" t="s">
        <v>11541</v>
      </c>
      <c r="C5955" s="407" t="s">
        <v>280</v>
      </c>
      <c r="D5955" s="407">
        <v>1.89</v>
      </c>
      <c r="E5955" s="404" t="s">
        <v>65</v>
      </c>
      <c r="G5955"/>
    </row>
    <row r="5956" spans="1:7" ht="23.25" thickBot="1" x14ac:dyDescent="0.25">
      <c r="A5956" s="406">
        <v>88434</v>
      </c>
      <c r="B5956" s="406" t="s">
        <v>11542</v>
      </c>
      <c r="C5956" s="406" t="s">
        <v>8373</v>
      </c>
      <c r="D5956" s="406">
        <v>4</v>
      </c>
      <c r="E5956" s="404" t="s">
        <v>65</v>
      </c>
      <c r="G5956"/>
    </row>
    <row r="5957" spans="1:7" ht="23.25" thickBot="1" x14ac:dyDescent="0.25">
      <c r="A5957" s="407">
        <v>88435</v>
      </c>
      <c r="B5957" s="407" t="s">
        <v>11543</v>
      </c>
      <c r="C5957" s="407" t="s">
        <v>8373</v>
      </c>
      <c r="D5957" s="407">
        <v>0.93</v>
      </c>
      <c r="E5957" s="404" t="s">
        <v>65</v>
      </c>
      <c r="G5957"/>
    </row>
    <row r="5958" spans="1:7" ht="23.25" thickBot="1" x14ac:dyDescent="0.25">
      <c r="A5958" s="406">
        <v>88436</v>
      </c>
      <c r="B5958" s="406" t="s">
        <v>11544</v>
      </c>
      <c r="C5958" s="406" t="s">
        <v>8373</v>
      </c>
      <c r="D5958" s="406">
        <v>3.33</v>
      </c>
      <c r="E5958" s="404" t="s">
        <v>65</v>
      </c>
      <c r="G5958"/>
    </row>
    <row r="5959" spans="1:7" ht="23.25" thickBot="1" x14ac:dyDescent="0.25">
      <c r="A5959" s="407">
        <v>88437</v>
      </c>
      <c r="B5959" s="407" t="s">
        <v>11545</v>
      </c>
      <c r="C5959" s="407" t="s">
        <v>8373</v>
      </c>
      <c r="D5959" s="407">
        <v>1.89</v>
      </c>
      <c r="E5959" s="404" t="s">
        <v>65</v>
      </c>
      <c r="G5959"/>
    </row>
    <row r="5960" spans="1:7" ht="23.25" thickBot="1" x14ac:dyDescent="0.25">
      <c r="A5960" s="406">
        <v>88569</v>
      </c>
      <c r="B5960" s="406" t="s">
        <v>11546</v>
      </c>
      <c r="C5960" s="406" t="s">
        <v>280</v>
      </c>
      <c r="D5960" s="406">
        <v>3.12</v>
      </c>
      <c r="E5960" s="404" t="s">
        <v>65</v>
      </c>
      <c r="G5960"/>
    </row>
    <row r="5961" spans="1:7" ht="23.25" thickBot="1" x14ac:dyDescent="0.25">
      <c r="A5961" s="407">
        <v>88570</v>
      </c>
      <c r="B5961" s="407" t="s">
        <v>11547</v>
      </c>
      <c r="C5961" s="407" t="s">
        <v>280</v>
      </c>
      <c r="D5961" s="407">
        <v>1.28</v>
      </c>
      <c r="E5961" s="404" t="s">
        <v>65</v>
      </c>
      <c r="G5961"/>
    </row>
    <row r="5962" spans="1:7" ht="23.25" thickBot="1" x14ac:dyDescent="0.25">
      <c r="A5962" s="406">
        <v>88826</v>
      </c>
      <c r="B5962" s="406" t="s">
        <v>11548</v>
      </c>
      <c r="C5962" s="406" t="s">
        <v>280</v>
      </c>
      <c r="D5962" s="406">
        <v>0.18</v>
      </c>
      <c r="E5962" s="404" t="s">
        <v>65</v>
      </c>
      <c r="G5962"/>
    </row>
    <row r="5963" spans="1:7" ht="23.25" thickBot="1" x14ac:dyDescent="0.25">
      <c r="A5963" s="407">
        <v>88827</v>
      </c>
      <c r="B5963" s="407" t="s">
        <v>11549</v>
      </c>
      <c r="C5963" s="407" t="s">
        <v>280</v>
      </c>
      <c r="D5963" s="407">
        <v>0.04</v>
      </c>
      <c r="E5963" s="404" t="s">
        <v>65</v>
      </c>
      <c r="G5963"/>
    </row>
    <row r="5964" spans="1:7" ht="23.25" thickBot="1" x14ac:dyDescent="0.25">
      <c r="A5964" s="406">
        <v>88828</v>
      </c>
      <c r="B5964" s="406" t="s">
        <v>11550</v>
      </c>
      <c r="C5964" s="406" t="s">
        <v>280</v>
      </c>
      <c r="D5964" s="406">
        <v>0.15</v>
      </c>
      <c r="E5964" s="404" t="s">
        <v>65</v>
      </c>
      <c r="G5964"/>
    </row>
    <row r="5965" spans="1:7" ht="23.25" thickBot="1" x14ac:dyDescent="0.25">
      <c r="A5965" s="407">
        <v>88829</v>
      </c>
      <c r="B5965" s="407" t="s">
        <v>11551</v>
      </c>
      <c r="C5965" s="407" t="s">
        <v>280</v>
      </c>
      <c r="D5965" s="407">
        <v>0.5</v>
      </c>
      <c r="E5965" s="404" t="s">
        <v>65</v>
      </c>
      <c r="G5965"/>
    </row>
    <row r="5966" spans="1:7" ht="23.25" thickBot="1" x14ac:dyDescent="0.25">
      <c r="A5966" s="406">
        <v>88832</v>
      </c>
      <c r="B5966" s="406" t="s">
        <v>11552</v>
      </c>
      <c r="C5966" s="406" t="s">
        <v>1790</v>
      </c>
      <c r="D5966" s="406">
        <v>25.64</v>
      </c>
      <c r="E5966" s="404" t="s">
        <v>65</v>
      </c>
      <c r="G5966"/>
    </row>
    <row r="5967" spans="1:7" ht="23.25" thickBot="1" x14ac:dyDescent="0.25">
      <c r="A5967" s="407">
        <v>88834</v>
      </c>
      <c r="B5967" s="407" t="s">
        <v>11553</v>
      </c>
      <c r="C5967" s="407" t="s">
        <v>1790</v>
      </c>
      <c r="D5967" s="407">
        <v>5.77</v>
      </c>
      <c r="E5967" s="404" t="s">
        <v>65</v>
      </c>
      <c r="G5967"/>
    </row>
    <row r="5968" spans="1:7" ht="23.25" thickBot="1" x14ac:dyDescent="0.25">
      <c r="A5968" s="406">
        <v>88835</v>
      </c>
      <c r="B5968" s="406" t="s">
        <v>11554</v>
      </c>
      <c r="C5968" s="406" t="s">
        <v>1790</v>
      </c>
      <c r="D5968" s="406">
        <v>36.06</v>
      </c>
      <c r="E5968" s="404" t="s">
        <v>65</v>
      </c>
      <c r="G5968"/>
    </row>
    <row r="5969" spans="1:7" ht="23.25" thickBot="1" x14ac:dyDescent="0.25">
      <c r="A5969" s="407">
        <v>88836</v>
      </c>
      <c r="B5969" s="407" t="s">
        <v>11555</v>
      </c>
      <c r="C5969" s="407" t="s">
        <v>1790</v>
      </c>
      <c r="D5969" s="407">
        <v>48.24</v>
      </c>
      <c r="E5969" s="404" t="s">
        <v>65</v>
      </c>
      <c r="G5969"/>
    </row>
    <row r="5970" spans="1:7" ht="23.25" thickBot="1" x14ac:dyDescent="0.25">
      <c r="A5970" s="406">
        <v>88839</v>
      </c>
      <c r="B5970" s="406" t="s">
        <v>11556</v>
      </c>
      <c r="C5970" s="406" t="s">
        <v>1832</v>
      </c>
      <c r="D5970" s="406">
        <v>36.42</v>
      </c>
      <c r="E5970" s="404" t="s">
        <v>65</v>
      </c>
      <c r="G5970"/>
    </row>
    <row r="5971" spans="1:7" ht="13.5" thickBot="1" x14ac:dyDescent="0.25">
      <c r="A5971" s="407">
        <v>88840</v>
      </c>
      <c r="B5971" s="407" t="s">
        <v>11557</v>
      </c>
      <c r="C5971" s="407" t="s">
        <v>1832</v>
      </c>
      <c r="D5971" s="407">
        <v>8.19</v>
      </c>
      <c r="E5971" s="404" t="s">
        <v>65</v>
      </c>
      <c r="G5971"/>
    </row>
    <row r="5972" spans="1:7" ht="51" customHeight="1" thickBot="1" x14ac:dyDescent="0.25">
      <c r="A5972" s="406">
        <v>88841</v>
      </c>
      <c r="B5972" s="406" t="s">
        <v>11558</v>
      </c>
      <c r="C5972" s="406" t="s">
        <v>1832</v>
      </c>
      <c r="D5972" s="406">
        <v>45.53</v>
      </c>
      <c r="E5972" s="404" t="s">
        <v>65</v>
      </c>
      <c r="G5972"/>
    </row>
    <row r="5973" spans="1:7" ht="23.25" thickBot="1" x14ac:dyDescent="0.25">
      <c r="A5973" s="407">
        <v>88842</v>
      </c>
      <c r="B5973" s="407" t="s">
        <v>11559</v>
      </c>
      <c r="C5973" s="407" t="s">
        <v>1832</v>
      </c>
      <c r="D5973" s="407">
        <v>65.790000000000006</v>
      </c>
      <c r="E5973" s="404" t="s">
        <v>65</v>
      </c>
      <c r="G5973"/>
    </row>
    <row r="5974" spans="1:7" ht="34.5" thickBot="1" x14ac:dyDescent="0.25">
      <c r="A5974" s="406">
        <v>88847</v>
      </c>
      <c r="B5974" s="406" t="s">
        <v>11560</v>
      </c>
      <c r="C5974" s="406" t="s">
        <v>280</v>
      </c>
      <c r="D5974" s="406">
        <v>17.98</v>
      </c>
      <c r="E5974" s="404" t="s">
        <v>65</v>
      </c>
      <c r="G5974"/>
    </row>
    <row r="5975" spans="1:7" ht="23.25" customHeight="1" thickBot="1" x14ac:dyDescent="0.25">
      <c r="A5975" s="407">
        <v>88848</v>
      </c>
      <c r="B5975" s="407" t="s">
        <v>11561</v>
      </c>
      <c r="C5975" s="407" t="s">
        <v>280</v>
      </c>
      <c r="D5975" s="407">
        <v>5.38</v>
      </c>
      <c r="E5975" s="404" t="s">
        <v>65</v>
      </c>
      <c r="G5975"/>
    </row>
    <row r="5976" spans="1:7" ht="23.25" customHeight="1" thickBot="1" x14ac:dyDescent="0.25">
      <c r="A5976" s="406">
        <v>88853</v>
      </c>
      <c r="B5976" s="406" t="s">
        <v>11562</v>
      </c>
      <c r="C5976" s="406" t="s">
        <v>11426</v>
      </c>
      <c r="D5976" s="406">
        <v>0.09</v>
      </c>
      <c r="E5976" s="404" t="s">
        <v>65</v>
      </c>
      <c r="G5976"/>
    </row>
    <row r="5977" spans="1:7" ht="23.25" thickBot="1" x14ac:dyDescent="0.25">
      <c r="A5977" s="407">
        <v>88854</v>
      </c>
      <c r="B5977" s="407" t="s">
        <v>11563</v>
      </c>
      <c r="C5977" s="407" t="s">
        <v>11426</v>
      </c>
      <c r="D5977" s="407">
        <v>0.02</v>
      </c>
      <c r="E5977" s="404" t="s">
        <v>65</v>
      </c>
      <c r="G5977"/>
    </row>
    <row r="5978" spans="1:7" ht="23.25" thickBot="1" x14ac:dyDescent="0.25">
      <c r="A5978" s="406">
        <v>88855</v>
      </c>
      <c r="B5978" s="406" t="s">
        <v>11564</v>
      </c>
      <c r="C5978" s="406" t="s">
        <v>280</v>
      </c>
      <c r="D5978" s="406">
        <v>1.94</v>
      </c>
      <c r="E5978" s="404" t="s">
        <v>65</v>
      </c>
      <c r="G5978"/>
    </row>
    <row r="5979" spans="1:7" ht="23.25" thickBot="1" x14ac:dyDescent="0.25">
      <c r="A5979" s="407">
        <v>88856</v>
      </c>
      <c r="B5979" s="407" t="s">
        <v>11565</v>
      </c>
      <c r="C5979" s="407" t="s">
        <v>280</v>
      </c>
      <c r="D5979" s="407">
        <v>0.67</v>
      </c>
      <c r="E5979" s="404" t="s">
        <v>65</v>
      </c>
      <c r="G5979"/>
    </row>
    <row r="5980" spans="1:7" ht="63.75" customHeight="1" thickBot="1" x14ac:dyDescent="0.25">
      <c r="A5980" s="406">
        <v>88857</v>
      </c>
      <c r="B5980" s="406" t="s">
        <v>11566</v>
      </c>
      <c r="C5980" s="406" t="s">
        <v>11420</v>
      </c>
      <c r="D5980" s="406">
        <v>15.59</v>
      </c>
      <c r="E5980" s="404" t="s">
        <v>65</v>
      </c>
      <c r="G5980"/>
    </row>
    <row r="5981" spans="1:7" ht="34.5" thickBot="1" x14ac:dyDescent="0.25">
      <c r="A5981" s="407">
        <v>88858</v>
      </c>
      <c r="B5981" s="407" t="s">
        <v>11567</v>
      </c>
      <c r="C5981" s="407" t="s">
        <v>11420</v>
      </c>
      <c r="D5981" s="407">
        <v>3.5</v>
      </c>
      <c r="E5981" s="404" t="s">
        <v>65</v>
      </c>
      <c r="G5981"/>
    </row>
    <row r="5982" spans="1:7" ht="34.5" thickBot="1" x14ac:dyDescent="0.25">
      <c r="A5982" s="406">
        <v>88859</v>
      </c>
      <c r="B5982" s="406" t="s">
        <v>11568</v>
      </c>
      <c r="C5982" s="406" t="s">
        <v>11420</v>
      </c>
      <c r="D5982" s="406">
        <v>13.86</v>
      </c>
      <c r="E5982" s="404" t="s">
        <v>65</v>
      </c>
      <c r="G5982"/>
    </row>
    <row r="5983" spans="1:7" ht="34.5" thickBot="1" x14ac:dyDescent="0.25">
      <c r="A5983" s="407">
        <v>88860</v>
      </c>
      <c r="B5983" s="407" t="s">
        <v>11569</v>
      </c>
      <c r="C5983" s="407" t="s">
        <v>11420</v>
      </c>
      <c r="D5983" s="407">
        <v>3.11</v>
      </c>
      <c r="E5983" s="404" t="s">
        <v>65</v>
      </c>
      <c r="G5983"/>
    </row>
    <row r="5984" spans="1:7" ht="23.25" thickBot="1" x14ac:dyDescent="0.25">
      <c r="A5984" s="406">
        <v>88900</v>
      </c>
      <c r="B5984" s="406" t="s">
        <v>11570</v>
      </c>
      <c r="C5984" s="406" t="s">
        <v>1790</v>
      </c>
      <c r="D5984" s="406">
        <v>29.9</v>
      </c>
      <c r="E5984" s="404" t="s">
        <v>65</v>
      </c>
      <c r="G5984"/>
    </row>
    <row r="5985" spans="1:7" ht="23.25" thickBot="1" x14ac:dyDescent="0.25">
      <c r="A5985" s="407">
        <v>88902</v>
      </c>
      <c r="B5985" s="407" t="s">
        <v>11571</v>
      </c>
      <c r="C5985" s="407" t="s">
        <v>1790</v>
      </c>
      <c r="D5985" s="407">
        <v>6.72</v>
      </c>
      <c r="E5985" s="404" t="s">
        <v>65</v>
      </c>
      <c r="G5985"/>
    </row>
    <row r="5986" spans="1:7" ht="23.25" thickBot="1" x14ac:dyDescent="0.25">
      <c r="A5986" s="406">
        <v>88903</v>
      </c>
      <c r="B5986" s="406" t="s">
        <v>11572</v>
      </c>
      <c r="C5986" s="406" t="s">
        <v>1790</v>
      </c>
      <c r="D5986" s="406">
        <v>42.05</v>
      </c>
      <c r="E5986" s="404" t="s">
        <v>65</v>
      </c>
      <c r="G5986"/>
    </row>
    <row r="5987" spans="1:7" ht="23.25" thickBot="1" x14ac:dyDescent="0.25">
      <c r="A5987" s="407">
        <v>88904</v>
      </c>
      <c r="B5987" s="407" t="s">
        <v>11573</v>
      </c>
      <c r="C5987" s="407" t="s">
        <v>1790</v>
      </c>
      <c r="D5987" s="407">
        <v>68</v>
      </c>
      <c r="E5987" s="404" t="s">
        <v>65</v>
      </c>
      <c r="G5987"/>
    </row>
    <row r="5988" spans="1:7" ht="23.25" thickBot="1" x14ac:dyDescent="0.25">
      <c r="A5988" s="406">
        <v>89009</v>
      </c>
      <c r="B5988" s="406" t="s">
        <v>11574</v>
      </c>
      <c r="C5988" s="406" t="s">
        <v>280</v>
      </c>
      <c r="D5988" s="406">
        <v>45.12</v>
      </c>
      <c r="E5988" s="404" t="s">
        <v>65</v>
      </c>
      <c r="G5988"/>
    </row>
    <row r="5989" spans="1:7" ht="23.25" thickBot="1" x14ac:dyDescent="0.25">
      <c r="A5989" s="407">
        <v>89010</v>
      </c>
      <c r="B5989" s="407" t="s">
        <v>11575</v>
      </c>
      <c r="C5989" s="407" t="s">
        <v>280</v>
      </c>
      <c r="D5989" s="407">
        <v>10.15</v>
      </c>
      <c r="E5989" s="404" t="s">
        <v>65</v>
      </c>
      <c r="G5989"/>
    </row>
    <row r="5990" spans="1:7" ht="34.5" thickBot="1" x14ac:dyDescent="0.25">
      <c r="A5990" s="406">
        <v>89011</v>
      </c>
      <c r="B5990" s="406" t="s">
        <v>11576</v>
      </c>
      <c r="C5990" s="406" t="s">
        <v>11420</v>
      </c>
      <c r="D5990" s="406">
        <v>15.04</v>
      </c>
      <c r="E5990" s="404" t="s">
        <v>65</v>
      </c>
      <c r="G5990"/>
    </row>
    <row r="5991" spans="1:7" ht="34.5" thickBot="1" x14ac:dyDescent="0.25">
      <c r="A5991" s="407">
        <v>89012</v>
      </c>
      <c r="B5991" s="407" t="s">
        <v>11577</v>
      </c>
      <c r="C5991" s="407" t="s">
        <v>11420</v>
      </c>
      <c r="D5991" s="407">
        <v>3.38</v>
      </c>
      <c r="E5991" s="404" t="s">
        <v>65</v>
      </c>
      <c r="G5991"/>
    </row>
    <row r="5992" spans="1:7" ht="25.5" customHeight="1" thickBot="1" x14ac:dyDescent="0.25">
      <c r="A5992" s="406">
        <v>89013</v>
      </c>
      <c r="B5992" s="406" t="s">
        <v>11578</v>
      </c>
      <c r="C5992" s="406" t="s">
        <v>1832</v>
      </c>
      <c r="D5992" s="406">
        <v>147.79</v>
      </c>
      <c r="E5992" s="404" t="s">
        <v>65</v>
      </c>
      <c r="G5992"/>
    </row>
    <row r="5993" spans="1:7" ht="13.5" thickBot="1" x14ac:dyDescent="0.25">
      <c r="A5993" s="407">
        <v>89014</v>
      </c>
      <c r="B5993" s="407" t="s">
        <v>11579</v>
      </c>
      <c r="C5993" s="407" t="s">
        <v>1832</v>
      </c>
      <c r="D5993" s="407">
        <v>33.25</v>
      </c>
      <c r="E5993" s="404" t="s">
        <v>65</v>
      </c>
      <c r="G5993"/>
    </row>
    <row r="5994" spans="1:7" ht="23.25" thickBot="1" x14ac:dyDescent="0.25">
      <c r="A5994" s="406">
        <v>89015</v>
      </c>
      <c r="B5994" s="406" t="s">
        <v>11580</v>
      </c>
      <c r="C5994" s="406" t="s">
        <v>11497</v>
      </c>
      <c r="D5994" s="406">
        <v>1.95</v>
      </c>
      <c r="E5994" s="404" t="s">
        <v>65</v>
      </c>
      <c r="G5994"/>
    </row>
    <row r="5995" spans="1:7" ht="23.25" thickBot="1" x14ac:dyDescent="0.25">
      <c r="A5995" s="407">
        <v>89016</v>
      </c>
      <c r="B5995" s="407" t="s">
        <v>11581</v>
      </c>
      <c r="C5995" s="407" t="s">
        <v>11497</v>
      </c>
      <c r="D5995" s="407">
        <v>0.71</v>
      </c>
      <c r="E5995" s="404" t="s">
        <v>65</v>
      </c>
      <c r="G5995"/>
    </row>
    <row r="5996" spans="1:7" ht="13.5" thickBot="1" x14ac:dyDescent="0.25">
      <c r="A5996" s="406">
        <v>89017</v>
      </c>
      <c r="B5996" s="406" t="s">
        <v>11582</v>
      </c>
      <c r="C5996" s="406" t="s">
        <v>11436</v>
      </c>
      <c r="D5996" s="406">
        <v>44.84</v>
      </c>
      <c r="E5996" s="404" t="s">
        <v>65</v>
      </c>
      <c r="G5996"/>
    </row>
    <row r="5997" spans="1:7" ht="13.5" thickBot="1" x14ac:dyDescent="0.25">
      <c r="A5997" s="407">
        <v>89018</v>
      </c>
      <c r="B5997" s="407" t="s">
        <v>11583</v>
      </c>
      <c r="C5997" s="407" t="s">
        <v>11436</v>
      </c>
      <c r="D5997" s="407">
        <v>10.08</v>
      </c>
      <c r="E5997" s="404" t="s">
        <v>65</v>
      </c>
      <c r="G5997"/>
    </row>
    <row r="5998" spans="1:7" ht="23.25" thickBot="1" x14ac:dyDescent="0.25">
      <c r="A5998" s="406">
        <v>89019</v>
      </c>
      <c r="B5998" s="406" t="s">
        <v>11584</v>
      </c>
      <c r="C5998" s="406" t="s">
        <v>11465</v>
      </c>
      <c r="D5998" s="406">
        <v>0.19</v>
      </c>
      <c r="E5998" s="404" t="s">
        <v>65</v>
      </c>
      <c r="G5998"/>
    </row>
    <row r="5999" spans="1:7" ht="23.25" thickBot="1" x14ac:dyDescent="0.25">
      <c r="A5999" s="407">
        <v>89020</v>
      </c>
      <c r="B5999" s="407" t="s">
        <v>11585</v>
      </c>
      <c r="C5999" s="407" t="s">
        <v>11465</v>
      </c>
      <c r="D5999" s="407">
        <v>0.05</v>
      </c>
      <c r="E5999" s="404" t="s">
        <v>65</v>
      </c>
      <c r="G5999"/>
    </row>
    <row r="6000" spans="1:7" ht="13.5" thickBot="1" x14ac:dyDescent="0.25">
      <c r="A6000" s="406">
        <v>89023</v>
      </c>
      <c r="B6000" s="406" t="s">
        <v>11586</v>
      </c>
      <c r="C6000" s="406" t="s">
        <v>11424</v>
      </c>
      <c r="D6000" s="406">
        <v>1.74</v>
      </c>
      <c r="E6000" s="404" t="s">
        <v>65</v>
      </c>
      <c r="G6000"/>
    </row>
    <row r="6001" spans="1:7" ht="13.5" thickBot="1" x14ac:dyDescent="0.25">
      <c r="A6001" s="407">
        <v>89024</v>
      </c>
      <c r="B6001" s="407" t="s">
        <v>11587</v>
      </c>
      <c r="C6001" s="407" t="s">
        <v>1784</v>
      </c>
      <c r="D6001" s="407">
        <v>0.52</v>
      </c>
      <c r="E6001" s="404" t="s">
        <v>65</v>
      </c>
      <c r="G6001"/>
    </row>
    <row r="6002" spans="1:7" ht="13.5" thickBot="1" x14ac:dyDescent="0.25">
      <c r="A6002" s="406">
        <v>89025</v>
      </c>
      <c r="B6002" s="406" t="s">
        <v>11588</v>
      </c>
      <c r="C6002" s="406" t="s">
        <v>1790</v>
      </c>
      <c r="D6002" s="406">
        <v>1.2</v>
      </c>
      <c r="E6002" s="404" t="s">
        <v>65</v>
      </c>
      <c r="G6002"/>
    </row>
    <row r="6003" spans="1:7" ht="23.25" thickBot="1" x14ac:dyDescent="0.25">
      <c r="A6003" s="407">
        <v>89026</v>
      </c>
      <c r="B6003" s="407" t="s">
        <v>11589</v>
      </c>
      <c r="C6003" s="407" t="s">
        <v>1794</v>
      </c>
      <c r="D6003" s="407">
        <v>117.42</v>
      </c>
      <c r="E6003" s="404" t="s">
        <v>65</v>
      </c>
      <c r="G6003"/>
    </row>
    <row r="6004" spans="1:7" ht="23.25" thickBot="1" x14ac:dyDescent="0.25">
      <c r="A6004" s="406">
        <v>89029</v>
      </c>
      <c r="B6004" s="406" t="s">
        <v>11590</v>
      </c>
      <c r="C6004" s="406" t="s">
        <v>1790</v>
      </c>
      <c r="D6004" s="406">
        <v>34.799999999999997</v>
      </c>
      <c r="E6004" s="404" t="s">
        <v>65</v>
      </c>
      <c r="G6004"/>
    </row>
    <row r="6005" spans="1:7" ht="13.5" thickBot="1" x14ac:dyDescent="0.25">
      <c r="A6005" s="407">
        <v>89030</v>
      </c>
      <c r="B6005" s="407" t="s">
        <v>11591</v>
      </c>
      <c r="C6005" s="407" t="s">
        <v>1790</v>
      </c>
      <c r="D6005" s="407">
        <v>7.83</v>
      </c>
      <c r="E6005" s="404" t="s">
        <v>65</v>
      </c>
      <c r="G6005"/>
    </row>
    <row r="6006" spans="1:7" ht="13.5" thickBot="1" x14ac:dyDescent="0.25">
      <c r="A6006" s="406">
        <v>89033</v>
      </c>
      <c r="B6006" s="406" t="s">
        <v>11592</v>
      </c>
      <c r="C6006" s="406" t="s">
        <v>11433</v>
      </c>
      <c r="D6006" s="406">
        <v>4.24</v>
      </c>
      <c r="E6006" s="404" t="s">
        <v>65</v>
      </c>
      <c r="G6006"/>
    </row>
    <row r="6007" spans="1:7" ht="13.5" thickBot="1" x14ac:dyDescent="0.25">
      <c r="A6007" s="407">
        <v>89034</v>
      </c>
      <c r="B6007" s="407" t="s">
        <v>11593</v>
      </c>
      <c r="C6007" s="407" t="s">
        <v>11433</v>
      </c>
      <c r="D6007" s="407">
        <v>1.43</v>
      </c>
      <c r="E6007" s="404" t="s">
        <v>65</v>
      </c>
      <c r="G6007"/>
    </row>
    <row r="6008" spans="1:7" ht="23.25" thickBot="1" x14ac:dyDescent="0.25">
      <c r="A6008" s="406">
        <v>89128</v>
      </c>
      <c r="B6008" s="406" t="s">
        <v>11594</v>
      </c>
      <c r="C6008" s="406" t="s">
        <v>8372</v>
      </c>
      <c r="D6008" s="406">
        <v>24.32</v>
      </c>
      <c r="E6008" s="404" t="s">
        <v>65</v>
      </c>
      <c r="G6008"/>
    </row>
    <row r="6009" spans="1:7" ht="23.25" thickBot="1" x14ac:dyDescent="0.25">
      <c r="A6009" s="407">
        <v>89129</v>
      </c>
      <c r="B6009" s="407" t="s">
        <v>11595</v>
      </c>
      <c r="C6009" s="407" t="s">
        <v>8372</v>
      </c>
      <c r="D6009" s="407">
        <v>5.47</v>
      </c>
      <c r="E6009" s="404" t="s">
        <v>65</v>
      </c>
      <c r="G6009"/>
    </row>
    <row r="6010" spans="1:7" ht="23.25" thickBot="1" x14ac:dyDescent="0.25">
      <c r="A6010" s="406">
        <v>89130</v>
      </c>
      <c r="B6010" s="406" t="s">
        <v>11596</v>
      </c>
      <c r="C6010" s="406" t="s">
        <v>11459</v>
      </c>
      <c r="D6010" s="406">
        <v>33.72</v>
      </c>
      <c r="E6010" s="404" t="s">
        <v>65</v>
      </c>
      <c r="G6010"/>
    </row>
    <row r="6011" spans="1:7" ht="23.25" thickBot="1" x14ac:dyDescent="0.25">
      <c r="A6011" s="407">
        <v>89131</v>
      </c>
      <c r="B6011" s="407" t="s">
        <v>11597</v>
      </c>
      <c r="C6011" s="407" t="s">
        <v>11459</v>
      </c>
      <c r="D6011" s="407">
        <v>7.58</v>
      </c>
      <c r="E6011" s="404" t="s">
        <v>65</v>
      </c>
      <c r="G6011"/>
    </row>
    <row r="6012" spans="1:7" ht="23.25" thickBot="1" x14ac:dyDescent="0.25">
      <c r="A6012" s="406">
        <v>89210</v>
      </c>
      <c r="B6012" s="406" t="s">
        <v>11598</v>
      </c>
      <c r="C6012" s="406" t="s">
        <v>11424</v>
      </c>
      <c r="D6012" s="406">
        <v>17.11</v>
      </c>
      <c r="E6012" s="404" t="s">
        <v>65</v>
      </c>
      <c r="G6012"/>
    </row>
    <row r="6013" spans="1:7" ht="23.25" thickBot="1" x14ac:dyDescent="0.25">
      <c r="A6013" s="407">
        <v>89211</v>
      </c>
      <c r="B6013" s="407" t="s">
        <v>11599</v>
      </c>
      <c r="C6013" s="407" t="s">
        <v>11424</v>
      </c>
      <c r="D6013" s="407">
        <v>3.99</v>
      </c>
      <c r="E6013" s="404" t="s">
        <v>65</v>
      </c>
      <c r="G6013"/>
    </row>
    <row r="6014" spans="1:7" ht="63.75" customHeight="1" thickBot="1" x14ac:dyDescent="0.25">
      <c r="A6014" s="406">
        <v>89212</v>
      </c>
      <c r="B6014" s="406" t="s">
        <v>11600</v>
      </c>
      <c r="C6014" s="406" t="s">
        <v>280</v>
      </c>
      <c r="D6014" s="406">
        <v>12.02</v>
      </c>
      <c r="E6014" s="404" t="s">
        <v>65</v>
      </c>
      <c r="G6014"/>
    </row>
    <row r="6015" spans="1:7" ht="23.25" thickBot="1" x14ac:dyDescent="0.25">
      <c r="A6015" s="407">
        <v>89213</v>
      </c>
      <c r="B6015" s="407" t="s">
        <v>11601</v>
      </c>
      <c r="C6015" s="407" t="s">
        <v>280</v>
      </c>
      <c r="D6015" s="407">
        <v>4.67</v>
      </c>
      <c r="E6015" s="404" t="s">
        <v>65</v>
      </c>
      <c r="G6015"/>
    </row>
    <row r="6016" spans="1:7" ht="23.25" thickBot="1" x14ac:dyDescent="0.25">
      <c r="A6016" s="406">
        <v>89214</v>
      </c>
      <c r="B6016" s="406" t="s">
        <v>11602</v>
      </c>
      <c r="C6016" s="406" t="s">
        <v>280</v>
      </c>
      <c r="D6016" s="406">
        <v>14.14</v>
      </c>
      <c r="E6016" s="404" t="s">
        <v>65</v>
      </c>
      <c r="G6016"/>
    </row>
    <row r="6017" spans="1:7" ht="23.25" thickBot="1" x14ac:dyDescent="0.25">
      <c r="A6017" s="407">
        <v>89215</v>
      </c>
      <c r="B6017" s="407" t="s">
        <v>11603</v>
      </c>
      <c r="C6017" s="407" t="s">
        <v>280</v>
      </c>
      <c r="D6017" s="407">
        <v>77.2</v>
      </c>
      <c r="E6017" s="404" t="s">
        <v>65</v>
      </c>
      <c r="G6017"/>
    </row>
    <row r="6018" spans="1:7" ht="23.25" thickBot="1" x14ac:dyDescent="0.25">
      <c r="A6018" s="406">
        <v>89219</v>
      </c>
      <c r="B6018" s="406" t="s">
        <v>11604</v>
      </c>
      <c r="C6018" s="406" t="s">
        <v>280</v>
      </c>
      <c r="D6018" s="406">
        <v>17.87</v>
      </c>
      <c r="E6018" s="404" t="s">
        <v>65</v>
      </c>
      <c r="G6018"/>
    </row>
    <row r="6019" spans="1:7" ht="23.25" thickBot="1" x14ac:dyDescent="0.25">
      <c r="A6019" s="407">
        <v>89220</v>
      </c>
      <c r="B6019" s="407" t="s">
        <v>11605</v>
      </c>
      <c r="C6019" s="407" t="s">
        <v>280</v>
      </c>
      <c r="D6019" s="407">
        <v>4.16</v>
      </c>
      <c r="E6019" s="404" t="s">
        <v>65</v>
      </c>
      <c r="G6019"/>
    </row>
    <row r="6020" spans="1:7" ht="23.25" thickBot="1" x14ac:dyDescent="0.25">
      <c r="A6020" s="406">
        <v>89221</v>
      </c>
      <c r="B6020" s="406" t="s">
        <v>11606</v>
      </c>
      <c r="C6020" s="406" t="s">
        <v>280</v>
      </c>
      <c r="D6020" s="406">
        <v>0.75</v>
      </c>
      <c r="E6020" s="404" t="s">
        <v>65</v>
      </c>
      <c r="G6020"/>
    </row>
    <row r="6021" spans="1:7" ht="23.25" thickBot="1" x14ac:dyDescent="0.25">
      <c r="A6021" s="407">
        <v>89222</v>
      </c>
      <c r="B6021" s="407" t="s">
        <v>11607</v>
      </c>
      <c r="C6021" s="407" t="s">
        <v>280</v>
      </c>
      <c r="D6021" s="407">
        <v>0.17</v>
      </c>
      <c r="E6021" s="404" t="s">
        <v>65</v>
      </c>
      <c r="G6021"/>
    </row>
    <row r="6022" spans="1:7" ht="23.25" thickBot="1" x14ac:dyDescent="0.25">
      <c r="A6022" s="406">
        <v>89223</v>
      </c>
      <c r="B6022" s="406" t="s">
        <v>11608</v>
      </c>
      <c r="C6022" s="406" t="s">
        <v>280</v>
      </c>
      <c r="D6022" s="406">
        <v>0.62</v>
      </c>
      <c r="E6022" s="404" t="s">
        <v>65</v>
      </c>
      <c r="G6022"/>
    </row>
    <row r="6023" spans="1:7" ht="23.25" thickBot="1" x14ac:dyDescent="0.25">
      <c r="A6023" s="407">
        <v>89224</v>
      </c>
      <c r="B6023" s="407" t="s">
        <v>11609</v>
      </c>
      <c r="C6023" s="407" t="s">
        <v>280</v>
      </c>
      <c r="D6023" s="407">
        <v>0.99</v>
      </c>
      <c r="E6023" s="404" t="s">
        <v>65</v>
      </c>
      <c r="G6023"/>
    </row>
    <row r="6024" spans="1:7" ht="23.25" thickBot="1" x14ac:dyDescent="0.25">
      <c r="A6024" s="406">
        <v>89228</v>
      </c>
      <c r="B6024" s="406" t="s">
        <v>11610</v>
      </c>
      <c r="C6024" s="406" t="s">
        <v>1787</v>
      </c>
      <c r="D6024" s="406">
        <v>24.42</v>
      </c>
      <c r="E6024" s="404" t="s">
        <v>65</v>
      </c>
      <c r="G6024"/>
    </row>
    <row r="6025" spans="1:7" ht="23.25" thickBot="1" x14ac:dyDescent="0.25">
      <c r="A6025" s="407">
        <v>89229</v>
      </c>
      <c r="B6025" s="407" t="s">
        <v>11611</v>
      </c>
      <c r="C6025" s="407" t="s">
        <v>1787</v>
      </c>
      <c r="D6025" s="407">
        <v>7.77</v>
      </c>
      <c r="E6025" s="404" t="s">
        <v>65</v>
      </c>
      <c r="G6025"/>
    </row>
    <row r="6026" spans="1:7" ht="23.25" thickBot="1" x14ac:dyDescent="0.25">
      <c r="A6026" s="406">
        <v>89230</v>
      </c>
      <c r="B6026" s="406" t="s">
        <v>11612</v>
      </c>
      <c r="C6026" s="406" t="s">
        <v>280</v>
      </c>
      <c r="D6026" s="406">
        <v>65.239999999999995</v>
      </c>
      <c r="E6026" s="404" t="s">
        <v>65</v>
      </c>
      <c r="G6026"/>
    </row>
    <row r="6027" spans="1:7" ht="23.25" thickBot="1" x14ac:dyDescent="0.25">
      <c r="A6027" s="407">
        <v>89231</v>
      </c>
      <c r="B6027" s="407" t="s">
        <v>11613</v>
      </c>
      <c r="C6027" s="407" t="s">
        <v>280</v>
      </c>
      <c r="D6027" s="407">
        <v>14.68</v>
      </c>
      <c r="E6027" s="404" t="s">
        <v>65</v>
      </c>
      <c r="G6027"/>
    </row>
    <row r="6028" spans="1:7" ht="23.25" thickBot="1" x14ac:dyDescent="0.25">
      <c r="A6028" s="406">
        <v>89232</v>
      </c>
      <c r="B6028" s="406" t="s">
        <v>11614</v>
      </c>
      <c r="C6028" s="406" t="s">
        <v>280</v>
      </c>
      <c r="D6028" s="406">
        <v>101.94</v>
      </c>
      <c r="E6028" s="404" t="s">
        <v>65</v>
      </c>
      <c r="G6028"/>
    </row>
    <row r="6029" spans="1:7" ht="23.25" thickBot="1" x14ac:dyDescent="0.25">
      <c r="A6029" s="407">
        <v>89233</v>
      </c>
      <c r="B6029" s="407" t="s">
        <v>11615</v>
      </c>
      <c r="C6029" s="407" t="s">
        <v>280</v>
      </c>
      <c r="D6029" s="407">
        <v>91.22</v>
      </c>
      <c r="E6029" s="404" t="s">
        <v>65</v>
      </c>
      <c r="G6029"/>
    </row>
    <row r="6030" spans="1:7" ht="23.25" thickBot="1" x14ac:dyDescent="0.25">
      <c r="A6030" s="406">
        <v>89236</v>
      </c>
      <c r="B6030" s="406" t="s">
        <v>11616</v>
      </c>
      <c r="C6030" s="406" t="s">
        <v>280</v>
      </c>
      <c r="D6030" s="406">
        <v>152.41</v>
      </c>
      <c r="E6030" s="404" t="s">
        <v>65</v>
      </c>
      <c r="G6030"/>
    </row>
    <row r="6031" spans="1:7" ht="23.25" thickBot="1" x14ac:dyDescent="0.25">
      <c r="A6031" s="407">
        <v>89237</v>
      </c>
      <c r="B6031" s="407" t="s">
        <v>11617</v>
      </c>
      <c r="C6031" s="407" t="s">
        <v>280</v>
      </c>
      <c r="D6031" s="407">
        <v>34.29</v>
      </c>
      <c r="E6031" s="404" t="s">
        <v>65</v>
      </c>
      <c r="G6031"/>
    </row>
    <row r="6032" spans="1:7" ht="23.25" thickBot="1" x14ac:dyDescent="0.25">
      <c r="A6032" s="406">
        <v>89238</v>
      </c>
      <c r="B6032" s="406" t="s">
        <v>11618</v>
      </c>
      <c r="C6032" s="406" t="s">
        <v>280</v>
      </c>
      <c r="D6032" s="406">
        <v>238.14</v>
      </c>
      <c r="E6032" s="404" t="s">
        <v>65</v>
      </c>
      <c r="G6032"/>
    </row>
    <row r="6033" spans="1:7" ht="23.25" thickBot="1" x14ac:dyDescent="0.25">
      <c r="A6033" s="407">
        <v>89239</v>
      </c>
      <c r="B6033" s="407" t="s">
        <v>11619</v>
      </c>
      <c r="C6033" s="407" t="s">
        <v>280</v>
      </c>
      <c r="D6033" s="407">
        <v>241.25</v>
      </c>
      <c r="E6033" s="404" t="s">
        <v>65</v>
      </c>
      <c r="G6033"/>
    </row>
    <row r="6034" spans="1:7" ht="23.25" thickBot="1" x14ac:dyDescent="0.25">
      <c r="A6034" s="406">
        <v>89240</v>
      </c>
      <c r="B6034" s="406" t="s">
        <v>11620</v>
      </c>
      <c r="C6034" s="406" t="s">
        <v>8374</v>
      </c>
      <c r="D6034" s="406">
        <v>43.85</v>
      </c>
      <c r="E6034" s="404" t="s">
        <v>65</v>
      </c>
      <c r="G6034"/>
    </row>
    <row r="6035" spans="1:7" ht="23.25" thickBot="1" x14ac:dyDescent="0.25">
      <c r="A6035" s="407">
        <v>89241</v>
      </c>
      <c r="B6035" s="407" t="s">
        <v>11621</v>
      </c>
      <c r="C6035" s="407" t="s">
        <v>8374</v>
      </c>
      <c r="D6035" s="407">
        <v>13.14</v>
      </c>
      <c r="E6035" s="404" t="s">
        <v>65</v>
      </c>
      <c r="G6035"/>
    </row>
    <row r="6036" spans="1:7" ht="23.25" thickBot="1" x14ac:dyDescent="0.25">
      <c r="A6036" s="406">
        <v>89246</v>
      </c>
      <c r="B6036" s="406" t="s">
        <v>11622</v>
      </c>
      <c r="C6036" s="406" t="s">
        <v>280</v>
      </c>
      <c r="D6036" s="406">
        <v>132.43</v>
      </c>
      <c r="E6036" s="404" t="s">
        <v>65</v>
      </c>
      <c r="G6036"/>
    </row>
    <row r="6037" spans="1:7" ht="23.25" thickBot="1" x14ac:dyDescent="0.25">
      <c r="A6037" s="407">
        <v>89247</v>
      </c>
      <c r="B6037" s="407" t="s">
        <v>11623</v>
      </c>
      <c r="C6037" s="407" t="s">
        <v>280</v>
      </c>
      <c r="D6037" s="407">
        <v>29.79</v>
      </c>
      <c r="E6037" s="404" t="s">
        <v>65</v>
      </c>
      <c r="G6037"/>
    </row>
    <row r="6038" spans="1:7" ht="23.25" thickBot="1" x14ac:dyDescent="0.25">
      <c r="A6038" s="406">
        <v>89248</v>
      </c>
      <c r="B6038" s="406" t="s">
        <v>11624</v>
      </c>
      <c r="C6038" s="406" t="s">
        <v>280</v>
      </c>
      <c r="D6038" s="406">
        <v>206.93</v>
      </c>
      <c r="E6038" s="404" t="s">
        <v>65</v>
      </c>
      <c r="G6038"/>
    </row>
    <row r="6039" spans="1:7" ht="25.5" customHeight="1" thickBot="1" x14ac:dyDescent="0.25">
      <c r="A6039" s="407">
        <v>89249</v>
      </c>
      <c r="B6039" s="407" t="s">
        <v>11625</v>
      </c>
      <c r="C6039" s="407" t="s">
        <v>280</v>
      </c>
      <c r="D6039" s="407">
        <v>185.04</v>
      </c>
      <c r="E6039" s="404" t="s">
        <v>65</v>
      </c>
      <c r="G6039"/>
    </row>
    <row r="6040" spans="1:7" ht="23.25" thickBot="1" x14ac:dyDescent="0.25">
      <c r="A6040" s="406">
        <v>89253</v>
      </c>
      <c r="B6040" s="406" t="s">
        <v>11626</v>
      </c>
      <c r="C6040" s="406" t="s">
        <v>11627</v>
      </c>
      <c r="D6040" s="406">
        <v>35.94</v>
      </c>
      <c r="E6040" s="404" t="s">
        <v>65</v>
      </c>
      <c r="G6040"/>
    </row>
    <row r="6041" spans="1:7" ht="23.25" thickBot="1" x14ac:dyDescent="0.25">
      <c r="A6041" s="407">
        <v>89254</v>
      </c>
      <c r="B6041" s="407" t="s">
        <v>11628</v>
      </c>
      <c r="C6041" s="407" t="s">
        <v>11627</v>
      </c>
      <c r="D6041" s="407">
        <v>10.76</v>
      </c>
      <c r="E6041" s="404" t="s">
        <v>65</v>
      </c>
      <c r="G6041"/>
    </row>
    <row r="6042" spans="1:7" ht="23.25" thickBot="1" x14ac:dyDescent="0.25">
      <c r="A6042" s="406">
        <v>89255</v>
      </c>
      <c r="B6042" s="406" t="s">
        <v>11629</v>
      </c>
      <c r="C6042" s="406" t="s">
        <v>11627</v>
      </c>
      <c r="D6042" s="406">
        <v>44.75</v>
      </c>
      <c r="E6042" s="404" t="s">
        <v>65</v>
      </c>
      <c r="G6042"/>
    </row>
    <row r="6043" spans="1:7" ht="23.25" thickBot="1" x14ac:dyDescent="0.25">
      <c r="A6043" s="407">
        <v>89256</v>
      </c>
      <c r="B6043" s="407" t="s">
        <v>11630</v>
      </c>
      <c r="C6043" s="407" t="s">
        <v>11627</v>
      </c>
      <c r="D6043" s="407">
        <v>43.86</v>
      </c>
      <c r="E6043" s="404" t="s">
        <v>65</v>
      </c>
      <c r="G6043"/>
    </row>
    <row r="6044" spans="1:7" ht="34.5" thickBot="1" x14ac:dyDescent="0.25">
      <c r="A6044" s="406">
        <v>89259</v>
      </c>
      <c r="B6044" s="406" t="s">
        <v>11631</v>
      </c>
      <c r="C6044" s="406" t="s">
        <v>11632</v>
      </c>
      <c r="D6044" s="406">
        <v>11.97</v>
      </c>
      <c r="E6044" s="404" t="s">
        <v>65</v>
      </c>
      <c r="G6044"/>
    </row>
    <row r="6045" spans="1:7" ht="34.5" thickBot="1" x14ac:dyDescent="0.25">
      <c r="A6045" s="407">
        <v>89260</v>
      </c>
      <c r="B6045" s="407" t="s">
        <v>11633</v>
      </c>
      <c r="C6045" s="407" t="s">
        <v>11632</v>
      </c>
      <c r="D6045" s="407">
        <v>3.06</v>
      </c>
      <c r="E6045" s="404" t="s">
        <v>65</v>
      </c>
      <c r="G6045"/>
    </row>
    <row r="6046" spans="1:7" ht="63.75" customHeight="1" thickBot="1" x14ac:dyDescent="0.25">
      <c r="A6046" s="406">
        <v>89262</v>
      </c>
      <c r="B6046" s="406" t="s">
        <v>11634</v>
      </c>
      <c r="C6046" s="406" t="s">
        <v>11632</v>
      </c>
      <c r="D6046" s="406">
        <v>14.97</v>
      </c>
      <c r="E6046" s="404" t="s">
        <v>65</v>
      </c>
      <c r="G6046"/>
    </row>
    <row r="6047" spans="1:7" ht="34.5" thickBot="1" x14ac:dyDescent="0.25">
      <c r="A6047" s="407">
        <v>89264</v>
      </c>
      <c r="B6047" s="407" t="s">
        <v>11635</v>
      </c>
      <c r="C6047" s="407" t="s">
        <v>1780</v>
      </c>
      <c r="D6047" s="407">
        <v>9.48</v>
      </c>
      <c r="E6047" s="404" t="s">
        <v>65</v>
      </c>
      <c r="G6047"/>
    </row>
    <row r="6048" spans="1:7" ht="34.5" thickBot="1" x14ac:dyDescent="0.25">
      <c r="A6048" s="406">
        <v>89265</v>
      </c>
      <c r="B6048" s="406" t="s">
        <v>14230</v>
      </c>
      <c r="C6048" s="406" t="s">
        <v>1780</v>
      </c>
      <c r="D6048" s="406">
        <v>2.42</v>
      </c>
      <c r="E6048" s="404" t="s">
        <v>65</v>
      </c>
      <c r="G6048"/>
    </row>
    <row r="6049" spans="1:7" ht="34.5" thickBot="1" x14ac:dyDescent="0.25">
      <c r="A6049" s="407">
        <v>89266</v>
      </c>
      <c r="B6049" s="407" t="s">
        <v>14231</v>
      </c>
      <c r="C6049" s="407" t="s">
        <v>1780</v>
      </c>
      <c r="D6049" s="407">
        <v>0.49</v>
      </c>
      <c r="E6049" s="404" t="s">
        <v>65</v>
      </c>
      <c r="G6049"/>
    </row>
    <row r="6050" spans="1:7" ht="23.25" thickBot="1" x14ac:dyDescent="0.25">
      <c r="A6050" s="406">
        <v>89267</v>
      </c>
      <c r="B6050" s="406" t="s">
        <v>11636</v>
      </c>
      <c r="C6050" s="406" t="s">
        <v>11637</v>
      </c>
      <c r="D6050" s="406">
        <v>29.02</v>
      </c>
      <c r="E6050" s="404" t="s">
        <v>65</v>
      </c>
      <c r="G6050"/>
    </row>
    <row r="6051" spans="1:7" ht="23.25" thickBot="1" x14ac:dyDescent="0.25">
      <c r="A6051" s="407">
        <v>89268</v>
      </c>
      <c r="B6051" s="407" t="s">
        <v>11638</v>
      </c>
      <c r="C6051" s="407" t="s">
        <v>11637</v>
      </c>
      <c r="D6051" s="407">
        <v>7.44</v>
      </c>
      <c r="E6051" s="404" t="s">
        <v>65</v>
      </c>
      <c r="G6051"/>
    </row>
    <row r="6052" spans="1:7" ht="23.25" thickBot="1" x14ac:dyDescent="0.25">
      <c r="A6052" s="406">
        <v>89269</v>
      </c>
      <c r="B6052" s="406" t="s">
        <v>11639</v>
      </c>
      <c r="C6052" s="406" t="s">
        <v>11637</v>
      </c>
      <c r="D6052" s="406">
        <v>1.53</v>
      </c>
      <c r="E6052" s="404" t="s">
        <v>65</v>
      </c>
      <c r="G6052"/>
    </row>
    <row r="6053" spans="1:7" ht="23.25" thickBot="1" x14ac:dyDescent="0.25">
      <c r="A6053" s="407">
        <v>89270</v>
      </c>
      <c r="B6053" s="407" t="s">
        <v>11640</v>
      </c>
      <c r="C6053" s="407" t="s">
        <v>11637</v>
      </c>
      <c r="D6053" s="407">
        <v>36.409999999999997</v>
      </c>
      <c r="E6053" s="404" t="s">
        <v>65</v>
      </c>
      <c r="G6053"/>
    </row>
    <row r="6054" spans="1:7" ht="63.75" customHeight="1" thickBot="1" x14ac:dyDescent="0.25">
      <c r="A6054" s="406">
        <v>89271</v>
      </c>
      <c r="B6054" s="406" t="s">
        <v>11641</v>
      </c>
      <c r="C6054" s="406" t="s">
        <v>11637</v>
      </c>
      <c r="D6054" s="406">
        <v>42.77</v>
      </c>
      <c r="E6054" s="404" t="s">
        <v>65</v>
      </c>
      <c r="G6054"/>
    </row>
    <row r="6055" spans="1:7" ht="23.25" thickBot="1" x14ac:dyDescent="0.25">
      <c r="A6055" s="407">
        <v>89274</v>
      </c>
      <c r="B6055" s="407" t="s">
        <v>11642</v>
      </c>
      <c r="C6055" s="407" t="s">
        <v>280</v>
      </c>
      <c r="D6055" s="407">
        <v>0.91</v>
      </c>
      <c r="E6055" s="404" t="s">
        <v>65</v>
      </c>
      <c r="G6055"/>
    </row>
    <row r="6056" spans="1:7" ht="23.25" thickBot="1" x14ac:dyDescent="0.25">
      <c r="A6056" s="406">
        <v>89275</v>
      </c>
      <c r="B6056" s="406" t="s">
        <v>11643</v>
      </c>
      <c r="C6056" s="406" t="s">
        <v>280</v>
      </c>
      <c r="D6056" s="406">
        <v>0.21</v>
      </c>
      <c r="E6056" s="404" t="s">
        <v>65</v>
      </c>
      <c r="G6056"/>
    </row>
    <row r="6057" spans="1:7" ht="23.25" thickBot="1" x14ac:dyDescent="0.25">
      <c r="A6057" s="407">
        <v>89276</v>
      </c>
      <c r="B6057" s="407" t="s">
        <v>11644</v>
      </c>
      <c r="C6057" s="407" t="s">
        <v>280</v>
      </c>
      <c r="D6057" s="407">
        <v>0.76</v>
      </c>
      <c r="E6057" s="404" t="s">
        <v>65</v>
      </c>
      <c r="G6057"/>
    </row>
    <row r="6058" spans="1:7" ht="23.25" thickBot="1" x14ac:dyDescent="0.25">
      <c r="A6058" s="406">
        <v>89277</v>
      </c>
      <c r="B6058" s="406" t="s">
        <v>11645</v>
      </c>
      <c r="C6058" s="406" t="s">
        <v>280</v>
      </c>
      <c r="D6058" s="406">
        <v>4.38</v>
      </c>
      <c r="E6058" s="404" t="s">
        <v>65</v>
      </c>
      <c r="G6058"/>
    </row>
    <row r="6059" spans="1:7" ht="23.25" thickBot="1" x14ac:dyDescent="0.25">
      <c r="A6059" s="407">
        <v>89280</v>
      </c>
      <c r="B6059" s="407" t="s">
        <v>11646</v>
      </c>
      <c r="C6059" s="407" t="s">
        <v>11441</v>
      </c>
      <c r="D6059" s="407">
        <v>15.06</v>
      </c>
      <c r="E6059" s="404" t="s">
        <v>65</v>
      </c>
      <c r="G6059"/>
    </row>
    <row r="6060" spans="1:7" ht="23.25" thickBot="1" x14ac:dyDescent="0.25">
      <c r="A6060" s="406">
        <v>89281</v>
      </c>
      <c r="B6060" s="406" t="s">
        <v>11647</v>
      </c>
      <c r="C6060" s="406" t="s">
        <v>11441</v>
      </c>
      <c r="D6060" s="406">
        <v>3.51</v>
      </c>
      <c r="E6060" s="404" t="s">
        <v>65</v>
      </c>
      <c r="G6060"/>
    </row>
    <row r="6061" spans="1:7" ht="23.25" thickBot="1" x14ac:dyDescent="0.25">
      <c r="A6061" s="407">
        <v>89870</v>
      </c>
      <c r="B6061" s="407" t="s">
        <v>11648</v>
      </c>
      <c r="C6061" s="407" t="s">
        <v>11649</v>
      </c>
      <c r="D6061" s="407">
        <v>22.17</v>
      </c>
      <c r="E6061" s="404" t="s">
        <v>65</v>
      </c>
      <c r="G6061"/>
    </row>
    <row r="6062" spans="1:7" ht="23.25" thickBot="1" x14ac:dyDescent="0.25">
      <c r="A6062" s="406">
        <v>89871</v>
      </c>
      <c r="B6062" s="406" t="s">
        <v>11650</v>
      </c>
      <c r="C6062" s="406" t="s">
        <v>11649</v>
      </c>
      <c r="D6062" s="406">
        <v>5.24</v>
      </c>
      <c r="E6062" s="404" t="s">
        <v>65</v>
      </c>
      <c r="G6062"/>
    </row>
    <row r="6063" spans="1:7" ht="34.5" thickBot="1" x14ac:dyDescent="0.25">
      <c r="A6063" s="407">
        <v>89872</v>
      </c>
      <c r="B6063" s="407" t="s">
        <v>11651</v>
      </c>
      <c r="C6063" s="407" t="s">
        <v>11649</v>
      </c>
      <c r="D6063" s="407">
        <v>1.06</v>
      </c>
      <c r="E6063" s="404" t="s">
        <v>65</v>
      </c>
      <c r="G6063"/>
    </row>
    <row r="6064" spans="1:7" ht="23.25" thickBot="1" x14ac:dyDescent="0.25">
      <c r="A6064" s="406">
        <v>89873</v>
      </c>
      <c r="B6064" s="406" t="s">
        <v>11652</v>
      </c>
      <c r="C6064" s="406" t="s">
        <v>11649</v>
      </c>
      <c r="D6064" s="406">
        <v>31.16</v>
      </c>
      <c r="E6064" s="404" t="s">
        <v>65</v>
      </c>
      <c r="G6064"/>
    </row>
    <row r="6065" spans="1:7" ht="34.5" thickBot="1" x14ac:dyDescent="0.25">
      <c r="A6065" s="407">
        <v>89874</v>
      </c>
      <c r="B6065" s="407" t="s">
        <v>11653</v>
      </c>
      <c r="C6065" s="407" t="s">
        <v>11649</v>
      </c>
      <c r="D6065" s="407">
        <v>92.81</v>
      </c>
      <c r="E6065" s="404" t="s">
        <v>65</v>
      </c>
      <c r="G6065"/>
    </row>
    <row r="6066" spans="1:7" ht="23.25" thickBot="1" x14ac:dyDescent="0.25">
      <c r="A6066" s="406">
        <v>89878</v>
      </c>
      <c r="B6066" s="406" t="s">
        <v>11654</v>
      </c>
      <c r="C6066" s="406" t="s">
        <v>11649</v>
      </c>
      <c r="D6066" s="406">
        <v>23.41</v>
      </c>
      <c r="E6066" s="404" t="s">
        <v>65</v>
      </c>
      <c r="G6066"/>
    </row>
    <row r="6067" spans="1:7" ht="23.25" thickBot="1" x14ac:dyDescent="0.25">
      <c r="A6067" s="407">
        <v>89879</v>
      </c>
      <c r="B6067" s="407" t="s">
        <v>11655</v>
      </c>
      <c r="C6067" s="407" t="s">
        <v>11649</v>
      </c>
      <c r="D6067" s="407">
        <v>5.54</v>
      </c>
      <c r="E6067" s="404" t="s">
        <v>65</v>
      </c>
      <c r="G6067"/>
    </row>
    <row r="6068" spans="1:7" ht="34.5" thickBot="1" x14ac:dyDescent="0.25">
      <c r="A6068" s="406">
        <v>89880</v>
      </c>
      <c r="B6068" s="406" t="s">
        <v>11656</v>
      </c>
      <c r="C6068" s="406" t="s">
        <v>11649</v>
      </c>
      <c r="D6068" s="406">
        <v>1.1200000000000001</v>
      </c>
      <c r="E6068" s="404" t="s">
        <v>65</v>
      </c>
      <c r="G6068"/>
    </row>
    <row r="6069" spans="1:7" ht="23.25" thickBot="1" x14ac:dyDescent="0.25">
      <c r="A6069" s="407">
        <v>89881</v>
      </c>
      <c r="B6069" s="407" t="s">
        <v>11657</v>
      </c>
      <c r="C6069" s="407" t="s">
        <v>11649</v>
      </c>
      <c r="D6069" s="407">
        <v>32.9</v>
      </c>
      <c r="E6069" s="404" t="s">
        <v>65</v>
      </c>
      <c r="G6069"/>
    </row>
    <row r="6070" spans="1:7" ht="34.5" thickBot="1" x14ac:dyDescent="0.25">
      <c r="A6070" s="406">
        <v>89882</v>
      </c>
      <c r="B6070" s="406" t="s">
        <v>11658</v>
      </c>
      <c r="C6070" s="406" t="s">
        <v>11649</v>
      </c>
      <c r="D6070" s="406">
        <v>107.1</v>
      </c>
      <c r="E6070" s="404" t="s">
        <v>65</v>
      </c>
      <c r="G6070"/>
    </row>
    <row r="6071" spans="1:7" ht="23.25" thickBot="1" x14ac:dyDescent="0.25">
      <c r="A6071" s="407">
        <v>90582</v>
      </c>
      <c r="B6071" s="407" t="s">
        <v>11659</v>
      </c>
      <c r="C6071" s="407" t="s">
        <v>11660</v>
      </c>
      <c r="D6071" s="407">
        <v>1.41</v>
      </c>
      <c r="E6071" s="404" t="s">
        <v>65</v>
      </c>
      <c r="G6071"/>
    </row>
    <row r="6072" spans="1:7" ht="23.25" thickBot="1" x14ac:dyDescent="0.25">
      <c r="A6072" s="406">
        <v>90583</v>
      </c>
      <c r="B6072" s="406" t="s">
        <v>11661</v>
      </c>
      <c r="C6072" s="406" t="s">
        <v>11660</v>
      </c>
      <c r="D6072" s="406">
        <v>0.05</v>
      </c>
      <c r="E6072" s="404" t="s">
        <v>65</v>
      </c>
      <c r="G6072"/>
    </row>
    <row r="6073" spans="1:7" ht="23.25" thickBot="1" x14ac:dyDescent="0.25">
      <c r="A6073" s="407">
        <v>90584</v>
      </c>
      <c r="B6073" s="407" t="s">
        <v>11662</v>
      </c>
      <c r="C6073" s="407" t="s">
        <v>11660</v>
      </c>
      <c r="D6073" s="407">
        <v>0.13</v>
      </c>
      <c r="E6073" s="404" t="s">
        <v>65</v>
      </c>
      <c r="G6073"/>
    </row>
    <row r="6074" spans="1:7" ht="23.25" thickBot="1" x14ac:dyDescent="0.25">
      <c r="A6074" s="406">
        <v>90585</v>
      </c>
      <c r="B6074" s="406" t="s">
        <v>11663</v>
      </c>
      <c r="C6074" s="406" t="s">
        <v>11660</v>
      </c>
      <c r="D6074" s="406">
        <v>0.49</v>
      </c>
      <c r="E6074" s="404" t="s">
        <v>65</v>
      </c>
      <c r="G6074"/>
    </row>
    <row r="6075" spans="1:7" ht="63.75" customHeight="1" thickBot="1" x14ac:dyDescent="0.25">
      <c r="A6075" s="407">
        <v>90621</v>
      </c>
      <c r="B6075" s="407" t="s">
        <v>11664</v>
      </c>
      <c r="C6075" s="407" t="s">
        <v>1787</v>
      </c>
      <c r="D6075" s="407">
        <v>0.8</v>
      </c>
      <c r="E6075" s="404" t="s">
        <v>65</v>
      </c>
      <c r="G6075"/>
    </row>
    <row r="6076" spans="1:7" ht="13.5" thickBot="1" x14ac:dyDescent="0.25">
      <c r="A6076" s="406">
        <v>90622</v>
      </c>
      <c r="B6076" s="406" t="s">
        <v>11665</v>
      </c>
      <c r="C6076" s="406" t="s">
        <v>1787</v>
      </c>
      <c r="D6076" s="406">
        <v>0.17</v>
      </c>
      <c r="E6076" s="404" t="s">
        <v>65</v>
      </c>
      <c r="G6076"/>
    </row>
    <row r="6077" spans="1:7" ht="23.25" thickBot="1" x14ac:dyDescent="0.25">
      <c r="A6077" s="407">
        <v>90623</v>
      </c>
      <c r="B6077" s="407" t="s">
        <v>11666</v>
      </c>
      <c r="C6077" s="407" t="s">
        <v>1787</v>
      </c>
      <c r="D6077" s="407">
        <v>0.85</v>
      </c>
      <c r="E6077" s="404" t="s">
        <v>65</v>
      </c>
      <c r="G6077"/>
    </row>
    <row r="6078" spans="1:7" ht="23.25" thickBot="1" x14ac:dyDescent="0.25">
      <c r="A6078" s="406">
        <v>90624</v>
      </c>
      <c r="B6078" s="406" t="s">
        <v>11667</v>
      </c>
      <c r="C6078" s="406" t="s">
        <v>1787</v>
      </c>
      <c r="D6078" s="406">
        <v>1.24</v>
      </c>
      <c r="E6078" s="404" t="s">
        <v>65</v>
      </c>
      <c r="G6078"/>
    </row>
    <row r="6079" spans="1:7" ht="23.25" thickBot="1" x14ac:dyDescent="0.25">
      <c r="A6079" s="407">
        <v>90627</v>
      </c>
      <c r="B6079" s="407" t="s">
        <v>11668</v>
      </c>
      <c r="C6079" s="407" t="s">
        <v>280</v>
      </c>
      <c r="D6079" s="407">
        <v>24.02</v>
      </c>
      <c r="E6079" s="404" t="s">
        <v>65</v>
      </c>
      <c r="G6079"/>
    </row>
    <row r="6080" spans="1:7" ht="23.25" thickBot="1" x14ac:dyDescent="0.25">
      <c r="A6080" s="406">
        <v>90628</v>
      </c>
      <c r="B6080" s="406" t="s">
        <v>11669</v>
      </c>
      <c r="C6080" s="406" t="s">
        <v>280</v>
      </c>
      <c r="D6080" s="406">
        <v>5.3</v>
      </c>
      <c r="E6080" s="404" t="s">
        <v>65</v>
      </c>
      <c r="G6080"/>
    </row>
    <row r="6081" spans="1:7" ht="23.25" thickBot="1" x14ac:dyDescent="0.25">
      <c r="A6081" s="407">
        <v>90629</v>
      </c>
      <c r="B6081" s="407" t="s">
        <v>11670</v>
      </c>
      <c r="C6081" s="407" t="s">
        <v>280</v>
      </c>
      <c r="D6081" s="407">
        <v>25.28</v>
      </c>
      <c r="E6081" s="404" t="s">
        <v>65</v>
      </c>
      <c r="G6081"/>
    </row>
    <row r="6082" spans="1:7" ht="23.25" thickBot="1" x14ac:dyDescent="0.25">
      <c r="A6082" s="406">
        <v>90630</v>
      </c>
      <c r="B6082" s="406" t="s">
        <v>11671</v>
      </c>
      <c r="C6082" s="406" t="s">
        <v>280</v>
      </c>
      <c r="D6082" s="406">
        <v>5.04</v>
      </c>
      <c r="E6082" s="404" t="s">
        <v>65</v>
      </c>
      <c r="G6082"/>
    </row>
    <row r="6083" spans="1:7" ht="23.25" thickBot="1" x14ac:dyDescent="0.25">
      <c r="A6083" s="407">
        <v>90633</v>
      </c>
      <c r="B6083" s="407" t="s">
        <v>11672</v>
      </c>
      <c r="C6083" s="407" t="s">
        <v>280</v>
      </c>
      <c r="D6083" s="407">
        <v>1.77</v>
      </c>
      <c r="E6083" s="404" t="s">
        <v>65</v>
      </c>
      <c r="G6083"/>
    </row>
    <row r="6084" spans="1:7" ht="23.25" thickBot="1" x14ac:dyDescent="0.25">
      <c r="A6084" s="406">
        <v>90634</v>
      </c>
      <c r="B6084" s="406" t="s">
        <v>11673</v>
      </c>
      <c r="C6084" s="406" t="s">
        <v>280</v>
      </c>
      <c r="D6084" s="406">
        <v>0.41</v>
      </c>
      <c r="E6084" s="404" t="s">
        <v>65</v>
      </c>
      <c r="G6084"/>
    </row>
    <row r="6085" spans="1:7" ht="23.25" thickBot="1" x14ac:dyDescent="0.25">
      <c r="A6085" s="407">
        <v>90635</v>
      </c>
      <c r="B6085" s="407" t="s">
        <v>11674</v>
      </c>
      <c r="C6085" s="407" t="s">
        <v>280</v>
      </c>
      <c r="D6085" s="407">
        <v>1.48</v>
      </c>
      <c r="E6085" s="404" t="s">
        <v>65</v>
      </c>
      <c r="G6085"/>
    </row>
    <row r="6086" spans="1:7" ht="45.75" customHeight="1" thickBot="1" x14ac:dyDescent="0.25">
      <c r="A6086" s="406">
        <v>90636</v>
      </c>
      <c r="B6086" s="406" t="s">
        <v>11675</v>
      </c>
      <c r="C6086" s="406" t="s">
        <v>280</v>
      </c>
      <c r="D6086" s="406">
        <v>2.4900000000000002</v>
      </c>
      <c r="E6086" s="404" t="s">
        <v>65</v>
      </c>
      <c r="G6086"/>
    </row>
    <row r="6087" spans="1:7" ht="45.75" customHeight="1" thickBot="1" x14ac:dyDescent="0.25">
      <c r="A6087" s="407">
        <v>90639</v>
      </c>
      <c r="B6087" s="407" t="s">
        <v>11676</v>
      </c>
      <c r="C6087" s="407" t="s">
        <v>11677</v>
      </c>
      <c r="D6087" s="407">
        <v>2.04</v>
      </c>
      <c r="E6087" s="404" t="s">
        <v>65</v>
      </c>
      <c r="G6087"/>
    </row>
    <row r="6088" spans="1:7" ht="23.25" thickBot="1" x14ac:dyDescent="0.25">
      <c r="A6088" s="406">
        <v>90640</v>
      </c>
      <c r="B6088" s="406" t="s">
        <v>11678</v>
      </c>
      <c r="C6088" s="406" t="s">
        <v>11677</v>
      </c>
      <c r="D6088" s="406">
        <v>0.57999999999999996</v>
      </c>
      <c r="E6088" s="404" t="s">
        <v>65</v>
      </c>
      <c r="G6088"/>
    </row>
    <row r="6089" spans="1:7" ht="23.25" thickBot="1" x14ac:dyDescent="0.25">
      <c r="A6089" s="407">
        <v>90641</v>
      </c>
      <c r="B6089" s="407" t="s">
        <v>11679</v>
      </c>
      <c r="C6089" s="407" t="s">
        <v>11677</v>
      </c>
      <c r="D6089" s="407">
        <v>1.34</v>
      </c>
      <c r="E6089" s="404" t="s">
        <v>65</v>
      </c>
      <c r="G6089"/>
    </row>
    <row r="6090" spans="1:7" ht="23.25" thickBot="1" x14ac:dyDescent="0.25">
      <c r="A6090" s="406">
        <v>90642</v>
      </c>
      <c r="B6090" s="406" t="s">
        <v>11680</v>
      </c>
      <c r="C6090" s="406" t="s">
        <v>11677</v>
      </c>
      <c r="D6090" s="406">
        <v>4.76</v>
      </c>
      <c r="E6090" s="404" t="s">
        <v>65</v>
      </c>
      <c r="G6090"/>
    </row>
    <row r="6091" spans="1:7" ht="23.25" thickBot="1" x14ac:dyDescent="0.25">
      <c r="A6091" s="407">
        <v>90646</v>
      </c>
      <c r="B6091" s="407" t="s">
        <v>11681</v>
      </c>
      <c r="C6091" s="407" t="s">
        <v>11682</v>
      </c>
      <c r="D6091" s="407">
        <v>0.32</v>
      </c>
      <c r="E6091" s="404" t="s">
        <v>65</v>
      </c>
      <c r="G6091"/>
    </row>
    <row r="6092" spans="1:7" ht="23.25" thickBot="1" x14ac:dyDescent="0.25">
      <c r="A6092" s="406">
        <v>90647</v>
      </c>
      <c r="B6092" s="406" t="s">
        <v>11683</v>
      </c>
      <c r="C6092" s="406" t="s">
        <v>11682</v>
      </c>
      <c r="D6092" s="406">
        <v>0.09</v>
      </c>
      <c r="E6092" s="404" t="s">
        <v>65</v>
      </c>
      <c r="G6092"/>
    </row>
    <row r="6093" spans="1:7" ht="23.25" thickBot="1" x14ac:dyDescent="0.25">
      <c r="A6093" s="407">
        <v>90648</v>
      </c>
      <c r="B6093" s="407" t="s">
        <v>11684</v>
      </c>
      <c r="C6093" s="407" t="s">
        <v>11682</v>
      </c>
      <c r="D6093" s="407">
        <v>0.21</v>
      </c>
      <c r="E6093" s="404" t="s">
        <v>65</v>
      </c>
      <c r="G6093"/>
    </row>
    <row r="6094" spans="1:7" ht="23.25" thickBot="1" x14ac:dyDescent="0.25">
      <c r="A6094" s="406">
        <v>90649</v>
      </c>
      <c r="B6094" s="406" t="s">
        <v>11685</v>
      </c>
      <c r="C6094" s="406" t="s">
        <v>11682</v>
      </c>
      <c r="D6094" s="406">
        <v>4.6500000000000004</v>
      </c>
      <c r="E6094" s="404" t="s">
        <v>65</v>
      </c>
      <c r="G6094"/>
    </row>
    <row r="6095" spans="1:7" ht="13.5" thickBot="1" x14ac:dyDescent="0.25">
      <c r="A6095" s="407">
        <v>90652</v>
      </c>
      <c r="B6095" s="407" t="s">
        <v>11686</v>
      </c>
      <c r="C6095" s="407" t="s">
        <v>11687</v>
      </c>
      <c r="D6095" s="407">
        <v>1.89</v>
      </c>
      <c r="E6095" s="404" t="s">
        <v>65</v>
      </c>
      <c r="G6095"/>
    </row>
    <row r="6096" spans="1:7" ht="13.5" thickBot="1" x14ac:dyDescent="0.25">
      <c r="A6096" s="406">
        <v>90653</v>
      </c>
      <c r="B6096" s="406" t="s">
        <v>11688</v>
      </c>
      <c r="C6096" s="406" t="s">
        <v>11689</v>
      </c>
      <c r="D6096" s="406">
        <v>0.53</v>
      </c>
      <c r="E6096" s="404" t="s">
        <v>65</v>
      </c>
      <c r="G6096"/>
    </row>
    <row r="6097" spans="1:7" ht="13.5" thickBot="1" x14ac:dyDescent="0.25">
      <c r="A6097" s="407">
        <v>90654</v>
      </c>
      <c r="B6097" s="407" t="s">
        <v>11690</v>
      </c>
      <c r="C6097" s="407" t="s">
        <v>4999</v>
      </c>
      <c r="D6097" s="407">
        <v>1.24</v>
      </c>
      <c r="E6097" s="404" t="s">
        <v>65</v>
      </c>
      <c r="G6097"/>
    </row>
    <row r="6098" spans="1:7" ht="23.25" thickBot="1" x14ac:dyDescent="0.25">
      <c r="A6098" s="406">
        <v>90655</v>
      </c>
      <c r="B6098" s="406" t="s">
        <v>11691</v>
      </c>
      <c r="C6098" s="406" t="s">
        <v>11692</v>
      </c>
      <c r="D6098" s="406">
        <v>3.06</v>
      </c>
      <c r="E6098" s="404" t="s">
        <v>65</v>
      </c>
      <c r="G6098"/>
    </row>
    <row r="6099" spans="1:7" ht="13.5" thickBot="1" x14ac:dyDescent="0.25">
      <c r="A6099" s="407">
        <v>90658</v>
      </c>
      <c r="B6099" s="407" t="s">
        <v>11693</v>
      </c>
      <c r="C6099" s="407" t="s">
        <v>11687</v>
      </c>
      <c r="D6099" s="407">
        <v>2.0099999999999998</v>
      </c>
      <c r="E6099" s="404" t="s">
        <v>65</v>
      </c>
      <c r="G6099"/>
    </row>
    <row r="6100" spans="1:7" ht="13.5" thickBot="1" x14ac:dyDescent="0.25">
      <c r="A6100" s="406">
        <v>90659</v>
      </c>
      <c r="B6100" s="406" t="s">
        <v>11694</v>
      </c>
      <c r="C6100" s="406" t="s">
        <v>11689</v>
      </c>
      <c r="D6100" s="406">
        <v>0.56999999999999995</v>
      </c>
      <c r="E6100" s="404" t="s">
        <v>65</v>
      </c>
      <c r="G6100"/>
    </row>
    <row r="6101" spans="1:7" ht="13.5" thickBot="1" x14ac:dyDescent="0.25">
      <c r="A6101" s="407">
        <v>90660</v>
      </c>
      <c r="B6101" s="407" t="s">
        <v>11695</v>
      </c>
      <c r="C6101" s="407" t="s">
        <v>4999</v>
      </c>
      <c r="D6101" s="407">
        <v>1.32</v>
      </c>
      <c r="E6101" s="404" t="s">
        <v>65</v>
      </c>
      <c r="G6101"/>
    </row>
    <row r="6102" spans="1:7" ht="12.75" customHeight="1" thickBot="1" x14ac:dyDescent="0.25">
      <c r="A6102" s="406">
        <v>90661</v>
      </c>
      <c r="B6102" s="406" t="s">
        <v>11696</v>
      </c>
      <c r="C6102" s="406" t="s">
        <v>11692</v>
      </c>
      <c r="D6102" s="406">
        <v>3.06</v>
      </c>
      <c r="E6102" s="404" t="s">
        <v>65</v>
      </c>
      <c r="G6102"/>
    </row>
    <row r="6103" spans="1:7" ht="25.5" customHeight="1" thickBot="1" x14ac:dyDescent="0.25">
      <c r="A6103" s="407">
        <v>90664</v>
      </c>
      <c r="B6103" s="407" t="s">
        <v>11697</v>
      </c>
      <c r="C6103" s="407" t="s">
        <v>280</v>
      </c>
      <c r="D6103" s="407">
        <v>2.64</v>
      </c>
      <c r="E6103" s="404" t="s">
        <v>65</v>
      </c>
      <c r="G6103"/>
    </row>
    <row r="6104" spans="1:7" ht="34.5" thickBot="1" x14ac:dyDescent="0.25">
      <c r="A6104" s="406">
        <v>90665</v>
      </c>
      <c r="B6104" s="406" t="s">
        <v>11698</v>
      </c>
      <c r="C6104" s="406" t="s">
        <v>280</v>
      </c>
      <c r="D6104" s="406">
        <v>0.61</v>
      </c>
      <c r="E6104" s="404" t="s">
        <v>65</v>
      </c>
      <c r="G6104"/>
    </row>
    <row r="6105" spans="1:7" ht="34.5" thickBot="1" x14ac:dyDescent="0.25">
      <c r="A6105" s="407">
        <v>90666</v>
      </c>
      <c r="B6105" s="407" t="s">
        <v>11699</v>
      </c>
      <c r="C6105" s="407" t="s">
        <v>280</v>
      </c>
      <c r="D6105" s="407">
        <v>2.2000000000000002</v>
      </c>
      <c r="E6105" s="404" t="s">
        <v>65</v>
      </c>
      <c r="G6105"/>
    </row>
    <row r="6106" spans="1:7" ht="34.5" thickBot="1" x14ac:dyDescent="0.25">
      <c r="A6106" s="406">
        <v>90667</v>
      </c>
      <c r="B6106" s="406" t="s">
        <v>11700</v>
      </c>
      <c r="C6106" s="406" t="s">
        <v>280</v>
      </c>
      <c r="D6106" s="406">
        <v>36.770000000000003</v>
      </c>
      <c r="E6106" s="404" t="s">
        <v>65</v>
      </c>
      <c r="G6106"/>
    </row>
    <row r="6107" spans="1:7" ht="34.5" thickBot="1" x14ac:dyDescent="0.25">
      <c r="A6107" s="407">
        <v>90670</v>
      </c>
      <c r="B6107" s="407" t="s">
        <v>11701</v>
      </c>
      <c r="C6107" s="407" t="s">
        <v>11702</v>
      </c>
      <c r="D6107" s="407">
        <v>149.22999999999999</v>
      </c>
      <c r="E6107" s="404" t="s">
        <v>65</v>
      </c>
      <c r="G6107"/>
    </row>
    <row r="6108" spans="1:7" ht="34.5" thickBot="1" x14ac:dyDescent="0.25">
      <c r="A6108" s="406">
        <v>90671</v>
      </c>
      <c r="B6108" s="406" t="s">
        <v>11703</v>
      </c>
      <c r="C6108" s="406" t="s">
        <v>11702</v>
      </c>
      <c r="D6108" s="406">
        <v>32.979999999999997</v>
      </c>
      <c r="E6108" s="404" t="s">
        <v>65</v>
      </c>
      <c r="G6108"/>
    </row>
    <row r="6109" spans="1:7" ht="34.5" thickBot="1" x14ac:dyDescent="0.25">
      <c r="A6109" s="407">
        <v>90672</v>
      </c>
      <c r="B6109" s="407" t="s">
        <v>11704</v>
      </c>
      <c r="C6109" s="407" t="s">
        <v>11702</v>
      </c>
      <c r="D6109" s="407">
        <v>157.07</v>
      </c>
      <c r="E6109" s="404" t="s">
        <v>65</v>
      </c>
      <c r="G6109"/>
    </row>
    <row r="6110" spans="1:7" ht="34.5" thickBot="1" x14ac:dyDescent="0.25">
      <c r="A6110" s="406">
        <v>90673</v>
      </c>
      <c r="B6110" s="406" t="s">
        <v>11705</v>
      </c>
      <c r="C6110" s="406" t="s">
        <v>11702</v>
      </c>
      <c r="D6110" s="406">
        <v>117.57</v>
      </c>
      <c r="E6110" s="404" t="s">
        <v>65</v>
      </c>
      <c r="G6110"/>
    </row>
    <row r="6111" spans="1:7" ht="34.5" thickBot="1" x14ac:dyDescent="0.25">
      <c r="A6111" s="407">
        <v>90676</v>
      </c>
      <c r="B6111" s="407" t="s">
        <v>11706</v>
      </c>
      <c r="C6111" s="407" t="s">
        <v>1790</v>
      </c>
      <c r="D6111" s="407">
        <v>73.48</v>
      </c>
      <c r="E6111" s="404" t="s">
        <v>65</v>
      </c>
      <c r="G6111"/>
    </row>
    <row r="6112" spans="1:7" ht="34.5" customHeight="1" thickBot="1" x14ac:dyDescent="0.25">
      <c r="A6112" s="406">
        <v>90677</v>
      </c>
      <c r="B6112" s="406" t="s">
        <v>11707</v>
      </c>
      <c r="C6112" s="406" t="s">
        <v>1790</v>
      </c>
      <c r="D6112" s="406">
        <v>16.239999999999998</v>
      </c>
      <c r="E6112" s="404" t="s">
        <v>65</v>
      </c>
      <c r="G6112"/>
    </row>
    <row r="6113" spans="1:7" ht="34.5" thickBot="1" x14ac:dyDescent="0.25">
      <c r="A6113" s="407">
        <v>90678</v>
      </c>
      <c r="B6113" s="407" t="s">
        <v>11708</v>
      </c>
      <c r="C6113" s="407" t="s">
        <v>1790</v>
      </c>
      <c r="D6113" s="407">
        <v>77.34</v>
      </c>
      <c r="E6113" s="404" t="s">
        <v>65</v>
      </c>
      <c r="G6113"/>
    </row>
    <row r="6114" spans="1:7" ht="34.5" thickBot="1" x14ac:dyDescent="0.25">
      <c r="A6114" s="406">
        <v>90679</v>
      </c>
      <c r="B6114" s="406" t="s">
        <v>11709</v>
      </c>
      <c r="C6114" s="406" t="s">
        <v>1790</v>
      </c>
      <c r="D6114" s="406">
        <v>60.09</v>
      </c>
      <c r="E6114" s="404" t="s">
        <v>65</v>
      </c>
      <c r="G6114"/>
    </row>
    <row r="6115" spans="1:7" ht="23.25" thickBot="1" x14ac:dyDescent="0.25">
      <c r="A6115" s="407">
        <v>90682</v>
      </c>
      <c r="B6115" s="407" t="s">
        <v>11710</v>
      </c>
      <c r="C6115" s="407" t="s">
        <v>11433</v>
      </c>
      <c r="D6115" s="407">
        <v>21.44</v>
      </c>
      <c r="E6115" s="404" t="s">
        <v>65</v>
      </c>
      <c r="G6115"/>
    </row>
    <row r="6116" spans="1:7" ht="23.25" thickBot="1" x14ac:dyDescent="0.25">
      <c r="A6116" s="406">
        <v>90683</v>
      </c>
      <c r="B6116" s="406" t="s">
        <v>11711</v>
      </c>
      <c r="C6116" s="406" t="s">
        <v>11433</v>
      </c>
      <c r="D6116" s="406">
        <v>4.82</v>
      </c>
      <c r="E6116" s="404" t="s">
        <v>65</v>
      </c>
      <c r="G6116"/>
    </row>
    <row r="6117" spans="1:7" ht="34.5" customHeight="1" thickBot="1" x14ac:dyDescent="0.25">
      <c r="A6117" s="407">
        <v>90684</v>
      </c>
      <c r="B6117" s="407" t="s">
        <v>11712</v>
      </c>
      <c r="C6117" s="407" t="s">
        <v>11433</v>
      </c>
      <c r="D6117" s="407">
        <v>23.45</v>
      </c>
      <c r="E6117" s="404" t="s">
        <v>65</v>
      </c>
      <c r="G6117"/>
    </row>
    <row r="6118" spans="1:7" ht="23.25" thickBot="1" x14ac:dyDescent="0.25">
      <c r="A6118" s="406">
        <v>90685</v>
      </c>
      <c r="B6118" s="406" t="s">
        <v>11713</v>
      </c>
      <c r="C6118" s="406" t="s">
        <v>11433</v>
      </c>
      <c r="D6118" s="406">
        <v>37.270000000000003</v>
      </c>
      <c r="E6118" s="404" t="s">
        <v>65</v>
      </c>
      <c r="G6118"/>
    </row>
    <row r="6119" spans="1:7" ht="23.25" thickBot="1" x14ac:dyDescent="0.25">
      <c r="A6119" s="407">
        <v>90688</v>
      </c>
      <c r="B6119" s="407" t="s">
        <v>11714</v>
      </c>
      <c r="C6119" s="407" t="s">
        <v>1787</v>
      </c>
      <c r="D6119" s="407">
        <v>7.04</v>
      </c>
      <c r="E6119" s="404" t="s">
        <v>65</v>
      </c>
      <c r="G6119"/>
    </row>
    <row r="6120" spans="1:7" ht="23.25" thickBot="1" x14ac:dyDescent="0.25">
      <c r="A6120" s="406">
        <v>90689</v>
      </c>
      <c r="B6120" s="406" t="s">
        <v>11715</v>
      </c>
      <c r="C6120" s="406" t="s">
        <v>1787</v>
      </c>
      <c r="D6120" s="406">
        <v>1.58</v>
      </c>
      <c r="E6120" s="404" t="s">
        <v>65</v>
      </c>
      <c r="G6120"/>
    </row>
    <row r="6121" spans="1:7" ht="23.25" thickBot="1" x14ac:dyDescent="0.25">
      <c r="A6121" s="407">
        <v>90690</v>
      </c>
      <c r="B6121" s="407" t="s">
        <v>11716</v>
      </c>
      <c r="C6121" s="407" t="s">
        <v>1787</v>
      </c>
      <c r="D6121" s="407">
        <v>7.7</v>
      </c>
      <c r="E6121" s="404" t="s">
        <v>65</v>
      </c>
      <c r="G6121"/>
    </row>
    <row r="6122" spans="1:7" ht="23.25" thickBot="1" x14ac:dyDescent="0.25">
      <c r="A6122" s="406">
        <v>90691</v>
      </c>
      <c r="B6122" s="406" t="s">
        <v>11717</v>
      </c>
      <c r="C6122" s="406" t="s">
        <v>1787</v>
      </c>
      <c r="D6122" s="406">
        <v>20.6</v>
      </c>
      <c r="E6122" s="404" t="s">
        <v>65</v>
      </c>
      <c r="G6122"/>
    </row>
    <row r="6123" spans="1:7" ht="23.25" thickBot="1" x14ac:dyDescent="0.25">
      <c r="A6123" s="407">
        <v>90957</v>
      </c>
      <c r="B6123" s="407" t="s">
        <v>11718</v>
      </c>
      <c r="C6123" s="407" t="s">
        <v>11463</v>
      </c>
      <c r="D6123" s="407">
        <v>1.62</v>
      </c>
      <c r="E6123" s="404" t="s">
        <v>65</v>
      </c>
      <c r="G6123"/>
    </row>
    <row r="6124" spans="1:7" ht="34.5" customHeight="1" thickBot="1" x14ac:dyDescent="0.25">
      <c r="A6124" s="406">
        <v>90958</v>
      </c>
      <c r="B6124" s="406" t="s">
        <v>11719</v>
      </c>
      <c r="C6124" s="406" t="s">
        <v>11463</v>
      </c>
      <c r="D6124" s="406">
        <v>0.44</v>
      </c>
      <c r="E6124" s="404" t="s">
        <v>65</v>
      </c>
      <c r="G6124"/>
    </row>
    <row r="6125" spans="1:7" ht="23.25" thickBot="1" x14ac:dyDescent="0.25">
      <c r="A6125" s="407">
        <v>90960</v>
      </c>
      <c r="B6125" s="407" t="s">
        <v>11720</v>
      </c>
      <c r="C6125" s="407" t="s">
        <v>1787</v>
      </c>
      <c r="D6125" s="407">
        <v>2.1</v>
      </c>
      <c r="E6125" s="404" t="s">
        <v>65</v>
      </c>
      <c r="G6125"/>
    </row>
    <row r="6126" spans="1:7" ht="23.25" thickBot="1" x14ac:dyDescent="0.25">
      <c r="A6126" s="406">
        <v>90961</v>
      </c>
      <c r="B6126" s="406" t="s">
        <v>11721</v>
      </c>
      <c r="C6126" s="406" t="s">
        <v>1787</v>
      </c>
      <c r="D6126" s="406">
        <v>0.59</v>
      </c>
      <c r="E6126" s="404" t="s">
        <v>65</v>
      </c>
      <c r="G6126"/>
    </row>
    <row r="6127" spans="1:7" ht="23.25" thickBot="1" x14ac:dyDescent="0.25">
      <c r="A6127" s="407">
        <v>90962</v>
      </c>
      <c r="B6127" s="407" t="s">
        <v>11722</v>
      </c>
      <c r="C6127" s="407" t="s">
        <v>1787</v>
      </c>
      <c r="D6127" s="407">
        <v>2.48</v>
      </c>
      <c r="E6127" s="404" t="s">
        <v>65</v>
      </c>
      <c r="G6127"/>
    </row>
    <row r="6128" spans="1:7" ht="23.25" thickBot="1" x14ac:dyDescent="0.25">
      <c r="A6128" s="406">
        <v>90963</v>
      </c>
      <c r="B6128" s="406" t="s">
        <v>11723</v>
      </c>
      <c r="C6128" s="406" t="s">
        <v>1787</v>
      </c>
      <c r="D6128" s="406">
        <v>9.52</v>
      </c>
      <c r="E6128" s="404" t="s">
        <v>65</v>
      </c>
      <c r="G6128"/>
    </row>
    <row r="6129" spans="1:7" ht="23.25" thickBot="1" x14ac:dyDescent="0.25">
      <c r="A6129" s="407">
        <v>90968</v>
      </c>
      <c r="B6129" s="407" t="s">
        <v>11724</v>
      </c>
      <c r="C6129" s="407" t="s">
        <v>280</v>
      </c>
      <c r="D6129" s="407">
        <v>2.11</v>
      </c>
      <c r="E6129" s="404" t="s">
        <v>65</v>
      </c>
      <c r="G6129"/>
    </row>
    <row r="6130" spans="1:7" ht="23.25" thickBot="1" x14ac:dyDescent="0.25">
      <c r="A6130" s="406">
        <v>90969</v>
      </c>
      <c r="B6130" s="406" t="s">
        <v>11725</v>
      </c>
      <c r="C6130" s="406" t="s">
        <v>280</v>
      </c>
      <c r="D6130" s="406">
        <v>0.59</v>
      </c>
      <c r="E6130" s="404" t="s">
        <v>65</v>
      </c>
      <c r="G6130"/>
    </row>
    <row r="6131" spans="1:7" ht="23.25" thickBot="1" x14ac:dyDescent="0.25">
      <c r="A6131" s="407">
        <v>90970</v>
      </c>
      <c r="B6131" s="407" t="s">
        <v>11726</v>
      </c>
      <c r="C6131" s="407" t="s">
        <v>280</v>
      </c>
      <c r="D6131" s="407">
        <v>2.48</v>
      </c>
      <c r="E6131" s="404" t="s">
        <v>65</v>
      </c>
      <c r="G6131"/>
    </row>
    <row r="6132" spans="1:7" ht="23.25" thickBot="1" x14ac:dyDescent="0.25">
      <c r="A6132" s="406">
        <v>90971</v>
      </c>
      <c r="B6132" s="406" t="s">
        <v>11727</v>
      </c>
      <c r="C6132" s="406" t="s">
        <v>280</v>
      </c>
      <c r="D6132" s="406">
        <v>38.57</v>
      </c>
      <c r="E6132" s="404" t="s">
        <v>65</v>
      </c>
      <c r="G6132"/>
    </row>
    <row r="6133" spans="1:7" ht="13.5" customHeight="1" thickBot="1" x14ac:dyDescent="0.25">
      <c r="A6133" s="407">
        <v>90975</v>
      </c>
      <c r="B6133" s="407" t="s">
        <v>11728</v>
      </c>
      <c r="C6133" s="407" t="s">
        <v>11463</v>
      </c>
      <c r="D6133" s="407">
        <v>5.36</v>
      </c>
      <c r="E6133" s="404" t="s">
        <v>65</v>
      </c>
      <c r="G6133"/>
    </row>
    <row r="6134" spans="1:7" ht="23.25" thickBot="1" x14ac:dyDescent="0.25">
      <c r="A6134" s="406">
        <v>90976</v>
      </c>
      <c r="B6134" s="406" t="s">
        <v>11729</v>
      </c>
      <c r="C6134" s="406" t="s">
        <v>11463</v>
      </c>
      <c r="D6134" s="406">
        <v>1.51</v>
      </c>
      <c r="E6134" s="404" t="s">
        <v>65</v>
      </c>
      <c r="G6134"/>
    </row>
    <row r="6135" spans="1:7" ht="23.25" thickBot="1" x14ac:dyDescent="0.25">
      <c r="A6135" s="407">
        <v>90977</v>
      </c>
      <c r="B6135" s="407" t="s">
        <v>11730</v>
      </c>
      <c r="C6135" s="407" t="s">
        <v>11463</v>
      </c>
      <c r="D6135" s="407">
        <v>6.31</v>
      </c>
      <c r="E6135" s="404" t="s">
        <v>65</v>
      </c>
      <c r="G6135"/>
    </row>
    <row r="6136" spans="1:7" ht="23.25" thickBot="1" x14ac:dyDescent="0.25">
      <c r="A6136" s="406">
        <v>90978</v>
      </c>
      <c r="B6136" s="406" t="s">
        <v>11731</v>
      </c>
      <c r="C6136" s="406" t="s">
        <v>11463</v>
      </c>
      <c r="D6136" s="406">
        <v>99.96</v>
      </c>
      <c r="E6136" s="404" t="s">
        <v>65</v>
      </c>
      <c r="G6136"/>
    </row>
    <row r="6137" spans="1:7" ht="23.25" thickBot="1" x14ac:dyDescent="0.25">
      <c r="A6137" s="407">
        <v>90992</v>
      </c>
      <c r="B6137" s="407" t="s">
        <v>11732</v>
      </c>
      <c r="C6137" s="407" t="s">
        <v>280</v>
      </c>
      <c r="D6137" s="407">
        <v>2.5</v>
      </c>
      <c r="E6137" s="404" t="s">
        <v>65</v>
      </c>
      <c r="G6137"/>
    </row>
    <row r="6138" spans="1:7" ht="23.25" thickBot="1" x14ac:dyDescent="0.25">
      <c r="A6138" s="406">
        <v>90993</v>
      </c>
      <c r="B6138" s="406" t="s">
        <v>11733</v>
      </c>
      <c r="C6138" s="406" t="s">
        <v>280</v>
      </c>
      <c r="D6138" s="406">
        <v>0.7</v>
      </c>
      <c r="E6138" s="404" t="s">
        <v>65</v>
      </c>
      <c r="G6138"/>
    </row>
    <row r="6139" spans="1:7" ht="23.25" thickBot="1" x14ac:dyDescent="0.25">
      <c r="A6139" s="407">
        <v>90994</v>
      </c>
      <c r="B6139" s="407" t="s">
        <v>11734</v>
      </c>
      <c r="C6139" s="407" t="s">
        <v>280</v>
      </c>
      <c r="D6139" s="407">
        <v>2.95</v>
      </c>
      <c r="E6139" s="404" t="s">
        <v>65</v>
      </c>
      <c r="G6139"/>
    </row>
    <row r="6140" spans="1:7" ht="45.75" customHeight="1" thickBot="1" x14ac:dyDescent="0.25">
      <c r="A6140" s="406">
        <v>90995</v>
      </c>
      <c r="B6140" s="406" t="s">
        <v>11735</v>
      </c>
      <c r="C6140" s="406" t="s">
        <v>280</v>
      </c>
      <c r="D6140" s="406">
        <v>52.36</v>
      </c>
      <c r="E6140" s="404" t="s">
        <v>65</v>
      </c>
      <c r="G6140"/>
    </row>
    <row r="6141" spans="1:7" ht="34.5" thickBot="1" x14ac:dyDescent="0.25">
      <c r="A6141" s="407">
        <v>91021</v>
      </c>
      <c r="B6141" s="407" t="s">
        <v>14232</v>
      </c>
      <c r="C6141" s="407" t="s">
        <v>1790</v>
      </c>
      <c r="D6141" s="407">
        <v>3.34</v>
      </c>
      <c r="E6141" s="404" t="s">
        <v>65</v>
      </c>
      <c r="G6141"/>
    </row>
    <row r="6142" spans="1:7" ht="23.25" thickBot="1" x14ac:dyDescent="0.25">
      <c r="A6142" s="406">
        <v>91026</v>
      </c>
      <c r="B6142" s="406" t="s">
        <v>11736</v>
      </c>
      <c r="C6142" s="406" t="s">
        <v>1794</v>
      </c>
      <c r="D6142" s="406">
        <v>13.39</v>
      </c>
      <c r="E6142" s="404" t="s">
        <v>65</v>
      </c>
      <c r="G6142"/>
    </row>
    <row r="6143" spans="1:7" ht="34.5" customHeight="1" thickBot="1" x14ac:dyDescent="0.25">
      <c r="A6143" s="407">
        <v>91027</v>
      </c>
      <c r="B6143" s="407" t="s">
        <v>11737</v>
      </c>
      <c r="C6143" s="407" t="s">
        <v>1794</v>
      </c>
      <c r="D6143" s="407">
        <v>3.42</v>
      </c>
      <c r="E6143" s="404" t="s">
        <v>65</v>
      </c>
      <c r="G6143"/>
    </row>
    <row r="6144" spans="1:7" ht="23.25" thickBot="1" x14ac:dyDescent="0.25">
      <c r="A6144" s="406">
        <v>91028</v>
      </c>
      <c r="B6144" s="406" t="s">
        <v>11738</v>
      </c>
      <c r="C6144" s="406" t="s">
        <v>1794</v>
      </c>
      <c r="D6144" s="406">
        <v>0.7</v>
      </c>
      <c r="E6144" s="404" t="s">
        <v>65</v>
      </c>
      <c r="G6144"/>
    </row>
    <row r="6145" spans="1:7" ht="23.25" thickBot="1" x14ac:dyDescent="0.25">
      <c r="A6145" s="407">
        <v>91029</v>
      </c>
      <c r="B6145" s="407" t="s">
        <v>11739</v>
      </c>
      <c r="C6145" s="407" t="s">
        <v>1794</v>
      </c>
      <c r="D6145" s="407">
        <v>16.739999999999998</v>
      </c>
      <c r="E6145" s="404" t="s">
        <v>65</v>
      </c>
      <c r="G6145"/>
    </row>
    <row r="6146" spans="1:7" ht="23.25" thickBot="1" x14ac:dyDescent="0.25">
      <c r="A6146" s="406">
        <v>91030</v>
      </c>
      <c r="B6146" s="406" t="s">
        <v>11740</v>
      </c>
      <c r="C6146" s="406" t="s">
        <v>1794</v>
      </c>
      <c r="D6146" s="406">
        <v>74.97</v>
      </c>
      <c r="E6146" s="404" t="s">
        <v>65</v>
      </c>
      <c r="G6146"/>
    </row>
    <row r="6147" spans="1:7" ht="23.25" thickBot="1" x14ac:dyDescent="0.25">
      <c r="A6147" s="407">
        <v>91273</v>
      </c>
      <c r="B6147" s="407" t="s">
        <v>11741</v>
      </c>
      <c r="C6147" s="407" t="s">
        <v>11742</v>
      </c>
      <c r="D6147" s="407">
        <v>0.6</v>
      </c>
      <c r="E6147" s="404" t="s">
        <v>65</v>
      </c>
      <c r="G6147"/>
    </row>
    <row r="6148" spans="1:7" ht="23.25" thickBot="1" x14ac:dyDescent="0.25">
      <c r="A6148" s="406">
        <v>91274</v>
      </c>
      <c r="B6148" s="406" t="s">
        <v>11743</v>
      </c>
      <c r="C6148" s="406" t="s">
        <v>11742</v>
      </c>
      <c r="D6148" s="406">
        <v>0.21</v>
      </c>
      <c r="E6148" s="404" t="s">
        <v>65</v>
      </c>
      <c r="G6148"/>
    </row>
    <row r="6149" spans="1:7" ht="23.25" thickBot="1" x14ac:dyDescent="0.25">
      <c r="A6149" s="407">
        <v>91275</v>
      </c>
      <c r="B6149" s="407" t="s">
        <v>11744</v>
      </c>
      <c r="C6149" s="407" t="s">
        <v>11742</v>
      </c>
      <c r="D6149" s="407">
        <v>0.39</v>
      </c>
      <c r="E6149" s="404" t="s">
        <v>65</v>
      </c>
      <c r="G6149"/>
    </row>
    <row r="6150" spans="1:7" ht="23.25" thickBot="1" x14ac:dyDescent="0.25">
      <c r="A6150" s="406">
        <v>91276</v>
      </c>
      <c r="B6150" s="406" t="s">
        <v>11745</v>
      </c>
      <c r="C6150" s="406" t="s">
        <v>11742</v>
      </c>
      <c r="D6150" s="406">
        <v>4.24</v>
      </c>
      <c r="E6150" s="404" t="s">
        <v>65</v>
      </c>
      <c r="G6150"/>
    </row>
    <row r="6151" spans="1:7" ht="34.5" thickBot="1" x14ac:dyDescent="0.25">
      <c r="A6151" s="407">
        <v>91279</v>
      </c>
      <c r="B6151" s="407" t="s">
        <v>14233</v>
      </c>
      <c r="C6151" s="407" t="s">
        <v>280</v>
      </c>
      <c r="D6151" s="407">
        <v>0.61</v>
      </c>
      <c r="E6151" s="404" t="s">
        <v>65</v>
      </c>
      <c r="G6151"/>
    </row>
    <row r="6152" spans="1:7" ht="23.25" thickBot="1" x14ac:dyDescent="0.25">
      <c r="A6152" s="406">
        <v>91280</v>
      </c>
      <c r="B6152" s="406" t="s">
        <v>14234</v>
      </c>
      <c r="C6152" s="406" t="s">
        <v>280</v>
      </c>
      <c r="D6152" s="406">
        <v>0.18</v>
      </c>
      <c r="E6152" s="404" t="s">
        <v>65</v>
      </c>
      <c r="G6152"/>
    </row>
    <row r="6153" spans="1:7" ht="34.5" thickBot="1" x14ac:dyDescent="0.25">
      <c r="A6153" s="407">
        <v>91281</v>
      </c>
      <c r="B6153" s="407" t="s">
        <v>14235</v>
      </c>
      <c r="C6153" s="407" t="s">
        <v>280</v>
      </c>
      <c r="D6153" s="407">
        <v>0.59</v>
      </c>
      <c r="E6153" s="404" t="s">
        <v>65</v>
      </c>
      <c r="G6153"/>
    </row>
    <row r="6154" spans="1:7" ht="34.5" thickBot="1" x14ac:dyDescent="0.25">
      <c r="A6154" s="406">
        <v>91282</v>
      </c>
      <c r="B6154" s="406" t="s">
        <v>14236</v>
      </c>
      <c r="C6154" s="406" t="s">
        <v>280</v>
      </c>
      <c r="D6154" s="406">
        <v>10.210000000000001</v>
      </c>
      <c r="E6154" s="404" t="s">
        <v>65</v>
      </c>
      <c r="G6154"/>
    </row>
    <row r="6155" spans="1:7" ht="23.25" thickBot="1" x14ac:dyDescent="0.25">
      <c r="A6155" s="407">
        <v>91354</v>
      </c>
      <c r="B6155" s="407" t="s">
        <v>11746</v>
      </c>
      <c r="C6155" s="407" t="s">
        <v>11436</v>
      </c>
      <c r="D6155" s="407">
        <v>10.36</v>
      </c>
      <c r="E6155" s="404" t="s">
        <v>65</v>
      </c>
      <c r="G6155"/>
    </row>
    <row r="6156" spans="1:7" ht="23.25" thickBot="1" x14ac:dyDescent="0.25">
      <c r="A6156" s="406">
        <v>91355</v>
      </c>
      <c r="B6156" s="406" t="s">
        <v>11747</v>
      </c>
      <c r="C6156" s="406" t="s">
        <v>11436</v>
      </c>
      <c r="D6156" s="406">
        <v>2.65</v>
      </c>
      <c r="E6156" s="404" t="s">
        <v>65</v>
      </c>
      <c r="G6156"/>
    </row>
    <row r="6157" spans="1:7" ht="23.25" thickBot="1" x14ac:dyDescent="0.25">
      <c r="A6157" s="407">
        <v>91356</v>
      </c>
      <c r="B6157" s="407" t="s">
        <v>11748</v>
      </c>
      <c r="C6157" s="407" t="s">
        <v>11436</v>
      </c>
      <c r="D6157" s="407">
        <v>0.54</v>
      </c>
      <c r="E6157" s="404" t="s">
        <v>65</v>
      </c>
      <c r="G6157"/>
    </row>
    <row r="6158" spans="1:7" ht="23.25" thickBot="1" x14ac:dyDescent="0.25">
      <c r="A6158" s="406">
        <v>91359</v>
      </c>
      <c r="B6158" s="406" t="s">
        <v>11749</v>
      </c>
      <c r="C6158" s="406" t="s">
        <v>11450</v>
      </c>
      <c r="D6158" s="406">
        <v>11.54</v>
      </c>
      <c r="E6158" s="404" t="s">
        <v>65</v>
      </c>
      <c r="G6158"/>
    </row>
    <row r="6159" spans="1:7" ht="23.25" thickBot="1" x14ac:dyDescent="0.25">
      <c r="A6159" s="407">
        <v>91360</v>
      </c>
      <c r="B6159" s="407" t="s">
        <v>11750</v>
      </c>
      <c r="C6159" s="407" t="s">
        <v>11450</v>
      </c>
      <c r="D6159" s="407">
        <v>2.94</v>
      </c>
      <c r="E6159" s="404" t="s">
        <v>65</v>
      </c>
      <c r="G6159"/>
    </row>
    <row r="6160" spans="1:7" ht="34.5" thickBot="1" x14ac:dyDescent="0.25">
      <c r="A6160" s="406">
        <v>91361</v>
      </c>
      <c r="B6160" s="406" t="s">
        <v>11751</v>
      </c>
      <c r="C6160" s="406" t="s">
        <v>11450</v>
      </c>
      <c r="D6160" s="406">
        <v>0.6</v>
      </c>
      <c r="E6160" s="404" t="s">
        <v>65</v>
      </c>
      <c r="G6160"/>
    </row>
    <row r="6161" spans="1:7" ht="23.25" thickBot="1" x14ac:dyDescent="0.25">
      <c r="A6161" s="407">
        <v>91367</v>
      </c>
      <c r="B6161" s="407" t="s">
        <v>11752</v>
      </c>
      <c r="C6161" s="407" t="s">
        <v>1770</v>
      </c>
      <c r="D6161" s="407">
        <v>14.29</v>
      </c>
      <c r="E6161" s="404" t="s">
        <v>65</v>
      </c>
      <c r="G6161"/>
    </row>
    <row r="6162" spans="1:7" ht="23.25" thickBot="1" x14ac:dyDescent="0.25">
      <c r="A6162" s="406">
        <v>91368</v>
      </c>
      <c r="B6162" s="406" t="s">
        <v>11753</v>
      </c>
      <c r="C6162" s="406" t="s">
        <v>1770</v>
      </c>
      <c r="D6162" s="406">
        <v>3.38</v>
      </c>
      <c r="E6162" s="404" t="s">
        <v>65</v>
      </c>
      <c r="G6162"/>
    </row>
    <row r="6163" spans="1:7" ht="23.25" thickBot="1" x14ac:dyDescent="0.25">
      <c r="A6163" s="407">
        <v>91369</v>
      </c>
      <c r="B6163" s="407" t="s">
        <v>11754</v>
      </c>
      <c r="C6163" s="407" t="s">
        <v>1770</v>
      </c>
      <c r="D6163" s="407">
        <v>0.68</v>
      </c>
      <c r="E6163" s="404" t="s">
        <v>65</v>
      </c>
      <c r="G6163"/>
    </row>
    <row r="6164" spans="1:7" ht="23.25" thickBot="1" x14ac:dyDescent="0.25">
      <c r="A6164" s="406">
        <v>91375</v>
      </c>
      <c r="B6164" s="406" t="s">
        <v>11755</v>
      </c>
      <c r="C6164" s="406" t="s">
        <v>11453</v>
      </c>
      <c r="D6164" s="406">
        <v>8.74</v>
      </c>
      <c r="E6164" s="404" t="s">
        <v>65</v>
      </c>
      <c r="G6164"/>
    </row>
    <row r="6165" spans="1:7" ht="23.25" thickBot="1" x14ac:dyDescent="0.25">
      <c r="A6165" s="407">
        <v>91376</v>
      </c>
      <c r="B6165" s="407" t="s">
        <v>11756</v>
      </c>
      <c r="C6165" s="407" t="s">
        <v>11453</v>
      </c>
      <c r="D6165" s="407">
        <v>2.23</v>
      </c>
      <c r="E6165" s="404" t="s">
        <v>65</v>
      </c>
      <c r="G6165"/>
    </row>
    <row r="6166" spans="1:7" ht="23.25" thickBot="1" x14ac:dyDescent="0.25">
      <c r="A6166" s="406">
        <v>91377</v>
      </c>
      <c r="B6166" s="406" t="s">
        <v>11757</v>
      </c>
      <c r="C6166" s="406" t="s">
        <v>11453</v>
      </c>
      <c r="D6166" s="406">
        <v>0.45</v>
      </c>
      <c r="E6166" s="404" t="s">
        <v>65</v>
      </c>
      <c r="G6166"/>
    </row>
    <row r="6167" spans="1:7" ht="34.5" thickBot="1" x14ac:dyDescent="0.25">
      <c r="A6167" s="407">
        <v>91380</v>
      </c>
      <c r="B6167" s="407" t="s">
        <v>11758</v>
      </c>
      <c r="C6167" s="407" t="s">
        <v>280</v>
      </c>
      <c r="D6167" s="407">
        <v>16.16</v>
      </c>
      <c r="E6167" s="404" t="s">
        <v>65</v>
      </c>
      <c r="G6167"/>
    </row>
    <row r="6168" spans="1:7" ht="23.25" thickBot="1" x14ac:dyDescent="0.25">
      <c r="A6168" s="406">
        <v>91381</v>
      </c>
      <c r="B6168" s="406" t="s">
        <v>11759</v>
      </c>
      <c r="C6168" s="406" t="s">
        <v>280</v>
      </c>
      <c r="D6168" s="406">
        <v>3.82</v>
      </c>
      <c r="E6168" s="404" t="s">
        <v>65</v>
      </c>
      <c r="G6168"/>
    </row>
    <row r="6169" spans="1:7" ht="13.5" customHeight="1" thickBot="1" x14ac:dyDescent="0.25">
      <c r="A6169" s="407">
        <v>91382</v>
      </c>
      <c r="B6169" s="407" t="s">
        <v>11760</v>
      </c>
      <c r="C6169" s="407" t="s">
        <v>280</v>
      </c>
      <c r="D6169" s="407">
        <v>0.77</v>
      </c>
      <c r="E6169" s="404" t="s">
        <v>65</v>
      </c>
      <c r="G6169"/>
    </row>
    <row r="6170" spans="1:7" ht="34.5" thickBot="1" x14ac:dyDescent="0.25">
      <c r="A6170" s="406">
        <v>91383</v>
      </c>
      <c r="B6170" s="406" t="s">
        <v>11761</v>
      </c>
      <c r="C6170" s="406" t="s">
        <v>280</v>
      </c>
      <c r="D6170" s="406">
        <v>22.71</v>
      </c>
      <c r="E6170" s="404" t="s">
        <v>65</v>
      </c>
      <c r="G6170"/>
    </row>
    <row r="6171" spans="1:7" ht="34.5" thickBot="1" x14ac:dyDescent="0.25">
      <c r="A6171" s="407">
        <v>91384</v>
      </c>
      <c r="B6171" s="407" t="s">
        <v>11762</v>
      </c>
      <c r="C6171" s="407" t="s">
        <v>280</v>
      </c>
      <c r="D6171" s="407">
        <v>74.64</v>
      </c>
      <c r="E6171" s="404" t="s">
        <v>65</v>
      </c>
      <c r="G6171"/>
    </row>
    <row r="6172" spans="1:7" ht="34.5" thickBot="1" x14ac:dyDescent="0.25">
      <c r="A6172" s="406">
        <v>91390</v>
      </c>
      <c r="B6172" s="406" t="s">
        <v>11763</v>
      </c>
      <c r="C6172" s="406" t="s">
        <v>11518</v>
      </c>
      <c r="D6172" s="406">
        <v>14.06</v>
      </c>
      <c r="E6172" s="404" t="s">
        <v>65</v>
      </c>
      <c r="G6172"/>
    </row>
    <row r="6173" spans="1:7" ht="34.5" thickBot="1" x14ac:dyDescent="0.25">
      <c r="A6173" s="407">
        <v>91391</v>
      </c>
      <c r="B6173" s="407" t="s">
        <v>11764</v>
      </c>
      <c r="C6173" s="407" t="s">
        <v>11518</v>
      </c>
      <c r="D6173" s="407">
        <v>2.87</v>
      </c>
      <c r="E6173" s="404" t="s">
        <v>65</v>
      </c>
      <c r="G6173"/>
    </row>
    <row r="6174" spans="1:7" ht="34.5" thickBot="1" x14ac:dyDescent="0.25">
      <c r="A6174" s="406">
        <v>91392</v>
      </c>
      <c r="B6174" s="406" t="s">
        <v>11765</v>
      </c>
      <c r="C6174" s="406" t="s">
        <v>11518</v>
      </c>
      <c r="D6174" s="406">
        <v>0.59</v>
      </c>
      <c r="E6174" s="404" t="s">
        <v>65</v>
      </c>
      <c r="G6174"/>
    </row>
    <row r="6175" spans="1:7" ht="34.5" thickBot="1" x14ac:dyDescent="0.25">
      <c r="A6175" s="407">
        <v>91396</v>
      </c>
      <c r="B6175" s="407" t="s">
        <v>11766</v>
      </c>
      <c r="C6175" s="407" t="s">
        <v>1771</v>
      </c>
      <c r="D6175" s="407">
        <v>14.82</v>
      </c>
      <c r="E6175" s="404" t="s">
        <v>65</v>
      </c>
      <c r="G6175"/>
    </row>
    <row r="6176" spans="1:7" ht="34.5" thickBot="1" x14ac:dyDescent="0.25">
      <c r="A6176" s="406">
        <v>91397</v>
      </c>
      <c r="B6176" s="406" t="s">
        <v>11767</v>
      </c>
      <c r="C6176" s="406" t="s">
        <v>1771</v>
      </c>
      <c r="D6176" s="406">
        <v>3.78</v>
      </c>
      <c r="E6176" s="404" t="s">
        <v>65</v>
      </c>
      <c r="G6176"/>
    </row>
    <row r="6177" spans="1:7" ht="34.5" thickBot="1" x14ac:dyDescent="0.25">
      <c r="A6177" s="407">
        <v>91398</v>
      </c>
      <c r="B6177" s="407" t="s">
        <v>11768</v>
      </c>
      <c r="C6177" s="407" t="s">
        <v>1771</v>
      </c>
      <c r="D6177" s="407">
        <v>0.77</v>
      </c>
      <c r="E6177" s="404" t="s">
        <v>65</v>
      </c>
      <c r="G6177"/>
    </row>
    <row r="6178" spans="1:7" ht="23.25" thickBot="1" x14ac:dyDescent="0.25">
      <c r="A6178" s="406">
        <v>91402</v>
      </c>
      <c r="B6178" s="406" t="s">
        <v>11769</v>
      </c>
      <c r="C6178" s="406" t="s">
        <v>280</v>
      </c>
      <c r="D6178" s="406">
        <v>0.65</v>
      </c>
      <c r="E6178" s="404" t="s">
        <v>65</v>
      </c>
      <c r="G6178"/>
    </row>
    <row r="6179" spans="1:7" ht="34.5" thickBot="1" x14ac:dyDescent="0.25">
      <c r="A6179" s="407">
        <v>91466</v>
      </c>
      <c r="B6179" s="407" t="s">
        <v>11770</v>
      </c>
      <c r="C6179" s="407" t="s">
        <v>11632</v>
      </c>
      <c r="D6179" s="407">
        <v>0.62</v>
      </c>
      <c r="E6179" s="404" t="s">
        <v>65</v>
      </c>
      <c r="G6179"/>
    </row>
    <row r="6180" spans="1:7" ht="34.5" thickBot="1" x14ac:dyDescent="0.25">
      <c r="A6180" s="406">
        <v>91467</v>
      </c>
      <c r="B6180" s="406" t="s">
        <v>11771</v>
      </c>
      <c r="C6180" s="406" t="s">
        <v>11632</v>
      </c>
      <c r="D6180" s="406">
        <v>61.32</v>
      </c>
      <c r="E6180" s="404" t="s">
        <v>65</v>
      </c>
      <c r="G6180"/>
    </row>
    <row r="6181" spans="1:7" ht="34.5" thickBot="1" x14ac:dyDescent="0.25">
      <c r="A6181" s="407">
        <v>91468</v>
      </c>
      <c r="B6181" s="407" t="s">
        <v>11772</v>
      </c>
      <c r="C6181" s="407" t="s">
        <v>11436</v>
      </c>
      <c r="D6181" s="407">
        <v>17.489999999999998</v>
      </c>
      <c r="E6181" s="404" t="s">
        <v>65</v>
      </c>
      <c r="G6181"/>
    </row>
    <row r="6182" spans="1:7" ht="34.5" thickBot="1" x14ac:dyDescent="0.25">
      <c r="A6182" s="406">
        <v>91469</v>
      </c>
      <c r="B6182" s="406" t="s">
        <v>11773</v>
      </c>
      <c r="C6182" s="406" t="s">
        <v>11436</v>
      </c>
      <c r="D6182" s="406">
        <v>4.47</v>
      </c>
      <c r="E6182" s="404" t="s">
        <v>65</v>
      </c>
      <c r="G6182"/>
    </row>
    <row r="6183" spans="1:7" ht="45.75" customHeight="1" thickBot="1" x14ac:dyDescent="0.25">
      <c r="A6183" s="407">
        <v>91484</v>
      </c>
      <c r="B6183" s="407" t="s">
        <v>13087</v>
      </c>
      <c r="C6183" s="407" t="s">
        <v>11436</v>
      </c>
      <c r="D6183" s="407">
        <v>0.92</v>
      </c>
      <c r="E6183" s="404" t="s">
        <v>65</v>
      </c>
      <c r="G6183"/>
    </row>
    <row r="6184" spans="1:7" ht="13.5" customHeight="1" thickBot="1" x14ac:dyDescent="0.25">
      <c r="A6184" s="406">
        <v>91485</v>
      </c>
      <c r="B6184" s="406" t="s">
        <v>11774</v>
      </c>
      <c r="C6184" s="406" t="s">
        <v>11436</v>
      </c>
      <c r="D6184" s="406">
        <v>89.43</v>
      </c>
      <c r="E6184" s="404" t="s">
        <v>65</v>
      </c>
      <c r="G6184"/>
    </row>
    <row r="6185" spans="1:7" ht="23.25" thickBot="1" x14ac:dyDescent="0.25">
      <c r="A6185" s="407">
        <v>91529</v>
      </c>
      <c r="B6185" s="407" t="s">
        <v>11775</v>
      </c>
      <c r="C6185" s="407" t="s">
        <v>280</v>
      </c>
      <c r="D6185" s="407">
        <v>0.99</v>
      </c>
      <c r="E6185" s="404" t="s">
        <v>65</v>
      </c>
      <c r="G6185"/>
    </row>
    <row r="6186" spans="1:7" ht="23.25" thickBot="1" x14ac:dyDescent="0.25">
      <c r="A6186" s="406">
        <v>91530</v>
      </c>
      <c r="B6186" s="406" t="s">
        <v>11776</v>
      </c>
      <c r="C6186" s="406" t="s">
        <v>280</v>
      </c>
      <c r="D6186" s="406">
        <v>0.31</v>
      </c>
      <c r="E6186" s="404" t="s">
        <v>65</v>
      </c>
      <c r="G6186"/>
    </row>
    <row r="6187" spans="1:7" ht="23.25" thickBot="1" x14ac:dyDescent="0.25">
      <c r="A6187" s="407">
        <v>91531</v>
      </c>
      <c r="B6187" s="407" t="s">
        <v>11777</v>
      </c>
      <c r="C6187" s="407" t="s">
        <v>280</v>
      </c>
      <c r="D6187" s="407">
        <v>1.04</v>
      </c>
      <c r="E6187" s="404" t="s">
        <v>65</v>
      </c>
      <c r="G6187"/>
    </row>
    <row r="6188" spans="1:7" ht="23.25" thickBot="1" x14ac:dyDescent="0.25">
      <c r="A6188" s="406">
        <v>91532</v>
      </c>
      <c r="B6188" s="406" t="s">
        <v>11778</v>
      </c>
      <c r="C6188" s="406" t="s">
        <v>280</v>
      </c>
      <c r="D6188" s="406">
        <v>3.08</v>
      </c>
      <c r="E6188" s="404" t="s">
        <v>65</v>
      </c>
      <c r="G6188"/>
    </row>
    <row r="6189" spans="1:7" ht="34.5" thickBot="1" x14ac:dyDescent="0.25">
      <c r="A6189" s="407">
        <v>91629</v>
      </c>
      <c r="B6189" s="407" t="s">
        <v>11779</v>
      </c>
      <c r="C6189" s="407" t="s">
        <v>11632</v>
      </c>
      <c r="D6189" s="407">
        <v>11.04</v>
      </c>
      <c r="E6189" s="404" t="s">
        <v>65</v>
      </c>
      <c r="G6189"/>
    </row>
    <row r="6190" spans="1:7" ht="34.5" thickBot="1" x14ac:dyDescent="0.25">
      <c r="A6190" s="406">
        <v>91630</v>
      </c>
      <c r="B6190" s="406" t="s">
        <v>11780</v>
      </c>
      <c r="C6190" s="406" t="s">
        <v>11632</v>
      </c>
      <c r="D6190" s="406">
        <v>2.82</v>
      </c>
      <c r="E6190" s="404" t="s">
        <v>65</v>
      </c>
      <c r="G6190"/>
    </row>
    <row r="6191" spans="1:7" ht="34.5" thickBot="1" x14ac:dyDescent="0.25">
      <c r="A6191" s="407">
        <v>91631</v>
      </c>
      <c r="B6191" s="407" t="s">
        <v>14237</v>
      </c>
      <c r="C6191" s="407" t="s">
        <v>11632</v>
      </c>
      <c r="D6191" s="407">
        <v>0.57999999999999996</v>
      </c>
      <c r="E6191" s="404" t="s">
        <v>65</v>
      </c>
      <c r="G6191"/>
    </row>
    <row r="6192" spans="1:7" ht="34.5" thickBot="1" x14ac:dyDescent="0.25">
      <c r="A6192" s="406">
        <v>91632</v>
      </c>
      <c r="B6192" s="406" t="s">
        <v>11781</v>
      </c>
      <c r="C6192" s="406" t="s">
        <v>11632</v>
      </c>
      <c r="D6192" s="406">
        <v>13.8</v>
      </c>
      <c r="E6192" s="404" t="s">
        <v>65</v>
      </c>
      <c r="G6192"/>
    </row>
    <row r="6193" spans="1:7" ht="34.5" thickBot="1" x14ac:dyDescent="0.25">
      <c r="A6193" s="407">
        <v>91633</v>
      </c>
      <c r="B6193" s="407" t="s">
        <v>11782</v>
      </c>
      <c r="C6193" s="407" t="s">
        <v>11632</v>
      </c>
      <c r="D6193" s="407">
        <v>51.92</v>
      </c>
      <c r="E6193" s="404" t="s">
        <v>65</v>
      </c>
      <c r="G6193"/>
    </row>
    <row r="6194" spans="1:7" ht="34.5" thickBot="1" x14ac:dyDescent="0.25">
      <c r="A6194" s="406">
        <v>91640</v>
      </c>
      <c r="B6194" s="406" t="s">
        <v>14238</v>
      </c>
      <c r="C6194" s="406" t="s">
        <v>14239</v>
      </c>
      <c r="D6194" s="406">
        <v>23.4</v>
      </c>
      <c r="E6194" s="404" t="s">
        <v>65</v>
      </c>
      <c r="G6194"/>
    </row>
    <row r="6195" spans="1:7" ht="34.5" thickBot="1" x14ac:dyDescent="0.25">
      <c r="A6195" s="407">
        <v>91641</v>
      </c>
      <c r="B6195" s="407" t="s">
        <v>14240</v>
      </c>
      <c r="C6195" s="407" t="s">
        <v>14239</v>
      </c>
      <c r="D6195" s="407">
        <v>11.41</v>
      </c>
      <c r="E6195" s="404" t="s">
        <v>65</v>
      </c>
      <c r="G6195"/>
    </row>
    <row r="6196" spans="1:7" ht="34.5" thickBot="1" x14ac:dyDescent="0.25">
      <c r="A6196" s="406">
        <v>91642</v>
      </c>
      <c r="B6196" s="406" t="s">
        <v>14241</v>
      </c>
      <c r="C6196" s="406" t="s">
        <v>14239</v>
      </c>
      <c r="D6196" s="406">
        <v>2.37</v>
      </c>
      <c r="E6196" s="404" t="s">
        <v>65</v>
      </c>
      <c r="G6196"/>
    </row>
    <row r="6197" spans="1:7" ht="34.5" thickBot="1" x14ac:dyDescent="0.25">
      <c r="A6197" s="407">
        <v>91643</v>
      </c>
      <c r="B6197" s="407" t="s">
        <v>14242</v>
      </c>
      <c r="C6197" s="407" t="s">
        <v>14239</v>
      </c>
      <c r="D6197" s="407">
        <v>32.93</v>
      </c>
      <c r="E6197" s="404" t="s">
        <v>65</v>
      </c>
      <c r="G6197"/>
    </row>
    <row r="6198" spans="1:7" ht="34.5" thickBot="1" x14ac:dyDescent="0.25">
      <c r="A6198" s="406">
        <v>91644</v>
      </c>
      <c r="B6198" s="406" t="s">
        <v>14243</v>
      </c>
      <c r="C6198" s="406" t="s">
        <v>14239</v>
      </c>
      <c r="D6198" s="406">
        <v>116.83</v>
      </c>
      <c r="E6198" s="404" t="s">
        <v>65</v>
      </c>
      <c r="G6198"/>
    </row>
    <row r="6199" spans="1:7" ht="23.25" thickBot="1" x14ac:dyDescent="0.25">
      <c r="A6199" s="407">
        <v>91688</v>
      </c>
      <c r="B6199" s="407" t="s">
        <v>11783</v>
      </c>
      <c r="C6199" s="407" t="s">
        <v>11784</v>
      </c>
      <c r="D6199" s="407">
        <v>0.04</v>
      </c>
      <c r="E6199" s="404" t="s">
        <v>65</v>
      </c>
      <c r="G6199"/>
    </row>
    <row r="6200" spans="1:7" ht="23.25" thickBot="1" x14ac:dyDescent="0.25">
      <c r="A6200" s="406">
        <v>91689</v>
      </c>
      <c r="B6200" s="406" t="s">
        <v>11785</v>
      </c>
      <c r="C6200" s="406" t="s">
        <v>11784</v>
      </c>
      <c r="D6200" s="406">
        <v>0.01</v>
      </c>
      <c r="E6200" s="404" t="s">
        <v>65</v>
      </c>
      <c r="G6200"/>
    </row>
    <row r="6201" spans="1:7" ht="23.25" thickBot="1" x14ac:dyDescent="0.25">
      <c r="A6201" s="407">
        <v>91690</v>
      </c>
      <c r="B6201" s="407" t="s">
        <v>11786</v>
      </c>
      <c r="C6201" s="407" t="s">
        <v>11784</v>
      </c>
      <c r="D6201" s="407">
        <v>0.02</v>
      </c>
      <c r="E6201" s="404" t="s">
        <v>65</v>
      </c>
      <c r="G6201"/>
    </row>
    <row r="6202" spans="1:7" ht="23.25" thickBot="1" x14ac:dyDescent="0.25">
      <c r="A6202" s="406">
        <v>91691</v>
      </c>
      <c r="B6202" s="406" t="s">
        <v>13088</v>
      </c>
      <c r="C6202" s="406" t="s">
        <v>11784</v>
      </c>
      <c r="D6202" s="406">
        <v>1.26</v>
      </c>
      <c r="E6202" s="404" t="s">
        <v>65</v>
      </c>
      <c r="G6202"/>
    </row>
    <row r="6203" spans="1:7" ht="23.25" thickBot="1" x14ac:dyDescent="0.25">
      <c r="A6203" s="407">
        <v>92040</v>
      </c>
      <c r="B6203" s="407" t="s">
        <v>13089</v>
      </c>
      <c r="C6203" s="407" t="s">
        <v>280</v>
      </c>
      <c r="D6203" s="407">
        <v>2.72</v>
      </c>
      <c r="E6203" s="404" t="s">
        <v>65</v>
      </c>
      <c r="G6203"/>
    </row>
    <row r="6204" spans="1:7" ht="23.25" thickBot="1" x14ac:dyDescent="0.25">
      <c r="A6204" s="406">
        <v>92041</v>
      </c>
      <c r="B6204" s="406" t="s">
        <v>13090</v>
      </c>
      <c r="C6204" s="406" t="s">
        <v>280</v>
      </c>
      <c r="D6204" s="406">
        <v>0.99</v>
      </c>
      <c r="E6204" s="404" t="s">
        <v>65</v>
      </c>
      <c r="G6204"/>
    </row>
    <row r="6205" spans="1:7" ht="23.25" thickBot="1" x14ac:dyDescent="0.25">
      <c r="A6205" s="407">
        <v>92042</v>
      </c>
      <c r="B6205" s="407" t="s">
        <v>14244</v>
      </c>
      <c r="C6205" s="407" t="s">
        <v>280</v>
      </c>
      <c r="D6205" s="407">
        <v>1.89</v>
      </c>
      <c r="E6205" s="404" t="s">
        <v>65</v>
      </c>
      <c r="G6205"/>
    </row>
    <row r="6206" spans="1:7" ht="34.5" thickBot="1" x14ac:dyDescent="0.25">
      <c r="A6206" s="406">
        <v>92101</v>
      </c>
      <c r="B6206" s="406" t="s">
        <v>14245</v>
      </c>
      <c r="C6206" s="406" t="s">
        <v>11649</v>
      </c>
      <c r="D6206" s="406">
        <v>15.53</v>
      </c>
      <c r="E6206" s="404" t="s">
        <v>65</v>
      </c>
      <c r="G6206"/>
    </row>
    <row r="6207" spans="1:7" ht="34.5" thickBot="1" x14ac:dyDescent="0.25">
      <c r="A6207" s="407">
        <v>92102</v>
      </c>
      <c r="B6207" s="407" t="s">
        <v>14246</v>
      </c>
      <c r="C6207" s="407" t="s">
        <v>11649</v>
      </c>
      <c r="D6207" s="407">
        <v>7.57</v>
      </c>
      <c r="E6207" s="404" t="s">
        <v>65</v>
      </c>
      <c r="G6207"/>
    </row>
    <row r="6208" spans="1:7" ht="34.5" thickBot="1" x14ac:dyDescent="0.25">
      <c r="A6208" s="406">
        <v>92103</v>
      </c>
      <c r="B6208" s="406" t="s">
        <v>14247</v>
      </c>
      <c r="C6208" s="406" t="s">
        <v>11649</v>
      </c>
      <c r="D6208" s="406">
        <v>1.57</v>
      </c>
      <c r="E6208" s="404" t="s">
        <v>65</v>
      </c>
      <c r="G6208"/>
    </row>
    <row r="6209" spans="1:7" ht="34.5" thickBot="1" x14ac:dyDescent="0.25">
      <c r="A6209" s="407">
        <v>92104</v>
      </c>
      <c r="B6209" s="407" t="s">
        <v>14248</v>
      </c>
      <c r="C6209" s="407" t="s">
        <v>11649</v>
      </c>
      <c r="D6209" s="407">
        <v>21.85</v>
      </c>
      <c r="E6209" s="404" t="s">
        <v>65</v>
      </c>
      <c r="G6209"/>
    </row>
    <row r="6210" spans="1:7" ht="34.5" thickBot="1" x14ac:dyDescent="0.25">
      <c r="A6210" s="406">
        <v>92105</v>
      </c>
      <c r="B6210" s="406" t="s">
        <v>14249</v>
      </c>
      <c r="C6210" s="406" t="s">
        <v>11649</v>
      </c>
      <c r="D6210" s="406">
        <v>74.64</v>
      </c>
      <c r="E6210" s="404" t="s">
        <v>65</v>
      </c>
      <c r="G6210"/>
    </row>
    <row r="6211" spans="1:7" ht="23.25" thickBot="1" x14ac:dyDescent="0.25">
      <c r="A6211" s="407">
        <v>92108</v>
      </c>
      <c r="B6211" s="407" t="s">
        <v>14250</v>
      </c>
      <c r="C6211" s="407" t="s">
        <v>8373</v>
      </c>
      <c r="D6211" s="407">
        <v>0.66</v>
      </c>
      <c r="E6211" s="404" t="s">
        <v>65</v>
      </c>
      <c r="G6211"/>
    </row>
    <row r="6212" spans="1:7" ht="23.25" thickBot="1" x14ac:dyDescent="0.25">
      <c r="A6212" s="406">
        <v>92109</v>
      </c>
      <c r="B6212" s="406" t="s">
        <v>14251</v>
      </c>
      <c r="C6212" s="406" t="s">
        <v>8373</v>
      </c>
      <c r="D6212" s="406">
        <v>0.21</v>
      </c>
      <c r="E6212" s="404" t="s">
        <v>65</v>
      </c>
      <c r="G6212"/>
    </row>
    <row r="6213" spans="1:7" ht="23.25" thickBot="1" x14ac:dyDescent="0.25">
      <c r="A6213" s="407">
        <v>92110</v>
      </c>
      <c r="B6213" s="407" t="s">
        <v>14252</v>
      </c>
      <c r="C6213" s="407" t="s">
        <v>8373</v>
      </c>
      <c r="D6213" s="407">
        <v>0.7</v>
      </c>
      <c r="E6213" s="404" t="s">
        <v>65</v>
      </c>
      <c r="G6213"/>
    </row>
    <row r="6214" spans="1:7" ht="23.25" thickBot="1" x14ac:dyDescent="0.25">
      <c r="A6214" s="406">
        <v>92111</v>
      </c>
      <c r="B6214" s="406" t="s">
        <v>14253</v>
      </c>
      <c r="C6214" s="406" t="s">
        <v>8373</v>
      </c>
      <c r="D6214" s="406">
        <v>0.49</v>
      </c>
      <c r="E6214" s="404" t="s">
        <v>65</v>
      </c>
      <c r="G6214"/>
    </row>
    <row r="6215" spans="1:7" ht="13.5" thickBot="1" x14ac:dyDescent="0.25">
      <c r="A6215" s="407">
        <v>92114</v>
      </c>
      <c r="B6215" s="407" t="s">
        <v>14254</v>
      </c>
      <c r="C6215" s="407" t="s">
        <v>280</v>
      </c>
      <c r="D6215" s="407">
        <v>0.67</v>
      </c>
      <c r="E6215" s="404" t="s">
        <v>65</v>
      </c>
      <c r="G6215"/>
    </row>
    <row r="6216" spans="1:7" ht="13.5" thickBot="1" x14ac:dyDescent="0.25">
      <c r="A6216" s="406">
        <v>92115</v>
      </c>
      <c r="B6216" s="406" t="s">
        <v>14255</v>
      </c>
      <c r="C6216" s="406" t="s">
        <v>280</v>
      </c>
      <c r="D6216" s="406">
        <v>0.04</v>
      </c>
      <c r="E6216" s="404" t="s">
        <v>65</v>
      </c>
      <c r="G6216"/>
    </row>
    <row r="6217" spans="1:7" ht="13.5" thickBot="1" x14ac:dyDescent="0.25">
      <c r="A6217" s="407">
        <v>92116</v>
      </c>
      <c r="B6217" s="407" t="s">
        <v>14256</v>
      </c>
      <c r="C6217" s="407" t="s">
        <v>280</v>
      </c>
      <c r="D6217" s="407">
        <v>0.44</v>
      </c>
      <c r="E6217" s="404" t="s">
        <v>65</v>
      </c>
      <c r="G6217"/>
    </row>
    <row r="6218" spans="1:7" ht="13.5" thickBot="1" x14ac:dyDescent="0.25">
      <c r="A6218" s="406">
        <v>92133</v>
      </c>
      <c r="B6218" s="406" t="s">
        <v>14257</v>
      </c>
      <c r="C6218" s="406" t="s">
        <v>280</v>
      </c>
      <c r="D6218" s="406">
        <v>6.72</v>
      </c>
      <c r="E6218" s="404" t="s">
        <v>65</v>
      </c>
      <c r="G6218"/>
    </row>
    <row r="6219" spans="1:7" ht="13.5" thickBot="1" x14ac:dyDescent="0.25">
      <c r="A6219" s="407">
        <v>92134</v>
      </c>
      <c r="B6219" s="407" t="s">
        <v>14258</v>
      </c>
      <c r="C6219" s="407" t="s">
        <v>280</v>
      </c>
      <c r="D6219" s="407">
        <v>1.61</v>
      </c>
      <c r="E6219" s="404" t="s">
        <v>65</v>
      </c>
      <c r="G6219"/>
    </row>
    <row r="6220" spans="1:7" ht="23.25" thickBot="1" x14ac:dyDescent="0.25">
      <c r="A6220" s="406">
        <v>92135</v>
      </c>
      <c r="B6220" s="406" t="s">
        <v>14259</v>
      </c>
      <c r="C6220" s="406" t="s">
        <v>280</v>
      </c>
      <c r="D6220" s="406">
        <v>0.33</v>
      </c>
      <c r="E6220" s="404" t="s">
        <v>65</v>
      </c>
      <c r="G6220"/>
    </row>
    <row r="6221" spans="1:7" ht="13.5" thickBot="1" x14ac:dyDescent="0.25">
      <c r="A6221" s="407">
        <v>92136</v>
      </c>
      <c r="B6221" s="407" t="s">
        <v>14260</v>
      </c>
      <c r="C6221" s="407" t="s">
        <v>280</v>
      </c>
      <c r="D6221" s="407">
        <v>8.9600000000000009</v>
      </c>
      <c r="E6221" s="404" t="s">
        <v>65</v>
      </c>
      <c r="G6221"/>
    </row>
    <row r="6222" spans="1:7" ht="23.25" thickBot="1" x14ac:dyDescent="0.25">
      <c r="A6222" s="406">
        <v>92137</v>
      </c>
      <c r="B6222" s="406" t="s">
        <v>14261</v>
      </c>
      <c r="C6222" s="406" t="s">
        <v>280</v>
      </c>
      <c r="D6222" s="406">
        <v>58.41</v>
      </c>
      <c r="E6222" s="404" t="s">
        <v>65</v>
      </c>
      <c r="G6222"/>
    </row>
    <row r="6223" spans="1:7" ht="23.25" thickBot="1" x14ac:dyDescent="0.25">
      <c r="A6223" s="407">
        <v>92140</v>
      </c>
      <c r="B6223" s="407" t="s">
        <v>14262</v>
      </c>
      <c r="C6223" s="407" t="s">
        <v>1785</v>
      </c>
      <c r="D6223" s="407">
        <v>2.57</v>
      </c>
      <c r="E6223" s="404" t="s">
        <v>65</v>
      </c>
      <c r="G6223"/>
    </row>
    <row r="6224" spans="1:7" ht="23.25" thickBot="1" x14ac:dyDescent="0.25">
      <c r="A6224" s="406">
        <v>92141</v>
      </c>
      <c r="B6224" s="406" t="s">
        <v>14263</v>
      </c>
      <c r="C6224" s="406" t="s">
        <v>1785</v>
      </c>
      <c r="D6224" s="406">
        <v>0.61</v>
      </c>
      <c r="E6224" s="404" t="s">
        <v>65</v>
      </c>
      <c r="G6224"/>
    </row>
    <row r="6225" spans="1:7" ht="23.25" thickBot="1" x14ac:dyDescent="0.25">
      <c r="A6225" s="407">
        <v>92142</v>
      </c>
      <c r="B6225" s="407" t="s">
        <v>14264</v>
      </c>
      <c r="C6225" s="407" t="s">
        <v>1785</v>
      </c>
      <c r="D6225" s="407">
        <v>0.12</v>
      </c>
      <c r="E6225" s="404" t="s">
        <v>65</v>
      </c>
      <c r="G6225"/>
    </row>
    <row r="6226" spans="1:7" ht="23.25" customHeight="1" thickBot="1" x14ac:dyDescent="0.25">
      <c r="A6226" s="406">
        <v>92143</v>
      </c>
      <c r="B6226" s="406" t="s">
        <v>14265</v>
      </c>
      <c r="C6226" s="406" t="s">
        <v>1785</v>
      </c>
      <c r="D6226" s="406">
        <v>3.43</v>
      </c>
      <c r="E6226" s="404" t="s">
        <v>65</v>
      </c>
      <c r="G6226"/>
    </row>
    <row r="6227" spans="1:7" ht="23.25" customHeight="1" thickBot="1" x14ac:dyDescent="0.25">
      <c r="A6227" s="407">
        <v>92144</v>
      </c>
      <c r="B6227" s="407" t="s">
        <v>14266</v>
      </c>
      <c r="C6227" s="407" t="s">
        <v>1785</v>
      </c>
      <c r="D6227" s="407">
        <v>52.19</v>
      </c>
      <c r="E6227" s="404" t="s">
        <v>65</v>
      </c>
      <c r="G6227"/>
    </row>
    <row r="6228" spans="1:7" ht="23.25" customHeight="1" thickBot="1" x14ac:dyDescent="0.25">
      <c r="A6228" s="406">
        <v>92237</v>
      </c>
      <c r="B6228" s="406" t="s">
        <v>14267</v>
      </c>
      <c r="C6228" s="406" t="s">
        <v>14239</v>
      </c>
      <c r="D6228" s="406">
        <v>17.09</v>
      </c>
      <c r="E6228" s="404" t="s">
        <v>65</v>
      </c>
      <c r="G6228"/>
    </row>
    <row r="6229" spans="1:7" ht="23.25" customHeight="1" thickBot="1" x14ac:dyDescent="0.25">
      <c r="A6229" s="407">
        <v>92238</v>
      </c>
      <c r="B6229" s="407" t="s">
        <v>14268</v>
      </c>
      <c r="C6229" s="407" t="s">
        <v>14239</v>
      </c>
      <c r="D6229" s="407">
        <v>8.33</v>
      </c>
      <c r="E6229" s="404" t="s">
        <v>65</v>
      </c>
      <c r="G6229"/>
    </row>
    <row r="6230" spans="1:7" ht="23.25" customHeight="1" thickBot="1" x14ac:dyDescent="0.25">
      <c r="A6230" s="406">
        <v>92239</v>
      </c>
      <c r="B6230" s="406" t="s">
        <v>14269</v>
      </c>
      <c r="C6230" s="406" t="s">
        <v>14239</v>
      </c>
      <c r="D6230" s="406">
        <v>1.73</v>
      </c>
      <c r="E6230" s="404" t="s">
        <v>65</v>
      </c>
      <c r="G6230"/>
    </row>
    <row r="6231" spans="1:7" ht="23.25" customHeight="1" thickBot="1" x14ac:dyDescent="0.25">
      <c r="A6231" s="407">
        <v>92240</v>
      </c>
      <c r="B6231" s="407" t="s">
        <v>14270</v>
      </c>
      <c r="C6231" s="407" t="s">
        <v>14239</v>
      </c>
      <c r="D6231" s="407">
        <v>24.05</v>
      </c>
      <c r="E6231" s="404" t="s">
        <v>65</v>
      </c>
      <c r="G6231"/>
    </row>
    <row r="6232" spans="1:7" ht="23.25" customHeight="1" thickBot="1" x14ac:dyDescent="0.25">
      <c r="A6232" s="406">
        <v>92241</v>
      </c>
      <c r="B6232" s="406" t="s">
        <v>14271</v>
      </c>
      <c r="C6232" s="406" t="s">
        <v>14239</v>
      </c>
      <c r="D6232" s="406">
        <v>107.1</v>
      </c>
      <c r="E6232" s="404" t="s">
        <v>65</v>
      </c>
      <c r="G6232"/>
    </row>
    <row r="6233" spans="1:7" ht="23.25" thickBot="1" x14ac:dyDescent="0.25">
      <c r="A6233" s="407">
        <v>92712</v>
      </c>
      <c r="B6233" s="407" t="s">
        <v>14272</v>
      </c>
      <c r="C6233" s="407" t="s">
        <v>280</v>
      </c>
      <c r="D6233" s="407">
        <v>0.12</v>
      </c>
      <c r="E6233" s="404" t="s">
        <v>65</v>
      </c>
      <c r="G6233"/>
    </row>
    <row r="6234" spans="1:7" ht="34.5" customHeight="1" thickBot="1" x14ac:dyDescent="0.25">
      <c r="A6234" s="406">
        <v>92713</v>
      </c>
      <c r="B6234" s="406" t="s">
        <v>14273</v>
      </c>
      <c r="C6234" s="406" t="s">
        <v>280</v>
      </c>
      <c r="D6234" s="406">
        <v>0.03</v>
      </c>
      <c r="E6234" s="404" t="s">
        <v>65</v>
      </c>
      <c r="G6234"/>
    </row>
    <row r="6235" spans="1:7" ht="34.5" customHeight="1" thickBot="1" x14ac:dyDescent="0.25">
      <c r="A6235" s="407">
        <v>92714</v>
      </c>
      <c r="B6235" s="407" t="s">
        <v>14274</v>
      </c>
      <c r="C6235" s="407" t="s">
        <v>280</v>
      </c>
      <c r="D6235" s="407">
        <v>0.08</v>
      </c>
      <c r="E6235" s="404" t="s">
        <v>65</v>
      </c>
      <c r="G6235"/>
    </row>
    <row r="6236" spans="1:7" ht="34.5" customHeight="1" thickBot="1" x14ac:dyDescent="0.25">
      <c r="A6236" s="406">
        <v>92715</v>
      </c>
      <c r="B6236" s="406" t="s">
        <v>14275</v>
      </c>
      <c r="C6236" s="406" t="s">
        <v>280</v>
      </c>
      <c r="D6236" s="406">
        <v>17.13</v>
      </c>
      <c r="E6236" s="404" t="s">
        <v>65</v>
      </c>
      <c r="G6236"/>
    </row>
    <row r="6237" spans="1:7" ht="34.5" customHeight="1" thickBot="1" x14ac:dyDescent="0.25">
      <c r="A6237" s="407">
        <v>92956</v>
      </c>
      <c r="B6237" s="407" t="s">
        <v>14276</v>
      </c>
      <c r="C6237" s="407" t="s">
        <v>280</v>
      </c>
      <c r="D6237" s="407">
        <v>2.29</v>
      </c>
      <c r="E6237" s="404" t="s">
        <v>65</v>
      </c>
      <c r="G6237"/>
    </row>
    <row r="6238" spans="1:7" ht="23.25" thickBot="1" x14ac:dyDescent="0.25">
      <c r="A6238" s="406">
        <v>92957</v>
      </c>
      <c r="B6238" s="406" t="s">
        <v>14277</v>
      </c>
      <c r="C6238" s="406" t="s">
        <v>280</v>
      </c>
      <c r="D6238" s="406">
        <v>0.68</v>
      </c>
      <c r="E6238" s="404" t="s">
        <v>65</v>
      </c>
      <c r="G6238"/>
    </row>
    <row r="6239" spans="1:7" ht="23.25" thickBot="1" x14ac:dyDescent="0.25">
      <c r="A6239" s="407">
        <v>92958</v>
      </c>
      <c r="B6239" s="407" t="s">
        <v>14278</v>
      </c>
      <c r="C6239" s="407" t="s">
        <v>280</v>
      </c>
      <c r="D6239" s="407">
        <v>2.23</v>
      </c>
      <c r="E6239" s="404" t="s">
        <v>65</v>
      </c>
      <c r="G6239"/>
    </row>
    <row r="6240" spans="1:7" ht="23.25" thickBot="1" x14ac:dyDescent="0.25">
      <c r="A6240" s="406">
        <v>92959</v>
      </c>
      <c r="B6240" s="406" t="s">
        <v>14279</v>
      </c>
      <c r="C6240" s="406" t="s">
        <v>280</v>
      </c>
      <c r="D6240" s="406">
        <v>6.05</v>
      </c>
      <c r="E6240" s="404" t="s">
        <v>65</v>
      </c>
      <c r="G6240"/>
    </row>
    <row r="6241" spans="1:7" ht="13.5" thickBot="1" x14ac:dyDescent="0.25">
      <c r="A6241" s="407">
        <v>92963</v>
      </c>
      <c r="B6241" s="407" t="s">
        <v>14280</v>
      </c>
      <c r="C6241" s="407" t="s">
        <v>280</v>
      </c>
      <c r="D6241" s="407">
        <v>0.25</v>
      </c>
      <c r="E6241" s="404" t="s">
        <v>65</v>
      </c>
      <c r="G6241"/>
    </row>
    <row r="6242" spans="1:7" ht="13.5" thickBot="1" x14ac:dyDescent="0.25">
      <c r="A6242" s="406">
        <v>92964</v>
      </c>
      <c r="B6242" s="406" t="s">
        <v>14281</v>
      </c>
      <c r="C6242" s="406" t="s">
        <v>280</v>
      </c>
      <c r="D6242" s="406">
        <v>7.0000000000000007E-2</v>
      </c>
      <c r="E6242" s="404" t="s">
        <v>65</v>
      </c>
      <c r="G6242"/>
    </row>
    <row r="6243" spans="1:7" ht="23.25" thickBot="1" x14ac:dyDescent="0.25">
      <c r="A6243" s="407">
        <v>92965</v>
      </c>
      <c r="B6243" s="407" t="s">
        <v>14282</v>
      </c>
      <c r="C6243" s="407" t="s">
        <v>280</v>
      </c>
      <c r="D6243" s="407">
        <v>0.16</v>
      </c>
      <c r="E6243" s="404" t="s">
        <v>65</v>
      </c>
      <c r="G6243"/>
    </row>
    <row r="6244" spans="1:7" ht="13.5" thickBot="1" x14ac:dyDescent="0.25">
      <c r="A6244" s="406">
        <v>73</v>
      </c>
      <c r="B6244" s="406" t="s">
        <v>200</v>
      </c>
      <c r="C6244" s="406"/>
      <c r="D6244" s="406"/>
      <c r="E6244" s="404" t="s">
        <v>65</v>
      </c>
      <c r="G6244"/>
    </row>
    <row r="6245" spans="1:7" ht="13.5" thickBot="1" x14ac:dyDescent="0.25">
      <c r="A6245" s="407">
        <v>55960</v>
      </c>
      <c r="B6245" s="407" t="s">
        <v>4250</v>
      </c>
      <c r="C6245" s="407" t="s">
        <v>184</v>
      </c>
      <c r="D6245" s="407">
        <v>5.56</v>
      </c>
      <c r="E6245" s="404" t="s">
        <v>65</v>
      </c>
      <c r="G6245"/>
    </row>
    <row r="6246" spans="1:7" ht="13.5" thickBot="1" x14ac:dyDescent="0.25">
      <c r="A6246" s="406">
        <v>72085</v>
      </c>
      <c r="B6246" s="406" t="s">
        <v>4251</v>
      </c>
      <c r="C6246" s="406" t="s">
        <v>70</v>
      </c>
      <c r="D6246" s="406">
        <v>1.6</v>
      </c>
      <c r="E6246" s="404" t="s">
        <v>65</v>
      </c>
      <c r="G6246"/>
    </row>
    <row r="6247" spans="1:7" ht="23.25" thickBot="1" x14ac:dyDescent="0.25">
      <c r="A6247" s="407">
        <v>72086</v>
      </c>
      <c r="B6247" s="407" t="s">
        <v>201</v>
      </c>
      <c r="C6247" s="407" t="s">
        <v>70</v>
      </c>
      <c r="D6247" s="407">
        <v>4.8600000000000003</v>
      </c>
      <c r="E6247" s="404" t="s">
        <v>65</v>
      </c>
      <c r="G6247"/>
    </row>
    <row r="6248" spans="1:7" ht="23.25" thickBot="1" x14ac:dyDescent="0.25">
      <c r="A6248" s="406">
        <v>72088</v>
      </c>
      <c r="B6248" s="406" t="s">
        <v>4252</v>
      </c>
      <c r="C6248" s="406" t="s">
        <v>2</v>
      </c>
      <c r="D6248" s="406">
        <v>9.56</v>
      </c>
      <c r="E6248" s="404" t="s">
        <v>65</v>
      </c>
      <c r="G6248"/>
    </row>
    <row r="6249" spans="1:7" ht="23.25" thickBot="1" x14ac:dyDescent="0.25">
      <c r="A6249" s="407">
        <v>92259</v>
      </c>
      <c r="B6249" s="407" t="s">
        <v>14283</v>
      </c>
      <c r="C6249" s="407" t="s">
        <v>14284</v>
      </c>
      <c r="D6249" s="407">
        <v>231.79</v>
      </c>
      <c r="E6249" s="404" t="s">
        <v>65</v>
      </c>
      <c r="G6249"/>
    </row>
    <row r="6250" spans="1:7" ht="23.25" thickBot="1" x14ac:dyDescent="0.25">
      <c r="A6250" s="406">
        <v>92260</v>
      </c>
      <c r="B6250" s="406" t="s">
        <v>14285</v>
      </c>
      <c r="C6250" s="406" t="s">
        <v>14284</v>
      </c>
      <c r="D6250" s="406">
        <v>274.13</v>
      </c>
      <c r="E6250" s="404" t="s">
        <v>65</v>
      </c>
      <c r="G6250"/>
    </row>
    <row r="6251" spans="1:7" ht="23.25" thickBot="1" x14ac:dyDescent="0.25">
      <c r="A6251" s="407">
        <v>92261</v>
      </c>
      <c r="B6251" s="407" t="s">
        <v>14286</v>
      </c>
      <c r="C6251" s="407" t="s">
        <v>14284</v>
      </c>
      <c r="D6251" s="407">
        <v>315.17</v>
      </c>
      <c r="E6251" s="404" t="s">
        <v>65</v>
      </c>
      <c r="G6251"/>
    </row>
    <row r="6252" spans="1:7" ht="23.25" thickBot="1" x14ac:dyDescent="0.25">
      <c r="A6252" s="406">
        <v>92262</v>
      </c>
      <c r="B6252" s="406" t="s">
        <v>14287</v>
      </c>
      <c r="C6252" s="406" t="s">
        <v>14284</v>
      </c>
      <c r="D6252" s="406">
        <v>381.26</v>
      </c>
      <c r="E6252" s="404" t="s">
        <v>65</v>
      </c>
      <c r="G6252"/>
    </row>
    <row r="6253" spans="1:7" ht="23.25" thickBot="1" x14ac:dyDescent="0.25">
      <c r="A6253" s="407">
        <v>92539</v>
      </c>
      <c r="B6253" s="407" t="s">
        <v>14288</v>
      </c>
      <c r="C6253" s="407" t="s">
        <v>184</v>
      </c>
      <c r="D6253" s="407">
        <v>36.96</v>
      </c>
      <c r="E6253" s="404" t="s">
        <v>65</v>
      </c>
      <c r="G6253"/>
    </row>
    <row r="6254" spans="1:7" ht="23.25" thickBot="1" x14ac:dyDescent="0.25">
      <c r="A6254" s="406">
        <v>92540</v>
      </c>
      <c r="B6254" s="406" t="s">
        <v>14289</v>
      </c>
      <c r="C6254" s="406" t="s">
        <v>184</v>
      </c>
      <c r="D6254" s="406">
        <v>43.14</v>
      </c>
      <c r="E6254" s="404" t="s">
        <v>65</v>
      </c>
      <c r="G6254"/>
    </row>
    <row r="6255" spans="1:7" ht="23.25" thickBot="1" x14ac:dyDescent="0.25">
      <c r="A6255" s="407">
        <v>92541</v>
      </c>
      <c r="B6255" s="407" t="s">
        <v>14290</v>
      </c>
      <c r="C6255" s="407" t="s">
        <v>184</v>
      </c>
      <c r="D6255" s="407">
        <v>41.29</v>
      </c>
      <c r="E6255" s="404" t="s">
        <v>65</v>
      </c>
      <c r="G6255"/>
    </row>
    <row r="6256" spans="1:7" ht="23.25" thickBot="1" x14ac:dyDescent="0.25">
      <c r="A6256" s="406">
        <v>92542</v>
      </c>
      <c r="B6256" s="406" t="s">
        <v>14291</v>
      </c>
      <c r="C6256" s="406" t="s">
        <v>184</v>
      </c>
      <c r="D6256" s="406">
        <v>52.45</v>
      </c>
      <c r="E6256" s="404" t="s">
        <v>65</v>
      </c>
      <c r="G6256"/>
    </row>
    <row r="6257" spans="1:7" ht="23.25" thickBot="1" x14ac:dyDescent="0.25">
      <c r="A6257" s="407">
        <v>92543</v>
      </c>
      <c r="B6257" s="407" t="s">
        <v>14292</v>
      </c>
      <c r="C6257" s="407" t="s">
        <v>14293</v>
      </c>
      <c r="D6257" s="407">
        <v>13.39</v>
      </c>
      <c r="E6257" s="404" t="s">
        <v>65</v>
      </c>
      <c r="G6257"/>
    </row>
    <row r="6258" spans="1:7" ht="23.25" thickBot="1" x14ac:dyDescent="0.25">
      <c r="A6258" s="406">
        <v>92544</v>
      </c>
      <c r="B6258" s="406" t="s">
        <v>14294</v>
      </c>
      <c r="C6258" s="406" t="s">
        <v>14293</v>
      </c>
      <c r="D6258" s="406">
        <v>9.9</v>
      </c>
      <c r="E6258" s="404" t="s">
        <v>65</v>
      </c>
      <c r="G6258"/>
    </row>
    <row r="6259" spans="1:7" ht="23.25" thickBot="1" x14ac:dyDescent="0.25">
      <c r="A6259" s="407">
        <v>92545</v>
      </c>
      <c r="B6259" s="407" t="s">
        <v>14295</v>
      </c>
      <c r="C6259" s="407" t="s">
        <v>14296</v>
      </c>
      <c r="D6259" s="407">
        <v>558.57000000000005</v>
      </c>
      <c r="E6259" s="404" t="s">
        <v>65</v>
      </c>
      <c r="G6259"/>
    </row>
    <row r="6260" spans="1:7" ht="23.25" thickBot="1" x14ac:dyDescent="0.25">
      <c r="A6260" s="406">
        <v>92546</v>
      </c>
      <c r="B6260" s="406" t="s">
        <v>14297</v>
      </c>
      <c r="C6260" s="406" t="s">
        <v>14296</v>
      </c>
      <c r="D6260" s="406">
        <v>692.23</v>
      </c>
      <c r="E6260" s="404" t="s">
        <v>65</v>
      </c>
      <c r="G6260"/>
    </row>
    <row r="6261" spans="1:7" ht="23.25" thickBot="1" x14ac:dyDescent="0.25">
      <c r="A6261" s="407">
        <v>92547</v>
      </c>
      <c r="B6261" s="407" t="s">
        <v>14298</v>
      </c>
      <c r="C6261" s="407" t="s">
        <v>14296</v>
      </c>
      <c r="D6261" s="407">
        <v>731.56</v>
      </c>
      <c r="E6261" s="404" t="s">
        <v>65</v>
      </c>
      <c r="G6261"/>
    </row>
    <row r="6262" spans="1:7" ht="23.25" thickBot="1" x14ac:dyDescent="0.25">
      <c r="A6262" s="406">
        <v>92548</v>
      </c>
      <c r="B6262" s="406" t="s">
        <v>14299</v>
      </c>
      <c r="C6262" s="406" t="s">
        <v>14296</v>
      </c>
      <c r="D6262" s="406">
        <v>819.73</v>
      </c>
      <c r="E6262" s="404" t="s">
        <v>65</v>
      </c>
      <c r="G6262"/>
    </row>
    <row r="6263" spans="1:7" ht="23.25" thickBot="1" x14ac:dyDescent="0.25">
      <c r="A6263" s="407">
        <v>92549</v>
      </c>
      <c r="B6263" s="407" t="s">
        <v>14300</v>
      </c>
      <c r="C6263" s="407" t="s">
        <v>14296</v>
      </c>
      <c r="D6263" s="408">
        <v>1042.29</v>
      </c>
      <c r="E6263" s="404" t="s">
        <v>65</v>
      </c>
      <c r="G6263"/>
    </row>
    <row r="6264" spans="1:7" ht="23.25" thickBot="1" x14ac:dyDescent="0.25">
      <c r="A6264" s="406">
        <v>92550</v>
      </c>
      <c r="B6264" s="406" t="s">
        <v>14301</v>
      </c>
      <c r="C6264" s="406" t="s">
        <v>14296</v>
      </c>
      <c r="D6264" s="409">
        <v>1200.6500000000001</v>
      </c>
      <c r="E6264" s="404" t="s">
        <v>65</v>
      </c>
      <c r="G6264"/>
    </row>
    <row r="6265" spans="1:7" ht="23.25" thickBot="1" x14ac:dyDescent="0.25">
      <c r="A6265" s="407">
        <v>92551</v>
      </c>
      <c r="B6265" s="407" t="s">
        <v>14302</v>
      </c>
      <c r="C6265" s="407" t="s">
        <v>14296</v>
      </c>
      <c r="D6265" s="408">
        <v>1246.99</v>
      </c>
      <c r="E6265" s="404" t="s">
        <v>65</v>
      </c>
      <c r="G6265"/>
    </row>
    <row r="6266" spans="1:7" ht="23.25" thickBot="1" x14ac:dyDescent="0.25">
      <c r="A6266" s="406">
        <v>92552</v>
      </c>
      <c r="B6266" s="406" t="s">
        <v>14303</v>
      </c>
      <c r="C6266" s="406" t="s">
        <v>14296</v>
      </c>
      <c r="D6266" s="409">
        <v>1367.83</v>
      </c>
      <c r="E6266" s="404" t="s">
        <v>65</v>
      </c>
      <c r="G6266"/>
    </row>
    <row r="6267" spans="1:7" ht="23.25" thickBot="1" x14ac:dyDescent="0.25">
      <c r="A6267" s="407">
        <v>92553</v>
      </c>
      <c r="B6267" s="407" t="s">
        <v>14304</v>
      </c>
      <c r="C6267" s="407" t="s">
        <v>14296</v>
      </c>
      <c r="D6267" s="408">
        <v>1592.12</v>
      </c>
      <c r="E6267" s="404" t="s">
        <v>65</v>
      </c>
      <c r="G6267"/>
    </row>
    <row r="6268" spans="1:7" ht="23.25" thickBot="1" x14ac:dyDescent="0.25">
      <c r="A6268" s="406">
        <v>92554</v>
      </c>
      <c r="B6268" s="406" t="s">
        <v>14305</v>
      </c>
      <c r="C6268" s="406" t="s">
        <v>14296</v>
      </c>
      <c r="D6268" s="409">
        <v>1643.46</v>
      </c>
      <c r="E6268" s="404" t="s">
        <v>65</v>
      </c>
      <c r="G6268"/>
    </row>
    <row r="6269" spans="1:7" ht="23.25" thickBot="1" x14ac:dyDescent="0.25">
      <c r="A6269" s="407">
        <v>92555</v>
      </c>
      <c r="B6269" s="407" t="s">
        <v>14306</v>
      </c>
      <c r="C6269" s="407" t="s">
        <v>14296</v>
      </c>
      <c r="D6269" s="407">
        <v>550.15</v>
      </c>
      <c r="E6269" s="404" t="s">
        <v>65</v>
      </c>
      <c r="G6269"/>
    </row>
    <row r="6270" spans="1:7" ht="23.25" thickBot="1" x14ac:dyDescent="0.25">
      <c r="A6270" s="406">
        <v>92556</v>
      </c>
      <c r="B6270" s="406" t="s">
        <v>14307</v>
      </c>
      <c r="C6270" s="406" t="s">
        <v>14296</v>
      </c>
      <c r="D6270" s="406">
        <v>680.07</v>
      </c>
      <c r="E6270" s="404" t="s">
        <v>65</v>
      </c>
      <c r="G6270"/>
    </row>
    <row r="6271" spans="1:7" ht="23.25" thickBot="1" x14ac:dyDescent="0.25">
      <c r="A6271" s="407">
        <v>92557</v>
      </c>
      <c r="B6271" s="407" t="s">
        <v>14308</v>
      </c>
      <c r="C6271" s="407" t="s">
        <v>14296</v>
      </c>
      <c r="D6271" s="407">
        <v>719.4</v>
      </c>
      <c r="E6271" s="404" t="s">
        <v>65</v>
      </c>
      <c r="G6271"/>
    </row>
    <row r="6272" spans="1:7" ht="23.25" thickBot="1" x14ac:dyDescent="0.25">
      <c r="A6272" s="406">
        <v>92558</v>
      </c>
      <c r="B6272" s="406" t="s">
        <v>14309</v>
      </c>
      <c r="C6272" s="406" t="s">
        <v>14296</v>
      </c>
      <c r="D6272" s="406">
        <v>813.23</v>
      </c>
      <c r="E6272" s="404" t="s">
        <v>65</v>
      </c>
      <c r="G6272"/>
    </row>
    <row r="6273" spans="1:7" ht="102" customHeight="1" thickBot="1" x14ac:dyDescent="0.25">
      <c r="A6273" s="407">
        <v>92559</v>
      </c>
      <c r="B6273" s="407" t="s">
        <v>14310</v>
      </c>
      <c r="C6273" s="407" t="s">
        <v>14296</v>
      </c>
      <c r="D6273" s="408">
        <v>1032.6300000000001</v>
      </c>
      <c r="E6273" s="404" t="s">
        <v>65</v>
      </c>
      <c r="G6273"/>
    </row>
    <row r="6274" spans="1:7" ht="23.25" thickBot="1" x14ac:dyDescent="0.25">
      <c r="A6274" s="406">
        <v>92560</v>
      </c>
      <c r="B6274" s="406" t="s">
        <v>14311</v>
      </c>
      <c r="C6274" s="406" t="s">
        <v>14296</v>
      </c>
      <c r="D6274" s="409">
        <v>1180.55</v>
      </c>
      <c r="E6274" s="404" t="s">
        <v>65</v>
      </c>
      <c r="G6274"/>
    </row>
    <row r="6275" spans="1:7" ht="23.25" thickBot="1" x14ac:dyDescent="0.25">
      <c r="A6275" s="407">
        <v>92561</v>
      </c>
      <c r="B6275" s="407" t="s">
        <v>14312</v>
      </c>
      <c r="C6275" s="407" t="s">
        <v>14296</v>
      </c>
      <c r="D6275" s="408">
        <v>1230.48</v>
      </c>
      <c r="E6275" s="404" t="s">
        <v>65</v>
      </c>
      <c r="G6275"/>
    </row>
    <row r="6276" spans="1:7" ht="23.25" thickBot="1" x14ac:dyDescent="0.25">
      <c r="A6276" s="406">
        <v>92562</v>
      </c>
      <c r="B6276" s="406" t="s">
        <v>14313</v>
      </c>
      <c r="C6276" s="406" t="s">
        <v>14296</v>
      </c>
      <c r="D6276" s="409">
        <v>1339.16</v>
      </c>
      <c r="E6276" s="404" t="s">
        <v>65</v>
      </c>
      <c r="G6276"/>
    </row>
    <row r="6277" spans="1:7" ht="23.25" thickBot="1" x14ac:dyDescent="0.25">
      <c r="A6277" s="407">
        <v>92563</v>
      </c>
      <c r="B6277" s="407" t="s">
        <v>14314</v>
      </c>
      <c r="C6277" s="407" t="s">
        <v>14296</v>
      </c>
      <c r="D6277" s="408">
        <v>1559.09</v>
      </c>
      <c r="E6277" s="404" t="s">
        <v>65</v>
      </c>
      <c r="G6277"/>
    </row>
    <row r="6278" spans="1:7" ht="23.25" thickBot="1" x14ac:dyDescent="0.25">
      <c r="A6278" s="406">
        <v>92564</v>
      </c>
      <c r="B6278" s="406" t="s">
        <v>14315</v>
      </c>
      <c r="C6278" s="406" t="s">
        <v>14296</v>
      </c>
      <c r="D6278" s="409">
        <v>1604.52</v>
      </c>
      <c r="E6278" s="404" t="s">
        <v>65</v>
      </c>
      <c r="G6278"/>
    </row>
    <row r="6279" spans="1:7" ht="23.25" thickBot="1" x14ac:dyDescent="0.25">
      <c r="A6279" s="407">
        <v>92565</v>
      </c>
      <c r="B6279" s="407" t="s">
        <v>14316</v>
      </c>
      <c r="C6279" s="407" t="s">
        <v>14317</v>
      </c>
      <c r="D6279" s="407">
        <v>20.8</v>
      </c>
      <c r="E6279" s="404" t="s">
        <v>65</v>
      </c>
      <c r="G6279"/>
    </row>
    <row r="6280" spans="1:7" ht="34.5" thickBot="1" x14ac:dyDescent="0.25">
      <c r="A6280" s="406">
        <v>92566</v>
      </c>
      <c r="B6280" s="406" t="s">
        <v>14318</v>
      </c>
      <c r="C6280" s="406" t="s">
        <v>14317</v>
      </c>
      <c r="D6280" s="406">
        <v>12.37</v>
      </c>
      <c r="E6280" s="404" t="s">
        <v>65</v>
      </c>
      <c r="G6280"/>
    </row>
    <row r="6281" spans="1:7" ht="23.25" thickBot="1" x14ac:dyDescent="0.25">
      <c r="A6281" s="407">
        <v>92567</v>
      </c>
      <c r="B6281" s="407" t="s">
        <v>14319</v>
      </c>
      <c r="C6281" s="407" t="s">
        <v>14317</v>
      </c>
      <c r="D6281" s="407">
        <v>18.04</v>
      </c>
      <c r="E6281" s="404" t="s">
        <v>65</v>
      </c>
      <c r="G6281"/>
    </row>
    <row r="6282" spans="1:7" ht="13.5" thickBot="1" x14ac:dyDescent="0.25">
      <c r="A6282" s="406">
        <v>74</v>
      </c>
      <c r="B6282" s="406" t="s">
        <v>202</v>
      </c>
      <c r="C6282" s="406"/>
      <c r="D6282" s="406"/>
      <c r="E6282" s="404" t="s">
        <v>65</v>
      </c>
      <c r="G6282"/>
    </row>
    <row r="6283" spans="1:7" ht="13.5" thickBot="1" x14ac:dyDescent="0.25">
      <c r="A6283" s="407">
        <v>72089</v>
      </c>
      <c r="B6283" s="407" t="s">
        <v>203</v>
      </c>
      <c r="C6283" s="407" t="s">
        <v>184</v>
      </c>
      <c r="D6283" s="407">
        <v>9.2100000000000009</v>
      </c>
      <c r="E6283" s="404" t="s">
        <v>65</v>
      </c>
      <c r="G6283"/>
    </row>
    <row r="6284" spans="1:7" ht="13.5" thickBot="1" x14ac:dyDescent="0.25">
      <c r="A6284" s="406">
        <v>72091</v>
      </c>
      <c r="B6284" s="406" t="s">
        <v>204</v>
      </c>
      <c r="C6284" s="406" t="s">
        <v>184</v>
      </c>
      <c r="D6284" s="406">
        <v>31.89</v>
      </c>
      <c r="E6284" s="404" t="s">
        <v>65</v>
      </c>
      <c r="G6284"/>
    </row>
    <row r="6285" spans="1:7" ht="23.25" customHeight="1" thickBot="1" x14ac:dyDescent="0.25">
      <c r="A6285" s="407">
        <v>72101</v>
      </c>
      <c r="B6285" s="407" t="s">
        <v>3153</v>
      </c>
      <c r="C6285" s="407" t="s">
        <v>184</v>
      </c>
      <c r="D6285" s="407">
        <v>5.59</v>
      </c>
      <c r="E6285" s="404" t="s">
        <v>65</v>
      </c>
      <c r="G6285"/>
    </row>
    <row r="6286" spans="1:7" ht="23.25" customHeight="1" thickBot="1" x14ac:dyDescent="0.25">
      <c r="A6286" s="406">
        <v>72103</v>
      </c>
      <c r="B6286" s="406" t="s">
        <v>4253</v>
      </c>
      <c r="C6286" s="406" t="s">
        <v>70</v>
      </c>
      <c r="D6286" s="406">
        <v>16.34</v>
      </c>
      <c r="E6286" s="404" t="s">
        <v>65</v>
      </c>
      <c r="G6286"/>
    </row>
    <row r="6287" spans="1:7" ht="13.5" thickBot="1" x14ac:dyDescent="0.25">
      <c r="A6287" s="407">
        <v>73938</v>
      </c>
      <c r="B6287" s="407" t="s">
        <v>205</v>
      </c>
      <c r="C6287" s="407"/>
      <c r="D6287" s="407"/>
      <c r="E6287" s="404" t="s">
        <v>65</v>
      </c>
      <c r="G6287"/>
    </row>
    <row r="6288" spans="1:7" ht="23.25" customHeight="1" thickBot="1" x14ac:dyDescent="0.25">
      <c r="A6288" s="406" t="s">
        <v>206</v>
      </c>
      <c r="B6288" s="406" t="s">
        <v>207</v>
      </c>
      <c r="C6288" s="406" t="s">
        <v>184</v>
      </c>
      <c r="D6288" s="406">
        <v>86.75</v>
      </c>
      <c r="E6288" s="404" t="s">
        <v>65</v>
      </c>
      <c r="G6288"/>
    </row>
    <row r="6289" spans="1:7" ht="23.25" customHeight="1" thickBot="1" x14ac:dyDescent="0.25">
      <c r="A6289" s="407" t="s">
        <v>208</v>
      </c>
      <c r="B6289" s="407" t="s">
        <v>4254</v>
      </c>
      <c r="C6289" s="407" t="s">
        <v>184</v>
      </c>
      <c r="D6289" s="407">
        <v>64.849999999999994</v>
      </c>
      <c r="E6289" s="404" t="s">
        <v>65</v>
      </c>
      <c r="G6289"/>
    </row>
    <row r="6290" spans="1:7" ht="13.5" thickBot="1" x14ac:dyDescent="0.25">
      <c r="A6290" s="406" t="s">
        <v>209</v>
      </c>
      <c r="B6290" s="406" t="s">
        <v>4255</v>
      </c>
      <c r="C6290" s="406" t="s">
        <v>184</v>
      </c>
      <c r="D6290" s="406">
        <v>57.28</v>
      </c>
      <c r="E6290" s="404" t="s">
        <v>65</v>
      </c>
      <c r="G6290"/>
    </row>
    <row r="6291" spans="1:7" ht="23.25" customHeight="1" thickBot="1" x14ac:dyDescent="0.25">
      <c r="A6291" s="407" t="s">
        <v>210</v>
      </c>
      <c r="B6291" s="407" t="s">
        <v>211</v>
      </c>
      <c r="C6291" s="407" t="s">
        <v>184</v>
      </c>
      <c r="D6291" s="407">
        <v>89.25</v>
      </c>
      <c r="E6291" s="404" t="s">
        <v>65</v>
      </c>
      <c r="G6291"/>
    </row>
    <row r="6292" spans="1:7" ht="23.25" customHeight="1" thickBot="1" x14ac:dyDescent="0.25">
      <c r="A6292" s="406" t="s">
        <v>212</v>
      </c>
      <c r="B6292" s="406" t="s">
        <v>213</v>
      </c>
      <c r="C6292" s="406" t="s">
        <v>184</v>
      </c>
      <c r="D6292" s="406">
        <v>87.55</v>
      </c>
      <c r="E6292" s="404" t="s">
        <v>65</v>
      </c>
      <c r="G6292"/>
    </row>
    <row r="6293" spans="1:7" ht="13.5" thickBot="1" x14ac:dyDescent="0.25">
      <c r="A6293" s="407" t="s">
        <v>214</v>
      </c>
      <c r="B6293" s="407" t="s">
        <v>4256</v>
      </c>
      <c r="C6293" s="407" t="s">
        <v>70</v>
      </c>
      <c r="D6293" s="407">
        <v>20.64</v>
      </c>
      <c r="E6293" s="404" t="s">
        <v>65</v>
      </c>
      <c r="G6293"/>
    </row>
    <row r="6294" spans="1:7" ht="23.25" customHeight="1" thickBot="1" x14ac:dyDescent="0.25">
      <c r="A6294" s="406" t="s">
        <v>215</v>
      </c>
      <c r="B6294" s="406" t="s">
        <v>4257</v>
      </c>
      <c r="C6294" s="406" t="s">
        <v>70</v>
      </c>
      <c r="D6294" s="406">
        <v>10.17</v>
      </c>
      <c r="E6294" s="404" t="s">
        <v>65</v>
      </c>
      <c r="G6294"/>
    </row>
    <row r="6295" spans="1:7" ht="23.25" customHeight="1" thickBot="1" x14ac:dyDescent="0.25">
      <c r="A6295" s="407">
        <v>76450</v>
      </c>
      <c r="B6295" s="407" t="s">
        <v>205</v>
      </c>
      <c r="C6295" s="407"/>
      <c r="D6295" s="407"/>
      <c r="E6295" s="404" t="s">
        <v>65</v>
      </c>
      <c r="G6295"/>
    </row>
    <row r="6296" spans="1:7" ht="23.25" thickBot="1" x14ac:dyDescent="0.25">
      <c r="A6296" s="406" t="s">
        <v>216</v>
      </c>
      <c r="B6296" s="406" t="s">
        <v>4258</v>
      </c>
      <c r="C6296" s="406" t="s">
        <v>184</v>
      </c>
      <c r="D6296" s="406">
        <v>89.82</v>
      </c>
      <c r="E6296" s="404" t="s">
        <v>65</v>
      </c>
      <c r="G6296"/>
    </row>
    <row r="6297" spans="1:7" ht="23.25" customHeight="1" thickBot="1" x14ac:dyDescent="0.25">
      <c r="A6297" s="407">
        <v>84033</v>
      </c>
      <c r="B6297" s="407" t="s">
        <v>4259</v>
      </c>
      <c r="C6297" s="407" t="s">
        <v>184</v>
      </c>
      <c r="D6297" s="407">
        <v>47.46</v>
      </c>
      <c r="E6297" s="404" t="s">
        <v>65</v>
      </c>
      <c r="G6297"/>
    </row>
    <row r="6298" spans="1:7" ht="23.25" customHeight="1" thickBot="1" x14ac:dyDescent="0.25">
      <c r="A6298" s="406">
        <v>75</v>
      </c>
      <c r="B6298" s="406" t="s">
        <v>217</v>
      </c>
      <c r="C6298" s="406"/>
      <c r="D6298" s="406"/>
      <c r="E6298" s="404" t="s">
        <v>65</v>
      </c>
      <c r="G6298"/>
    </row>
    <row r="6299" spans="1:7" ht="23.25" thickBot="1" x14ac:dyDescent="0.25">
      <c r="A6299" s="407">
        <v>72092</v>
      </c>
      <c r="B6299" s="407" t="s">
        <v>218</v>
      </c>
      <c r="C6299" s="407" t="s">
        <v>184</v>
      </c>
      <c r="D6299" s="407">
        <v>8.98</v>
      </c>
      <c r="E6299" s="404" t="s">
        <v>65</v>
      </c>
      <c r="G6299"/>
    </row>
    <row r="6300" spans="1:7" ht="23.25" customHeight="1" thickBot="1" x14ac:dyDescent="0.25">
      <c r="A6300" s="406">
        <v>72093</v>
      </c>
      <c r="B6300" s="406" t="s">
        <v>13091</v>
      </c>
      <c r="C6300" s="406" t="s">
        <v>219</v>
      </c>
      <c r="D6300" s="406">
        <v>8.86</v>
      </c>
      <c r="E6300" s="404" t="s">
        <v>65</v>
      </c>
      <c r="G6300"/>
    </row>
    <row r="6301" spans="1:7" ht="23.25" customHeight="1" thickBot="1" x14ac:dyDescent="0.25">
      <c r="A6301" s="407">
        <v>72094</v>
      </c>
      <c r="B6301" s="407" t="s">
        <v>220</v>
      </c>
      <c r="C6301" s="407" t="s">
        <v>221</v>
      </c>
      <c r="D6301" s="407">
        <v>8.7799999999999994</v>
      </c>
      <c r="E6301" s="404" t="s">
        <v>65</v>
      </c>
      <c r="G6301"/>
    </row>
    <row r="6302" spans="1:7" ht="23.25" thickBot="1" x14ac:dyDescent="0.25">
      <c r="A6302" s="406">
        <v>73633</v>
      </c>
      <c r="B6302" s="406" t="s">
        <v>222</v>
      </c>
      <c r="C6302" s="406" t="s">
        <v>184</v>
      </c>
      <c r="D6302" s="406">
        <v>63.1</v>
      </c>
      <c r="E6302" s="404" t="s">
        <v>65</v>
      </c>
      <c r="G6302"/>
    </row>
    <row r="6303" spans="1:7" ht="23.25" customHeight="1" thickBot="1" x14ac:dyDescent="0.25">
      <c r="A6303" s="407">
        <v>73634</v>
      </c>
      <c r="B6303" s="407" t="s">
        <v>4260</v>
      </c>
      <c r="C6303" s="407" t="s">
        <v>184</v>
      </c>
      <c r="D6303" s="407">
        <v>86.78</v>
      </c>
      <c r="E6303" s="404" t="s">
        <v>65</v>
      </c>
      <c r="G6303"/>
    </row>
    <row r="6304" spans="1:7" ht="23.25" customHeight="1" thickBot="1" x14ac:dyDescent="0.25">
      <c r="A6304" s="406">
        <v>74088</v>
      </c>
      <c r="B6304" s="406" t="s">
        <v>223</v>
      </c>
      <c r="C6304" s="406"/>
      <c r="D6304" s="406"/>
      <c r="E6304" s="404" t="s">
        <v>65</v>
      </c>
      <c r="G6304"/>
    </row>
    <row r="6305" spans="1:7" ht="23.25" thickBot="1" x14ac:dyDescent="0.25">
      <c r="A6305" s="407" t="s">
        <v>224</v>
      </c>
      <c r="B6305" s="407" t="s">
        <v>4261</v>
      </c>
      <c r="C6305" s="407" t="s">
        <v>184</v>
      </c>
      <c r="D6305" s="407">
        <v>28.89</v>
      </c>
      <c r="E6305" s="404" t="s">
        <v>65</v>
      </c>
      <c r="G6305"/>
    </row>
    <row r="6306" spans="1:7" ht="23.25" thickBot="1" x14ac:dyDescent="0.25">
      <c r="A6306" s="406">
        <v>84035</v>
      </c>
      <c r="B6306" s="406" t="s">
        <v>4262</v>
      </c>
      <c r="C6306" s="406" t="s">
        <v>184</v>
      </c>
      <c r="D6306" s="406">
        <v>51.61</v>
      </c>
      <c r="E6306" s="404" t="s">
        <v>65</v>
      </c>
      <c r="G6306"/>
    </row>
    <row r="6307" spans="1:7" ht="23.25" thickBot="1" x14ac:dyDescent="0.25">
      <c r="A6307" s="407">
        <v>84036</v>
      </c>
      <c r="B6307" s="407" t="s">
        <v>4263</v>
      </c>
      <c r="C6307" s="407" t="s">
        <v>184</v>
      </c>
      <c r="D6307" s="407">
        <v>27.65</v>
      </c>
      <c r="E6307" s="404" t="s">
        <v>65</v>
      </c>
      <c r="G6307"/>
    </row>
    <row r="6308" spans="1:7" ht="23.25" thickBot="1" x14ac:dyDescent="0.25">
      <c r="A6308" s="406">
        <v>84037</v>
      </c>
      <c r="B6308" s="406" t="s">
        <v>4264</v>
      </c>
      <c r="C6308" s="406" t="s">
        <v>184</v>
      </c>
      <c r="D6308" s="406">
        <v>41.12</v>
      </c>
      <c r="E6308" s="404" t="s">
        <v>65</v>
      </c>
      <c r="G6308"/>
    </row>
    <row r="6309" spans="1:7" ht="13.5" thickBot="1" x14ac:dyDescent="0.25">
      <c r="A6309" s="407">
        <v>76</v>
      </c>
      <c r="B6309" s="407" t="s">
        <v>225</v>
      </c>
      <c r="C6309" s="407"/>
      <c r="D6309" s="407"/>
      <c r="E6309" s="404" t="s">
        <v>65</v>
      </c>
      <c r="G6309"/>
    </row>
    <row r="6310" spans="1:7" ht="13.5" thickBot="1" x14ac:dyDescent="0.25">
      <c r="A6310" s="406">
        <v>73866</v>
      </c>
      <c r="B6310" s="406" t="s">
        <v>226</v>
      </c>
      <c r="C6310" s="406"/>
      <c r="D6310" s="406"/>
      <c r="E6310" s="404" t="s">
        <v>65</v>
      </c>
      <c r="G6310"/>
    </row>
    <row r="6311" spans="1:7" ht="23.25" thickBot="1" x14ac:dyDescent="0.25">
      <c r="A6311" s="407" t="s">
        <v>227</v>
      </c>
      <c r="B6311" s="407" t="s">
        <v>228</v>
      </c>
      <c r="C6311" s="407" t="s">
        <v>184</v>
      </c>
      <c r="D6311" s="407">
        <v>438.29</v>
      </c>
      <c r="E6311" s="404" t="s">
        <v>65</v>
      </c>
      <c r="G6311"/>
    </row>
    <row r="6312" spans="1:7" ht="23.25" thickBot="1" x14ac:dyDescent="0.25">
      <c r="A6312" s="406" t="s">
        <v>229</v>
      </c>
      <c r="B6312" s="406" t="s">
        <v>230</v>
      </c>
      <c r="C6312" s="406" t="s">
        <v>184</v>
      </c>
      <c r="D6312" s="406">
        <v>460.12</v>
      </c>
      <c r="E6312" s="404" t="s">
        <v>65</v>
      </c>
      <c r="G6312"/>
    </row>
    <row r="6313" spans="1:7" ht="23.25" thickBot="1" x14ac:dyDescent="0.25">
      <c r="A6313" s="407" t="s">
        <v>231</v>
      </c>
      <c r="B6313" s="407" t="s">
        <v>232</v>
      </c>
      <c r="C6313" s="407" t="s">
        <v>184</v>
      </c>
      <c r="D6313" s="407">
        <v>480.69</v>
      </c>
      <c r="E6313" s="404" t="s">
        <v>65</v>
      </c>
      <c r="G6313"/>
    </row>
    <row r="6314" spans="1:7" ht="23.25" thickBot="1" x14ac:dyDescent="0.25">
      <c r="A6314" s="406" t="s">
        <v>233</v>
      </c>
      <c r="B6314" s="406" t="s">
        <v>234</v>
      </c>
      <c r="C6314" s="406" t="s">
        <v>184</v>
      </c>
      <c r="D6314" s="406">
        <v>400.72</v>
      </c>
      <c r="E6314" s="404" t="s">
        <v>65</v>
      </c>
      <c r="G6314"/>
    </row>
    <row r="6315" spans="1:7" ht="23.25" thickBot="1" x14ac:dyDescent="0.25">
      <c r="A6315" s="407" t="s">
        <v>235</v>
      </c>
      <c r="B6315" s="407" t="s">
        <v>236</v>
      </c>
      <c r="C6315" s="407" t="s">
        <v>184</v>
      </c>
      <c r="D6315" s="407">
        <v>426.18</v>
      </c>
      <c r="E6315" s="404" t="s">
        <v>65</v>
      </c>
      <c r="G6315"/>
    </row>
    <row r="6316" spans="1:7" ht="23.25" thickBot="1" x14ac:dyDescent="0.25">
      <c r="A6316" s="406" t="s">
        <v>237</v>
      </c>
      <c r="B6316" s="406" t="s">
        <v>238</v>
      </c>
      <c r="C6316" s="406" t="s">
        <v>184</v>
      </c>
      <c r="D6316" s="406">
        <v>446.71</v>
      </c>
      <c r="E6316" s="404" t="s">
        <v>65</v>
      </c>
      <c r="G6316"/>
    </row>
    <row r="6317" spans="1:7" ht="23.25" thickBot="1" x14ac:dyDescent="0.25">
      <c r="A6317" s="407" t="s">
        <v>239</v>
      </c>
      <c r="B6317" s="407" t="s">
        <v>240</v>
      </c>
      <c r="C6317" s="407" t="s">
        <v>184</v>
      </c>
      <c r="D6317" s="407">
        <v>483.57</v>
      </c>
      <c r="E6317" s="404" t="s">
        <v>65</v>
      </c>
      <c r="G6317"/>
    </row>
    <row r="6318" spans="1:7" ht="13.5" customHeight="1" thickBot="1" x14ac:dyDescent="0.25">
      <c r="A6318" s="406" t="s">
        <v>241</v>
      </c>
      <c r="B6318" s="406" t="s">
        <v>242</v>
      </c>
      <c r="C6318" s="406" t="s">
        <v>184</v>
      </c>
      <c r="D6318" s="406">
        <v>578.44000000000005</v>
      </c>
      <c r="E6318" s="404" t="s">
        <v>65</v>
      </c>
      <c r="G6318"/>
    </row>
    <row r="6319" spans="1:7" ht="23.25" thickBot="1" x14ac:dyDescent="0.25">
      <c r="A6319" s="407" t="s">
        <v>243</v>
      </c>
      <c r="B6319" s="407" t="s">
        <v>244</v>
      </c>
      <c r="C6319" s="407" t="s">
        <v>184</v>
      </c>
      <c r="D6319" s="407">
        <v>599.82000000000005</v>
      </c>
      <c r="E6319" s="404" t="s">
        <v>65</v>
      </c>
      <c r="G6319"/>
    </row>
    <row r="6320" spans="1:7" ht="13.5" thickBot="1" x14ac:dyDescent="0.25">
      <c r="A6320" s="406">
        <v>73867</v>
      </c>
      <c r="B6320" s="406" t="s">
        <v>245</v>
      </c>
      <c r="C6320" s="406"/>
      <c r="D6320" s="406"/>
      <c r="E6320" s="404" t="s">
        <v>65</v>
      </c>
      <c r="G6320"/>
    </row>
    <row r="6321" spans="1:7" ht="13.5" thickBot="1" x14ac:dyDescent="0.25">
      <c r="A6321" s="407" t="s">
        <v>246</v>
      </c>
      <c r="B6321" s="407" t="s">
        <v>3154</v>
      </c>
      <c r="C6321" s="407" t="s">
        <v>184</v>
      </c>
      <c r="D6321" s="407">
        <v>206.32</v>
      </c>
      <c r="E6321" s="404" t="s">
        <v>65</v>
      </c>
      <c r="G6321"/>
    </row>
    <row r="6322" spans="1:7" ht="13.5" thickBot="1" x14ac:dyDescent="0.25">
      <c r="A6322" s="406" t="s">
        <v>247</v>
      </c>
      <c r="B6322" s="406" t="s">
        <v>3155</v>
      </c>
      <c r="C6322" s="406" t="s">
        <v>184</v>
      </c>
      <c r="D6322" s="406">
        <v>228.27</v>
      </c>
      <c r="E6322" s="404" t="s">
        <v>65</v>
      </c>
      <c r="G6322"/>
    </row>
    <row r="6323" spans="1:7" ht="13.5" thickBot="1" x14ac:dyDescent="0.25">
      <c r="A6323" s="407" t="s">
        <v>248</v>
      </c>
      <c r="B6323" s="407" t="s">
        <v>3156</v>
      </c>
      <c r="C6323" s="407" t="s">
        <v>184</v>
      </c>
      <c r="D6323" s="407">
        <v>277.05</v>
      </c>
      <c r="E6323" s="404" t="s">
        <v>65</v>
      </c>
      <c r="G6323"/>
    </row>
    <row r="6324" spans="1:7" ht="13.5" thickBot="1" x14ac:dyDescent="0.25">
      <c r="A6324" s="406" t="s">
        <v>249</v>
      </c>
      <c r="B6324" s="406" t="s">
        <v>3157</v>
      </c>
      <c r="C6324" s="406" t="s">
        <v>184</v>
      </c>
      <c r="D6324" s="406">
        <v>286.81</v>
      </c>
      <c r="E6324" s="404" t="s">
        <v>65</v>
      </c>
      <c r="G6324"/>
    </row>
    <row r="6325" spans="1:7" ht="13.5" thickBot="1" x14ac:dyDescent="0.25">
      <c r="A6325" s="407">
        <v>75220</v>
      </c>
      <c r="B6325" s="407" t="s">
        <v>4265</v>
      </c>
      <c r="C6325" s="407" t="s">
        <v>70</v>
      </c>
      <c r="D6325" s="407">
        <v>35.06</v>
      </c>
      <c r="E6325" s="404" t="s">
        <v>65</v>
      </c>
      <c r="G6325"/>
    </row>
    <row r="6326" spans="1:7" ht="13.5" thickBot="1" x14ac:dyDescent="0.25">
      <c r="A6326" s="406">
        <v>75381</v>
      </c>
      <c r="B6326" s="406" t="s">
        <v>250</v>
      </c>
      <c r="C6326" s="406"/>
      <c r="D6326" s="406"/>
      <c r="E6326" s="404" t="s">
        <v>65</v>
      </c>
      <c r="G6326"/>
    </row>
    <row r="6327" spans="1:7" ht="51" customHeight="1" thickBot="1" x14ac:dyDescent="0.25">
      <c r="A6327" s="407" t="s">
        <v>251</v>
      </c>
      <c r="B6327" s="407" t="s">
        <v>14320</v>
      </c>
      <c r="C6327" s="407" t="s">
        <v>4266</v>
      </c>
      <c r="D6327" s="407">
        <v>33.71</v>
      </c>
      <c r="E6327" s="404" t="s">
        <v>65</v>
      </c>
      <c r="G6327"/>
    </row>
    <row r="6328" spans="1:7" ht="13.5" thickBot="1" x14ac:dyDescent="0.25">
      <c r="A6328" s="406">
        <v>84038</v>
      </c>
      <c r="B6328" s="406" t="s">
        <v>11787</v>
      </c>
      <c r="C6328" s="406" t="s">
        <v>184</v>
      </c>
      <c r="D6328" s="406">
        <v>43.73</v>
      </c>
      <c r="E6328" s="404" t="s">
        <v>65</v>
      </c>
      <c r="G6328"/>
    </row>
    <row r="6329" spans="1:7" ht="13.5" thickBot="1" x14ac:dyDescent="0.25">
      <c r="A6329" s="407">
        <v>84039</v>
      </c>
      <c r="B6329" s="407" t="s">
        <v>11788</v>
      </c>
      <c r="C6329" s="407" t="s">
        <v>184</v>
      </c>
      <c r="D6329" s="407">
        <v>59.67</v>
      </c>
      <c r="E6329" s="404" t="s">
        <v>65</v>
      </c>
      <c r="G6329"/>
    </row>
    <row r="6330" spans="1:7" ht="13.5" thickBot="1" x14ac:dyDescent="0.25">
      <c r="A6330" s="406">
        <v>84040</v>
      </c>
      <c r="B6330" s="406" t="s">
        <v>4267</v>
      </c>
      <c r="C6330" s="406" t="s">
        <v>184</v>
      </c>
      <c r="D6330" s="406">
        <v>29.14</v>
      </c>
      <c r="E6330" s="404" t="s">
        <v>65</v>
      </c>
      <c r="G6330"/>
    </row>
    <row r="6331" spans="1:7" ht="13.5" thickBot="1" x14ac:dyDescent="0.25">
      <c r="A6331" s="407">
        <v>78</v>
      </c>
      <c r="B6331" s="407" t="s">
        <v>252</v>
      </c>
      <c r="C6331" s="407"/>
      <c r="D6331" s="407"/>
      <c r="E6331" s="404" t="s">
        <v>65</v>
      </c>
      <c r="G6331"/>
    </row>
    <row r="6332" spans="1:7" ht="13.5" thickBot="1" x14ac:dyDescent="0.25">
      <c r="A6332" s="406">
        <v>84041</v>
      </c>
      <c r="B6332" s="406" t="s">
        <v>4268</v>
      </c>
      <c r="C6332" s="406" t="s">
        <v>184</v>
      </c>
      <c r="D6332" s="406">
        <v>36.619999999999997</v>
      </c>
      <c r="E6332" s="404" t="s">
        <v>65</v>
      </c>
      <c r="G6332"/>
    </row>
    <row r="6333" spans="1:7" ht="13.5" thickBot="1" x14ac:dyDescent="0.25">
      <c r="A6333" s="407">
        <v>79</v>
      </c>
      <c r="B6333" s="407" t="s">
        <v>253</v>
      </c>
      <c r="C6333" s="407"/>
      <c r="D6333" s="407"/>
      <c r="E6333" s="404" t="s">
        <v>65</v>
      </c>
      <c r="G6333"/>
    </row>
    <row r="6334" spans="1:7" ht="13.5" thickBot="1" x14ac:dyDescent="0.25">
      <c r="A6334" s="406">
        <v>6058</v>
      </c>
      <c r="B6334" s="406" t="s">
        <v>4269</v>
      </c>
      <c r="C6334" s="406" t="s">
        <v>70</v>
      </c>
      <c r="D6334" s="406">
        <v>27.32</v>
      </c>
      <c r="E6334" s="404" t="s">
        <v>65</v>
      </c>
      <c r="G6334"/>
    </row>
    <row r="6335" spans="1:7" ht="13.5" thickBot="1" x14ac:dyDescent="0.25">
      <c r="A6335" s="407">
        <v>73930</v>
      </c>
      <c r="B6335" s="407" t="s">
        <v>254</v>
      </c>
      <c r="C6335" s="407"/>
      <c r="D6335" s="407"/>
      <c r="E6335" s="404" t="s">
        <v>65</v>
      </c>
      <c r="G6335"/>
    </row>
    <row r="6336" spans="1:7" ht="23.25" thickBot="1" x14ac:dyDescent="0.25">
      <c r="A6336" s="406" t="s">
        <v>255</v>
      </c>
      <c r="B6336" s="406" t="s">
        <v>256</v>
      </c>
      <c r="C6336" s="406" t="s">
        <v>70</v>
      </c>
      <c r="D6336" s="406">
        <v>20.89</v>
      </c>
      <c r="E6336" s="404" t="s">
        <v>65</v>
      </c>
      <c r="G6336"/>
    </row>
    <row r="6337" spans="1:7" ht="13.5" thickBot="1" x14ac:dyDescent="0.25">
      <c r="A6337" s="407">
        <v>80</v>
      </c>
      <c r="B6337" s="407" t="s">
        <v>257</v>
      </c>
      <c r="C6337" s="407"/>
      <c r="D6337" s="407"/>
      <c r="E6337" s="404" t="s">
        <v>65</v>
      </c>
      <c r="G6337"/>
    </row>
    <row r="6338" spans="1:7" ht="13.5" thickBot="1" x14ac:dyDescent="0.25">
      <c r="A6338" s="406">
        <v>73744</v>
      </c>
      <c r="B6338" s="406" t="s">
        <v>258</v>
      </c>
      <c r="C6338" s="406"/>
      <c r="D6338" s="406"/>
      <c r="E6338" s="404" t="s">
        <v>65</v>
      </c>
      <c r="G6338"/>
    </row>
    <row r="6339" spans="1:7" ht="13.5" thickBot="1" x14ac:dyDescent="0.25">
      <c r="A6339" s="407" t="s">
        <v>259</v>
      </c>
      <c r="B6339" s="407" t="s">
        <v>260</v>
      </c>
      <c r="C6339" s="407" t="s">
        <v>70</v>
      </c>
      <c r="D6339" s="407">
        <v>110.95</v>
      </c>
      <c r="E6339" s="404" t="s">
        <v>65</v>
      </c>
      <c r="G6339"/>
    </row>
    <row r="6340" spans="1:7" ht="13.5" thickBot="1" x14ac:dyDescent="0.25">
      <c r="A6340" s="406">
        <v>74045</v>
      </c>
      <c r="B6340" s="406" t="s">
        <v>261</v>
      </c>
      <c r="C6340" s="406"/>
      <c r="D6340" s="406"/>
      <c r="E6340" s="404" t="s">
        <v>65</v>
      </c>
      <c r="G6340"/>
    </row>
    <row r="6341" spans="1:7" ht="23.25" thickBot="1" x14ac:dyDescent="0.25">
      <c r="A6341" s="407" t="s">
        <v>262</v>
      </c>
      <c r="B6341" s="407" t="s">
        <v>263</v>
      </c>
      <c r="C6341" s="407" t="s">
        <v>70</v>
      </c>
      <c r="D6341" s="407">
        <v>47.78</v>
      </c>
      <c r="E6341" s="404" t="s">
        <v>65</v>
      </c>
      <c r="G6341"/>
    </row>
    <row r="6342" spans="1:7" ht="23.25" thickBot="1" x14ac:dyDescent="0.25">
      <c r="A6342" s="406" t="s">
        <v>264</v>
      </c>
      <c r="B6342" s="406" t="s">
        <v>265</v>
      </c>
      <c r="C6342" s="406" t="s">
        <v>70</v>
      </c>
      <c r="D6342" s="406">
        <v>39.799999999999997</v>
      </c>
      <c r="E6342" s="404" t="s">
        <v>65</v>
      </c>
      <c r="G6342"/>
    </row>
    <row r="6343" spans="1:7" ht="13.5" thickBot="1" x14ac:dyDescent="0.25">
      <c r="A6343" s="407">
        <v>81</v>
      </c>
      <c r="B6343" s="407" t="s">
        <v>4270</v>
      </c>
      <c r="C6343" s="407"/>
      <c r="D6343" s="407"/>
      <c r="E6343" s="404" t="s">
        <v>65</v>
      </c>
      <c r="G6343"/>
    </row>
    <row r="6344" spans="1:7" ht="23.25" thickBot="1" x14ac:dyDescent="0.25">
      <c r="A6344" s="406">
        <v>84042</v>
      </c>
      <c r="B6344" s="406" t="s">
        <v>4271</v>
      </c>
      <c r="C6344" s="406" t="s">
        <v>70</v>
      </c>
      <c r="D6344" s="406">
        <v>128.63</v>
      </c>
      <c r="E6344" s="404" t="s">
        <v>65</v>
      </c>
      <c r="G6344"/>
    </row>
    <row r="6345" spans="1:7" ht="23.25" thickBot="1" x14ac:dyDescent="0.25">
      <c r="A6345" s="407">
        <v>84043</v>
      </c>
      <c r="B6345" s="407" t="s">
        <v>4272</v>
      </c>
      <c r="C6345" s="407" t="s">
        <v>70</v>
      </c>
      <c r="D6345" s="407">
        <v>116.25</v>
      </c>
      <c r="E6345" s="404" t="s">
        <v>65</v>
      </c>
      <c r="G6345"/>
    </row>
    <row r="6346" spans="1:7" ht="13.5" thickBot="1" x14ac:dyDescent="0.25">
      <c r="A6346" s="406">
        <v>83</v>
      </c>
      <c r="B6346" s="406" t="s">
        <v>4273</v>
      </c>
      <c r="C6346" s="406"/>
      <c r="D6346" s="406"/>
      <c r="E6346" s="404" t="s">
        <v>65</v>
      </c>
      <c r="G6346"/>
    </row>
    <row r="6347" spans="1:7" ht="23.25" thickBot="1" x14ac:dyDescent="0.25">
      <c r="A6347" s="407">
        <v>84044</v>
      </c>
      <c r="B6347" s="407" t="s">
        <v>4274</v>
      </c>
      <c r="C6347" s="407" t="s">
        <v>70</v>
      </c>
      <c r="D6347" s="407">
        <v>61.98</v>
      </c>
      <c r="E6347" s="404" t="s">
        <v>65</v>
      </c>
      <c r="G6347"/>
    </row>
    <row r="6348" spans="1:7" ht="23.25" thickBot="1" x14ac:dyDescent="0.25">
      <c r="A6348" s="406">
        <v>84045</v>
      </c>
      <c r="B6348" s="406" t="s">
        <v>4275</v>
      </c>
      <c r="C6348" s="406" t="s">
        <v>70</v>
      </c>
      <c r="D6348" s="406">
        <v>28.36</v>
      </c>
      <c r="E6348" s="404" t="s">
        <v>65</v>
      </c>
      <c r="G6348"/>
    </row>
    <row r="6349" spans="1:7" ht="13.5" thickBot="1" x14ac:dyDescent="0.25">
      <c r="A6349" s="407">
        <v>84</v>
      </c>
      <c r="B6349" s="407" t="s">
        <v>266</v>
      </c>
      <c r="C6349" s="407"/>
      <c r="D6349" s="407"/>
      <c r="E6349" s="404" t="s">
        <v>65</v>
      </c>
      <c r="G6349"/>
    </row>
    <row r="6350" spans="1:7" ht="13.5" thickBot="1" x14ac:dyDescent="0.25">
      <c r="A6350" s="406">
        <v>72104</v>
      </c>
      <c r="B6350" s="406" t="s">
        <v>4276</v>
      </c>
      <c r="C6350" s="406" t="s">
        <v>70</v>
      </c>
      <c r="D6350" s="406">
        <v>27.7</v>
      </c>
      <c r="E6350" s="404" t="s">
        <v>65</v>
      </c>
      <c r="G6350"/>
    </row>
    <row r="6351" spans="1:7" ht="13.5" thickBot="1" x14ac:dyDescent="0.25">
      <c r="A6351" s="407">
        <v>72105</v>
      </c>
      <c r="B6351" s="407" t="s">
        <v>4277</v>
      </c>
      <c r="C6351" s="407" t="s">
        <v>70</v>
      </c>
      <c r="D6351" s="407">
        <v>42.64</v>
      </c>
      <c r="E6351" s="404" t="s">
        <v>65</v>
      </c>
      <c r="G6351"/>
    </row>
    <row r="6352" spans="1:7" ht="13.5" thickBot="1" x14ac:dyDescent="0.25">
      <c r="A6352" s="406">
        <v>84046</v>
      </c>
      <c r="B6352" s="406" t="s">
        <v>4278</v>
      </c>
      <c r="C6352" s="406" t="s">
        <v>70</v>
      </c>
      <c r="D6352" s="406">
        <v>12.35</v>
      </c>
      <c r="E6352" s="404" t="s">
        <v>65</v>
      </c>
      <c r="G6352"/>
    </row>
    <row r="6353" spans="1:7" ht="13.5" thickBot="1" x14ac:dyDescent="0.25">
      <c r="A6353" s="407">
        <v>86</v>
      </c>
      <c r="B6353" s="407" t="s">
        <v>267</v>
      </c>
      <c r="C6353" s="407"/>
      <c r="D6353" s="407"/>
      <c r="E6353" s="404" t="s">
        <v>65</v>
      </c>
      <c r="G6353"/>
    </row>
    <row r="6354" spans="1:7" ht="13.5" thickBot="1" x14ac:dyDescent="0.25">
      <c r="A6354" s="406">
        <v>72106</v>
      </c>
      <c r="B6354" s="406" t="s">
        <v>4279</v>
      </c>
      <c r="C6354" s="406" t="s">
        <v>70</v>
      </c>
      <c r="D6354" s="406">
        <v>18.260000000000002</v>
      </c>
      <c r="E6354" s="404" t="s">
        <v>65</v>
      </c>
      <c r="G6354"/>
    </row>
    <row r="6355" spans="1:7" ht="13.5" thickBot="1" x14ac:dyDescent="0.25">
      <c r="A6355" s="407">
        <v>72107</v>
      </c>
      <c r="B6355" s="407" t="s">
        <v>4280</v>
      </c>
      <c r="C6355" s="407" t="s">
        <v>70</v>
      </c>
      <c r="D6355" s="407">
        <v>17.649999999999999</v>
      </c>
      <c r="E6355" s="404" t="s">
        <v>65</v>
      </c>
      <c r="G6355"/>
    </row>
    <row r="6356" spans="1:7" ht="57" customHeight="1" thickBot="1" x14ac:dyDescent="0.25">
      <c r="A6356" s="406">
        <v>87</v>
      </c>
      <c r="B6356" s="406" t="s">
        <v>268</v>
      </c>
      <c r="C6356" s="406"/>
      <c r="D6356" s="406"/>
      <c r="E6356" s="404" t="s">
        <v>65</v>
      </c>
      <c r="G6356"/>
    </row>
    <row r="6357" spans="1:7" ht="57" customHeight="1" thickBot="1" x14ac:dyDescent="0.25">
      <c r="A6357" s="407">
        <v>73868</v>
      </c>
      <c r="B6357" s="407" t="s">
        <v>269</v>
      </c>
      <c r="C6357" s="407"/>
      <c r="D6357" s="407"/>
      <c r="E6357" s="404" t="s">
        <v>65</v>
      </c>
      <c r="G6357"/>
    </row>
    <row r="6358" spans="1:7" ht="57" customHeight="1" thickBot="1" x14ac:dyDescent="0.25">
      <c r="A6358" s="406" t="s">
        <v>270</v>
      </c>
      <c r="B6358" s="406" t="s">
        <v>3158</v>
      </c>
      <c r="C6358" s="406" t="s">
        <v>70</v>
      </c>
      <c r="D6358" s="406">
        <v>29.79</v>
      </c>
      <c r="E6358" s="404" t="s">
        <v>65</v>
      </c>
      <c r="G6358"/>
    </row>
    <row r="6359" spans="1:7" ht="63.75" customHeight="1" thickBot="1" x14ac:dyDescent="0.25">
      <c r="A6359" s="407">
        <v>88</v>
      </c>
      <c r="B6359" s="407" t="s">
        <v>271</v>
      </c>
      <c r="C6359" s="407"/>
      <c r="D6359" s="407"/>
      <c r="E6359" s="404" t="s">
        <v>65</v>
      </c>
      <c r="G6359"/>
    </row>
    <row r="6360" spans="1:7" ht="63.75" customHeight="1" thickBot="1" x14ac:dyDescent="0.25">
      <c r="A6360" s="406">
        <v>68058</v>
      </c>
      <c r="B6360" s="406" t="s">
        <v>3159</v>
      </c>
      <c r="C6360" s="406" t="s">
        <v>70</v>
      </c>
      <c r="D6360" s="406">
        <v>61.36</v>
      </c>
      <c r="E6360" s="404" t="s">
        <v>65</v>
      </c>
      <c r="G6360"/>
    </row>
    <row r="6361" spans="1:7" ht="63.75" customHeight="1" thickBot="1" x14ac:dyDescent="0.25">
      <c r="A6361" s="407">
        <v>74098</v>
      </c>
      <c r="B6361" s="407" t="s">
        <v>8375</v>
      </c>
      <c r="C6361" s="407"/>
      <c r="D6361" s="407"/>
      <c r="E6361" s="404" t="s">
        <v>65</v>
      </c>
      <c r="G6361"/>
    </row>
    <row r="6362" spans="1:7" ht="63.75" customHeight="1" thickBot="1" x14ac:dyDescent="0.25">
      <c r="A6362" s="406" t="s">
        <v>8376</v>
      </c>
      <c r="B6362" s="406" t="s">
        <v>8377</v>
      </c>
      <c r="C6362" s="406" t="s">
        <v>70</v>
      </c>
      <c r="D6362" s="406">
        <v>25.47</v>
      </c>
      <c r="E6362" s="404" t="s">
        <v>65</v>
      </c>
      <c r="G6362"/>
    </row>
    <row r="6363" spans="1:7" ht="57" customHeight="1" thickBot="1" x14ac:dyDescent="0.25">
      <c r="A6363" s="407">
        <v>252</v>
      </c>
      <c r="B6363" s="407" t="s">
        <v>272</v>
      </c>
      <c r="C6363" s="407"/>
      <c r="D6363" s="407"/>
      <c r="E6363" s="404" t="s">
        <v>65</v>
      </c>
      <c r="G6363"/>
    </row>
    <row r="6364" spans="1:7" ht="23.25" thickBot="1" x14ac:dyDescent="0.25">
      <c r="A6364" s="406">
        <v>41619</v>
      </c>
      <c r="B6364" s="406" t="s">
        <v>4281</v>
      </c>
      <c r="C6364" s="406" t="s">
        <v>184</v>
      </c>
      <c r="D6364" s="406">
        <v>38.14</v>
      </c>
      <c r="E6364" s="404" t="s">
        <v>65</v>
      </c>
      <c r="G6364"/>
    </row>
    <row r="6365" spans="1:7" ht="13.5" thickBot="1" x14ac:dyDescent="0.25">
      <c r="A6365" s="407">
        <v>291</v>
      </c>
      <c r="B6365" s="407" t="s">
        <v>273</v>
      </c>
      <c r="C6365" s="407"/>
      <c r="D6365" s="407"/>
      <c r="E6365" s="404" t="s">
        <v>65</v>
      </c>
      <c r="G6365"/>
    </row>
    <row r="6366" spans="1:7" ht="34.5" thickBot="1" x14ac:dyDescent="0.25">
      <c r="A6366" s="406">
        <v>72110</v>
      </c>
      <c r="B6366" s="406" t="s">
        <v>4282</v>
      </c>
      <c r="C6366" s="406" t="s">
        <v>184</v>
      </c>
      <c r="D6366" s="406">
        <v>63.07</v>
      </c>
      <c r="E6366" s="404" t="s">
        <v>65</v>
      </c>
      <c r="G6366"/>
    </row>
    <row r="6367" spans="1:7" ht="34.5" thickBot="1" x14ac:dyDescent="0.25">
      <c r="A6367" s="407">
        <v>72111</v>
      </c>
      <c r="B6367" s="407" t="s">
        <v>4283</v>
      </c>
      <c r="C6367" s="407" t="s">
        <v>184</v>
      </c>
      <c r="D6367" s="407">
        <v>68.66</v>
      </c>
      <c r="E6367" s="404" t="s">
        <v>65</v>
      </c>
      <c r="G6367"/>
    </row>
    <row r="6368" spans="1:7" ht="34.5" thickBot="1" x14ac:dyDescent="0.25">
      <c r="A6368" s="406">
        <v>72112</v>
      </c>
      <c r="B6368" s="406" t="s">
        <v>4284</v>
      </c>
      <c r="C6368" s="406" t="s">
        <v>184</v>
      </c>
      <c r="D6368" s="406">
        <v>74.25</v>
      </c>
      <c r="E6368" s="404" t="s">
        <v>65</v>
      </c>
      <c r="G6368"/>
    </row>
    <row r="6369" spans="1:7" ht="34.5" thickBot="1" x14ac:dyDescent="0.25">
      <c r="A6369" s="407">
        <v>72113</v>
      </c>
      <c r="B6369" s="407" t="s">
        <v>4285</v>
      </c>
      <c r="C6369" s="407" t="s">
        <v>184</v>
      </c>
      <c r="D6369" s="407">
        <v>83.53</v>
      </c>
      <c r="E6369" s="404" t="s">
        <v>65</v>
      </c>
      <c r="G6369"/>
    </row>
    <row r="6370" spans="1:7" ht="34.5" thickBot="1" x14ac:dyDescent="0.25">
      <c r="A6370" s="406">
        <v>72114</v>
      </c>
      <c r="B6370" s="406" t="s">
        <v>4286</v>
      </c>
      <c r="C6370" s="406" t="s">
        <v>184</v>
      </c>
      <c r="D6370" s="406">
        <v>92.81</v>
      </c>
      <c r="E6370" s="404" t="s">
        <v>65</v>
      </c>
      <c r="G6370"/>
    </row>
    <row r="6371" spans="1:7" ht="13.5" thickBot="1" x14ac:dyDescent="0.25">
      <c r="A6371" s="407">
        <v>73970</v>
      </c>
      <c r="B6371" s="407" t="s">
        <v>274</v>
      </c>
      <c r="C6371" s="407"/>
      <c r="D6371" s="407"/>
      <c r="E6371" s="404" t="s">
        <v>65</v>
      </c>
      <c r="G6371"/>
    </row>
    <row r="6372" spans="1:7" ht="13.5" thickBot="1" x14ac:dyDescent="0.25">
      <c r="A6372" s="406" t="s">
        <v>275</v>
      </c>
      <c r="B6372" s="406" t="s">
        <v>13092</v>
      </c>
      <c r="C6372" s="406" t="s">
        <v>13093</v>
      </c>
      <c r="D6372" s="406">
        <v>8.32</v>
      </c>
      <c r="E6372" s="404" t="s">
        <v>65</v>
      </c>
      <c r="G6372"/>
    </row>
    <row r="6373" spans="1:7" ht="13.5" thickBot="1" x14ac:dyDescent="0.25">
      <c r="A6373" s="407" t="s">
        <v>276</v>
      </c>
      <c r="B6373" s="407" t="s">
        <v>13094</v>
      </c>
      <c r="C6373" s="407" t="s">
        <v>13093</v>
      </c>
      <c r="D6373" s="407">
        <v>5.85</v>
      </c>
      <c r="E6373" s="404" t="s">
        <v>65</v>
      </c>
      <c r="G6373"/>
    </row>
    <row r="6374" spans="1:7" ht="23.25" thickBot="1" x14ac:dyDescent="0.25">
      <c r="A6374" s="406">
        <v>92255</v>
      </c>
      <c r="B6374" s="406" t="s">
        <v>14321</v>
      </c>
      <c r="C6374" s="406" t="s">
        <v>14322</v>
      </c>
      <c r="D6374" s="406">
        <v>69.23</v>
      </c>
      <c r="E6374" s="404" t="s">
        <v>65</v>
      </c>
      <c r="G6374"/>
    </row>
    <row r="6375" spans="1:7" ht="23.25" thickBot="1" x14ac:dyDescent="0.25">
      <c r="A6375" s="407">
        <v>92256</v>
      </c>
      <c r="B6375" s="407" t="s">
        <v>14323</v>
      </c>
      <c r="C6375" s="407" t="s">
        <v>14322</v>
      </c>
      <c r="D6375" s="407">
        <v>98.73</v>
      </c>
      <c r="E6375" s="404" t="s">
        <v>65</v>
      </c>
      <c r="G6375"/>
    </row>
    <row r="6376" spans="1:7" ht="23.25" thickBot="1" x14ac:dyDescent="0.25">
      <c r="A6376" s="406">
        <v>92257</v>
      </c>
      <c r="B6376" s="406" t="s">
        <v>14324</v>
      </c>
      <c r="C6376" s="406" t="s">
        <v>14322</v>
      </c>
      <c r="D6376" s="406">
        <v>127.35</v>
      </c>
      <c r="E6376" s="404" t="s">
        <v>65</v>
      </c>
      <c r="G6376"/>
    </row>
    <row r="6377" spans="1:7" ht="23.25" thickBot="1" x14ac:dyDescent="0.25">
      <c r="A6377" s="407">
        <v>92258</v>
      </c>
      <c r="B6377" s="407" t="s">
        <v>14325</v>
      </c>
      <c r="C6377" s="407" t="s">
        <v>14322</v>
      </c>
      <c r="D6377" s="407">
        <v>173.38</v>
      </c>
      <c r="E6377" s="404" t="s">
        <v>65</v>
      </c>
      <c r="G6377"/>
    </row>
    <row r="6378" spans="1:7" ht="23.25" thickBot="1" x14ac:dyDescent="0.25">
      <c r="A6378" s="406">
        <v>92568</v>
      </c>
      <c r="B6378" s="406" t="s">
        <v>14326</v>
      </c>
      <c r="C6378" s="406" t="s">
        <v>14327</v>
      </c>
      <c r="D6378" s="406">
        <v>53.45</v>
      </c>
      <c r="E6378" s="404" t="s">
        <v>65</v>
      </c>
      <c r="G6378"/>
    </row>
    <row r="6379" spans="1:7" ht="23.25" thickBot="1" x14ac:dyDescent="0.25">
      <c r="A6379" s="407">
        <v>92569</v>
      </c>
      <c r="B6379" s="407" t="s">
        <v>14328</v>
      </c>
      <c r="C6379" s="407" t="s">
        <v>8423</v>
      </c>
      <c r="D6379" s="407">
        <v>24.85</v>
      </c>
      <c r="E6379" s="404" t="s">
        <v>65</v>
      </c>
      <c r="G6379"/>
    </row>
    <row r="6380" spans="1:7" ht="23.25" thickBot="1" x14ac:dyDescent="0.25">
      <c r="A6380" s="406">
        <v>92570</v>
      </c>
      <c r="B6380" s="406" t="s">
        <v>14329</v>
      </c>
      <c r="C6380" s="406" t="s">
        <v>14330</v>
      </c>
      <c r="D6380" s="406">
        <v>12.45</v>
      </c>
      <c r="E6380" s="404" t="s">
        <v>65</v>
      </c>
      <c r="G6380"/>
    </row>
    <row r="6381" spans="1:7" ht="23.25" thickBot="1" x14ac:dyDescent="0.25">
      <c r="A6381" s="407">
        <v>92571</v>
      </c>
      <c r="B6381" s="407" t="s">
        <v>14331</v>
      </c>
      <c r="C6381" s="407" t="s">
        <v>8522</v>
      </c>
      <c r="D6381" s="407">
        <v>58.83</v>
      </c>
      <c r="E6381" s="404" t="s">
        <v>65</v>
      </c>
      <c r="G6381"/>
    </row>
    <row r="6382" spans="1:7" ht="23.25" thickBot="1" x14ac:dyDescent="0.25">
      <c r="A6382" s="406">
        <v>92572</v>
      </c>
      <c r="B6382" s="406" t="s">
        <v>14332</v>
      </c>
      <c r="C6382" s="406" t="s">
        <v>8455</v>
      </c>
      <c r="D6382" s="406">
        <v>28.11</v>
      </c>
      <c r="E6382" s="404" t="s">
        <v>65</v>
      </c>
      <c r="G6382"/>
    </row>
    <row r="6383" spans="1:7" ht="23.25" thickBot="1" x14ac:dyDescent="0.25">
      <c r="A6383" s="407">
        <v>92573</v>
      </c>
      <c r="B6383" s="407" t="s">
        <v>14333</v>
      </c>
      <c r="C6383" s="407" t="s">
        <v>184</v>
      </c>
      <c r="D6383" s="407">
        <v>14.73</v>
      </c>
      <c r="E6383" s="404" t="s">
        <v>65</v>
      </c>
      <c r="G6383"/>
    </row>
    <row r="6384" spans="1:7" ht="23.25" thickBot="1" x14ac:dyDescent="0.25">
      <c r="A6384" s="406">
        <v>92574</v>
      </c>
      <c r="B6384" s="406" t="s">
        <v>14334</v>
      </c>
      <c r="C6384" s="406" t="s">
        <v>14327</v>
      </c>
      <c r="D6384" s="406">
        <v>57.98</v>
      </c>
      <c r="E6384" s="404" t="s">
        <v>65</v>
      </c>
      <c r="G6384"/>
    </row>
    <row r="6385" spans="1:7" ht="23.25" thickBot="1" x14ac:dyDescent="0.25">
      <c r="A6385" s="407">
        <v>92575</v>
      </c>
      <c r="B6385" s="407" t="s">
        <v>14335</v>
      </c>
      <c r="C6385" s="407" t="s">
        <v>8423</v>
      </c>
      <c r="D6385" s="407">
        <v>24.52</v>
      </c>
      <c r="E6385" s="404" t="s">
        <v>65</v>
      </c>
      <c r="G6385"/>
    </row>
    <row r="6386" spans="1:7" ht="23.25" thickBot="1" x14ac:dyDescent="0.25">
      <c r="A6386" s="406">
        <v>92576</v>
      </c>
      <c r="B6386" s="406" t="s">
        <v>14336</v>
      </c>
      <c r="C6386" s="406" t="s">
        <v>14330</v>
      </c>
      <c r="D6386" s="406">
        <v>10.11</v>
      </c>
      <c r="E6386" s="404" t="s">
        <v>65</v>
      </c>
      <c r="G6386"/>
    </row>
    <row r="6387" spans="1:7" ht="23.25" thickBot="1" x14ac:dyDescent="0.25">
      <c r="A6387" s="407">
        <v>92577</v>
      </c>
      <c r="B6387" s="407" t="s">
        <v>14337</v>
      </c>
      <c r="C6387" s="407" t="s">
        <v>8522</v>
      </c>
      <c r="D6387" s="407">
        <v>63.57</v>
      </c>
      <c r="E6387" s="404" t="s">
        <v>65</v>
      </c>
      <c r="G6387"/>
    </row>
    <row r="6388" spans="1:7" ht="23.25" thickBot="1" x14ac:dyDescent="0.25">
      <c r="A6388" s="406">
        <v>92578</v>
      </c>
      <c r="B6388" s="406" t="s">
        <v>14338</v>
      </c>
      <c r="C6388" s="406" t="s">
        <v>8455</v>
      </c>
      <c r="D6388" s="406">
        <v>27.64</v>
      </c>
      <c r="E6388" s="404" t="s">
        <v>65</v>
      </c>
      <c r="G6388"/>
    </row>
    <row r="6389" spans="1:7" ht="23.25" thickBot="1" x14ac:dyDescent="0.25">
      <c r="A6389" s="407">
        <v>92579</v>
      </c>
      <c r="B6389" s="407" t="s">
        <v>14339</v>
      </c>
      <c r="C6389" s="407" t="s">
        <v>184</v>
      </c>
      <c r="D6389" s="407">
        <v>11.96</v>
      </c>
      <c r="E6389" s="404" t="s">
        <v>65</v>
      </c>
      <c r="G6389"/>
    </row>
    <row r="6390" spans="1:7" ht="23.25" thickBot="1" x14ac:dyDescent="0.25">
      <c r="A6390" s="406">
        <v>92580</v>
      </c>
      <c r="B6390" s="406" t="s">
        <v>14340</v>
      </c>
      <c r="C6390" s="406" t="s">
        <v>14341</v>
      </c>
      <c r="D6390" s="406">
        <v>25.86</v>
      </c>
      <c r="E6390" s="404" t="s">
        <v>65</v>
      </c>
      <c r="G6390"/>
    </row>
    <row r="6391" spans="1:7" ht="23.25" thickBot="1" x14ac:dyDescent="0.25">
      <c r="A6391" s="407">
        <v>92581</v>
      </c>
      <c r="B6391" s="407" t="s">
        <v>14342</v>
      </c>
      <c r="C6391" s="407" t="s">
        <v>14341</v>
      </c>
      <c r="D6391" s="407">
        <v>26.82</v>
      </c>
      <c r="E6391" s="404" t="s">
        <v>65</v>
      </c>
      <c r="G6391"/>
    </row>
    <row r="6392" spans="1:7" ht="23.25" thickBot="1" x14ac:dyDescent="0.25">
      <c r="A6392" s="406">
        <v>92582</v>
      </c>
      <c r="B6392" s="406" t="s">
        <v>14343</v>
      </c>
      <c r="C6392" s="406" t="s">
        <v>14344</v>
      </c>
      <c r="D6392" s="406">
        <v>322.70999999999998</v>
      </c>
      <c r="E6392" s="404" t="s">
        <v>65</v>
      </c>
      <c r="G6392"/>
    </row>
    <row r="6393" spans="1:7" ht="23.25" thickBot="1" x14ac:dyDescent="0.25">
      <c r="A6393" s="407">
        <v>92584</v>
      </c>
      <c r="B6393" s="407" t="s">
        <v>14345</v>
      </c>
      <c r="C6393" s="407" t="s">
        <v>14344</v>
      </c>
      <c r="D6393" s="407">
        <v>379.18</v>
      </c>
      <c r="E6393" s="404" t="s">
        <v>65</v>
      </c>
      <c r="G6393"/>
    </row>
    <row r="6394" spans="1:7" ht="23.25" thickBot="1" x14ac:dyDescent="0.25">
      <c r="A6394" s="406">
        <v>92586</v>
      </c>
      <c r="B6394" s="406" t="s">
        <v>14346</v>
      </c>
      <c r="C6394" s="406" t="s">
        <v>14344</v>
      </c>
      <c r="D6394" s="406">
        <v>435.65</v>
      </c>
      <c r="E6394" s="404" t="s">
        <v>65</v>
      </c>
      <c r="G6394"/>
    </row>
    <row r="6395" spans="1:7" ht="23.25" thickBot="1" x14ac:dyDescent="0.25">
      <c r="A6395" s="407">
        <v>92588</v>
      </c>
      <c r="B6395" s="407" t="s">
        <v>14347</v>
      </c>
      <c r="C6395" s="407" t="s">
        <v>14344</v>
      </c>
      <c r="D6395" s="407">
        <v>558.96</v>
      </c>
      <c r="E6395" s="404" t="s">
        <v>65</v>
      </c>
      <c r="G6395"/>
    </row>
    <row r="6396" spans="1:7" ht="23.25" thickBot="1" x14ac:dyDescent="0.25">
      <c r="A6396" s="406">
        <v>92590</v>
      </c>
      <c r="B6396" s="406" t="s">
        <v>14348</v>
      </c>
      <c r="C6396" s="406" t="s">
        <v>14344</v>
      </c>
      <c r="D6396" s="406">
        <v>615.42999999999995</v>
      </c>
      <c r="E6396" s="404" t="s">
        <v>65</v>
      </c>
      <c r="G6396"/>
    </row>
    <row r="6397" spans="1:7" ht="23.25" thickBot="1" x14ac:dyDescent="0.25">
      <c r="A6397" s="407">
        <v>92592</v>
      </c>
      <c r="B6397" s="407" t="s">
        <v>14349</v>
      </c>
      <c r="C6397" s="407" t="s">
        <v>14344</v>
      </c>
      <c r="D6397" s="407">
        <v>700.52</v>
      </c>
      <c r="E6397" s="404" t="s">
        <v>65</v>
      </c>
      <c r="G6397"/>
    </row>
    <row r="6398" spans="1:7" ht="23.25" thickBot="1" x14ac:dyDescent="0.25">
      <c r="A6398" s="406">
        <v>92593</v>
      </c>
      <c r="B6398" s="406" t="s">
        <v>14350</v>
      </c>
      <c r="C6398" s="406" t="s">
        <v>14351</v>
      </c>
      <c r="D6398" s="406">
        <v>5.34</v>
      </c>
      <c r="E6398" s="404" t="s">
        <v>65</v>
      </c>
      <c r="G6398"/>
    </row>
    <row r="6399" spans="1:7" ht="23.25" thickBot="1" x14ac:dyDescent="0.25">
      <c r="A6399" s="407">
        <v>92594</v>
      </c>
      <c r="B6399" s="407" t="s">
        <v>14352</v>
      </c>
      <c r="C6399" s="407" t="s">
        <v>14344</v>
      </c>
      <c r="D6399" s="407">
        <v>804.64</v>
      </c>
      <c r="E6399" s="404" t="s">
        <v>65</v>
      </c>
      <c r="G6399"/>
    </row>
    <row r="6400" spans="1:7" ht="23.25" thickBot="1" x14ac:dyDescent="0.25">
      <c r="A6400" s="406">
        <v>92596</v>
      </c>
      <c r="B6400" s="406" t="s">
        <v>14353</v>
      </c>
      <c r="C6400" s="406" t="s">
        <v>14354</v>
      </c>
      <c r="D6400" s="406">
        <v>908.89</v>
      </c>
      <c r="E6400" s="404" t="s">
        <v>65</v>
      </c>
      <c r="G6400"/>
    </row>
    <row r="6401" spans="1:7" ht="23.25" thickBot="1" x14ac:dyDescent="0.25">
      <c r="A6401" s="407">
        <v>92598</v>
      </c>
      <c r="B6401" s="407" t="s">
        <v>14355</v>
      </c>
      <c r="C6401" s="407" t="s">
        <v>14354</v>
      </c>
      <c r="D6401" s="407">
        <v>965.36</v>
      </c>
      <c r="E6401" s="404" t="s">
        <v>65</v>
      </c>
      <c r="G6401"/>
    </row>
    <row r="6402" spans="1:7" ht="23.25" thickBot="1" x14ac:dyDescent="0.25">
      <c r="A6402" s="406">
        <v>92600</v>
      </c>
      <c r="B6402" s="406" t="s">
        <v>14356</v>
      </c>
      <c r="C6402" s="406" t="s">
        <v>14354</v>
      </c>
      <c r="D6402" s="409">
        <v>1032.1600000000001</v>
      </c>
      <c r="E6402" s="404" t="s">
        <v>65</v>
      </c>
      <c r="G6402"/>
    </row>
    <row r="6403" spans="1:7" ht="23.25" thickBot="1" x14ac:dyDescent="0.25">
      <c r="A6403" s="407">
        <v>92602</v>
      </c>
      <c r="B6403" s="407" t="s">
        <v>14357</v>
      </c>
      <c r="C6403" s="407" t="s">
        <v>14344</v>
      </c>
      <c r="D6403" s="407">
        <v>322.70999999999998</v>
      </c>
      <c r="E6403" s="404" t="s">
        <v>65</v>
      </c>
      <c r="G6403"/>
    </row>
    <row r="6404" spans="1:7" ht="23.25" thickBot="1" x14ac:dyDescent="0.25">
      <c r="A6404" s="406">
        <v>92604</v>
      </c>
      <c r="B6404" s="406" t="s">
        <v>14358</v>
      </c>
      <c r="C6404" s="406" t="s">
        <v>14344</v>
      </c>
      <c r="D6404" s="406">
        <v>368.86</v>
      </c>
      <c r="E6404" s="404" t="s">
        <v>65</v>
      </c>
      <c r="G6404"/>
    </row>
    <row r="6405" spans="1:7" ht="23.25" thickBot="1" x14ac:dyDescent="0.25">
      <c r="A6405" s="407">
        <v>92606</v>
      </c>
      <c r="B6405" s="407" t="s">
        <v>14359</v>
      </c>
      <c r="C6405" s="407" t="s">
        <v>14344</v>
      </c>
      <c r="D6405" s="407">
        <v>425.33</v>
      </c>
      <c r="E6405" s="404" t="s">
        <v>65</v>
      </c>
      <c r="G6405"/>
    </row>
    <row r="6406" spans="1:7" ht="23.25" thickBot="1" x14ac:dyDescent="0.25">
      <c r="A6406" s="406">
        <v>92608</v>
      </c>
      <c r="B6406" s="406" t="s">
        <v>14360</v>
      </c>
      <c r="C6406" s="406" t="s">
        <v>14344</v>
      </c>
      <c r="D6406" s="406">
        <v>538.30999999999995</v>
      </c>
      <c r="E6406" s="404" t="s">
        <v>65</v>
      </c>
      <c r="G6406"/>
    </row>
    <row r="6407" spans="1:7" ht="23.25" thickBot="1" x14ac:dyDescent="0.25">
      <c r="A6407" s="407">
        <v>92610</v>
      </c>
      <c r="B6407" s="407" t="s">
        <v>14361</v>
      </c>
      <c r="C6407" s="407" t="s">
        <v>14344</v>
      </c>
      <c r="D6407" s="407">
        <v>594.79</v>
      </c>
      <c r="E6407" s="404" t="s">
        <v>65</v>
      </c>
      <c r="G6407"/>
    </row>
    <row r="6408" spans="1:7" ht="23.25" thickBot="1" x14ac:dyDescent="0.25">
      <c r="A6408" s="406">
        <v>92612</v>
      </c>
      <c r="B6408" s="406" t="s">
        <v>14362</v>
      </c>
      <c r="C6408" s="406" t="s">
        <v>14344</v>
      </c>
      <c r="D6408" s="406">
        <v>679.88</v>
      </c>
      <c r="E6408" s="404" t="s">
        <v>65</v>
      </c>
      <c r="G6408"/>
    </row>
    <row r="6409" spans="1:7" ht="23.25" thickBot="1" x14ac:dyDescent="0.25">
      <c r="A6409" s="407">
        <v>92614</v>
      </c>
      <c r="B6409" s="407" t="s">
        <v>14363</v>
      </c>
      <c r="C6409" s="407" t="s">
        <v>14344</v>
      </c>
      <c r="D6409" s="407">
        <v>763.36</v>
      </c>
      <c r="E6409" s="404" t="s">
        <v>65</v>
      </c>
      <c r="G6409"/>
    </row>
    <row r="6410" spans="1:7" ht="23.25" thickBot="1" x14ac:dyDescent="0.25">
      <c r="A6410" s="406">
        <v>92616</v>
      </c>
      <c r="B6410" s="406" t="s">
        <v>14364</v>
      </c>
      <c r="C6410" s="406" t="s">
        <v>14354</v>
      </c>
      <c r="D6410" s="406">
        <v>877.93</v>
      </c>
      <c r="E6410" s="404" t="s">
        <v>65</v>
      </c>
      <c r="G6410"/>
    </row>
    <row r="6411" spans="1:7" ht="23.25" thickBot="1" x14ac:dyDescent="0.25">
      <c r="A6411" s="407">
        <v>92618</v>
      </c>
      <c r="B6411" s="407" t="s">
        <v>14365</v>
      </c>
      <c r="C6411" s="407" t="s">
        <v>14354</v>
      </c>
      <c r="D6411" s="407">
        <v>934.4</v>
      </c>
      <c r="E6411" s="404" t="s">
        <v>65</v>
      </c>
      <c r="G6411"/>
    </row>
    <row r="6412" spans="1:7" ht="23.25" thickBot="1" x14ac:dyDescent="0.25">
      <c r="A6412" s="406">
        <v>92620</v>
      </c>
      <c r="B6412" s="406" t="s">
        <v>14366</v>
      </c>
      <c r="C6412" s="406" t="s">
        <v>14354</v>
      </c>
      <c r="D6412" s="406">
        <v>990.87</v>
      </c>
      <c r="E6412" s="404" t="s">
        <v>65</v>
      </c>
      <c r="G6412"/>
    </row>
    <row r="6413" spans="1:7" ht="13.5" thickBot="1" x14ac:dyDescent="0.25">
      <c r="A6413" s="407">
        <v>302</v>
      </c>
      <c r="B6413" s="407" t="s">
        <v>4287</v>
      </c>
      <c r="C6413" s="407"/>
      <c r="D6413" s="407"/>
      <c r="E6413" s="404" t="s">
        <v>65</v>
      </c>
      <c r="G6413"/>
    </row>
    <row r="6414" spans="1:7" ht="23.25" thickBot="1" x14ac:dyDescent="0.25">
      <c r="A6414" s="406">
        <v>84047</v>
      </c>
      <c r="B6414" s="406" t="s">
        <v>4288</v>
      </c>
      <c r="C6414" s="406" t="s">
        <v>184</v>
      </c>
      <c r="D6414" s="406">
        <v>459.11</v>
      </c>
      <c r="E6414" s="404" t="s">
        <v>65</v>
      </c>
      <c r="G6414"/>
    </row>
    <row r="6415" spans="1:7" ht="13.5" thickBot="1" x14ac:dyDescent="0.25">
      <c r="A6415" s="407">
        <v>26</v>
      </c>
      <c r="B6415" s="407" t="s">
        <v>277</v>
      </c>
      <c r="C6415" s="407"/>
      <c r="D6415" s="407"/>
      <c r="E6415" s="404" t="s">
        <v>65</v>
      </c>
      <c r="G6415"/>
    </row>
    <row r="6416" spans="1:7" ht="13.5" thickBot="1" x14ac:dyDescent="0.25">
      <c r="A6416" s="406">
        <v>73891</v>
      </c>
      <c r="B6416" s="406" t="s">
        <v>278</v>
      </c>
      <c r="C6416" s="406"/>
      <c r="D6416" s="406"/>
      <c r="E6416" s="404" t="s">
        <v>65</v>
      </c>
      <c r="G6416"/>
    </row>
    <row r="6417" spans="1:7" ht="13.5" thickBot="1" x14ac:dyDescent="0.25">
      <c r="A6417" s="407" t="s">
        <v>279</v>
      </c>
      <c r="B6417" s="407" t="s">
        <v>3160</v>
      </c>
      <c r="C6417" s="407" t="s">
        <v>280</v>
      </c>
      <c r="D6417" s="407">
        <v>5.77</v>
      </c>
      <c r="E6417" s="404" t="s">
        <v>65</v>
      </c>
      <c r="G6417"/>
    </row>
    <row r="6418" spans="1:7" ht="13.5" thickBot="1" x14ac:dyDescent="0.25">
      <c r="A6418" s="406">
        <v>27</v>
      </c>
      <c r="B6418" s="406" t="s">
        <v>281</v>
      </c>
      <c r="C6418" s="406"/>
      <c r="D6418" s="406"/>
      <c r="E6418" s="404" t="s">
        <v>65</v>
      </c>
      <c r="G6418"/>
    </row>
    <row r="6419" spans="1:7" ht="13.5" thickBot="1" x14ac:dyDescent="0.25">
      <c r="A6419" s="407">
        <v>73882</v>
      </c>
      <c r="B6419" s="407" t="s">
        <v>282</v>
      </c>
      <c r="C6419" s="407"/>
      <c r="D6419" s="407"/>
      <c r="E6419" s="404" t="s">
        <v>65</v>
      </c>
      <c r="G6419"/>
    </row>
    <row r="6420" spans="1:7" ht="13.5" thickBot="1" x14ac:dyDescent="0.25">
      <c r="A6420" s="406" t="s">
        <v>283</v>
      </c>
      <c r="B6420" s="406" t="s">
        <v>3161</v>
      </c>
      <c r="C6420" s="406" t="s">
        <v>70</v>
      </c>
      <c r="D6420" s="406">
        <v>19.670000000000002</v>
      </c>
      <c r="E6420" s="404" t="s">
        <v>65</v>
      </c>
      <c r="G6420"/>
    </row>
    <row r="6421" spans="1:7" ht="13.5" thickBot="1" x14ac:dyDescent="0.25">
      <c r="A6421" s="407" t="s">
        <v>284</v>
      </c>
      <c r="B6421" s="407" t="s">
        <v>3918</v>
      </c>
      <c r="C6421" s="407" t="s">
        <v>70</v>
      </c>
      <c r="D6421" s="407">
        <v>23.63</v>
      </c>
      <c r="E6421" s="404" t="s">
        <v>65</v>
      </c>
      <c r="G6421"/>
    </row>
    <row r="6422" spans="1:7" ht="13.5" thickBot="1" x14ac:dyDescent="0.25">
      <c r="A6422" s="406" t="s">
        <v>285</v>
      </c>
      <c r="B6422" s="406" t="s">
        <v>3919</v>
      </c>
      <c r="C6422" s="406" t="s">
        <v>70</v>
      </c>
      <c r="D6422" s="406">
        <v>30.49</v>
      </c>
      <c r="E6422" s="404" t="s">
        <v>65</v>
      </c>
      <c r="G6422"/>
    </row>
    <row r="6423" spans="1:7" ht="13.5" thickBot="1" x14ac:dyDescent="0.25">
      <c r="A6423" s="407" t="s">
        <v>286</v>
      </c>
      <c r="B6423" s="407" t="s">
        <v>3920</v>
      </c>
      <c r="C6423" s="407" t="s">
        <v>70</v>
      </c>
      <c r="D6423" s="407">
        <v>47.41</v>
      </c>
      <c r="E6423" s="404" t="s">
        <v>65</v>
      </c>
      <c r="G6423"/>
    </row>
    <row r="6424" spans="1:7" ht="13.5" thickBot="1" x14ac:dyDescent="0.25">
      <c r="A6424" s="406" t="s">
        <v>287</v>
      </c>
      <c r="B6424" s="406" t="s">
        <v>3921</v>
      </c>
      <c r="C6424" s="406" t="s">
        <v>70</v>
      </c>
      <c r="D6424" s="406">
        <v>55.54</v>
      </c>
      <c r="E6424" s="404" t="s">
        <v>65</v>
      </c>
      <c r="G6424"/>
    </row>
    <row r="6425" spans="1:7" ht="13.5" thickBot="1" x14ac:dyDescent="0.25">
      <c r="A6425" s="407">
        <v>83660</v>
      </c>
      <c r="B6425" s="407" t="s">
        <v>3922</v>
      </c>
      <c r="C6425" s="407" t="s">
        <v>298</v>
      </c>
      <c r="D6425" s="407">
        <v>2.25</v>
      </c>
      <c r="E6425" s="404" t="s">
        <v>65</v>
      </c>
      <c r="G6425"/>
    </row>
    <row r="6426" spans="1:7" ht="13.5" thickBot="1" x14ac:dyDescent="0.25">
      <c r="A6426" s="406">
        <v>28</v>
      </c>
      <c r="B6426" s="406" t="s">
        <v>288</v>
      </c>
      <c r="C6426" s="406"/>
      <c r="D6426" s="406"/>
      <c r="E6426" s="404" t="s">
        <v>65</v>
      </c>
      <c r="G6426"/>
    </row>
    <row r="6427" spans="1:7" ht="13.5" thickBot="1" x14ac:dyDescent="0.25">
      <c r="A6427" s="407">
        <v>73816</v>
      </c>
      <c r="B6427" s="407" t="s">
        <v>289</v>
      </c>
      <c r="C6427" s="407"/>
      <c r="D6427" s="407"/>
      <c r="E6427" s="404" t="s">
        <v>65</v>
      </c>
      <c r="G6427"/>
    </row>
    <row r="6428" spans="1:7" ht="13.5" thickBot="1" x14ac:dyDescent="0.25">
      <c r="A6428" s="406" t="s">
        <v>290</v>
      </c>
      <c r="B6428" s="406" t="s">
        <v>3923</v>
      </c>
      <c r="C6428" s="406" t="s">
        <v>70</v>
      </c>
      <c r="D6428" s="406">
        <v>26.44</v>
      </c>
      <c r="E6428" s="404" t="s">
        <v>65</v>
      </c>
      <c r="G6428"/>
    </row>
    <row r="6429" spans="1:7" ht="13.5" thickBot="1" x14ac:dyDescent="0.25">
      <c r="A6429" s="407" t="s">
        <v>291</v>
      </c>
      <c r="B6429" s="407" t="s">
        <v>3924</v>
      </c>
      <c r="C6429" s="407" t="s">
        <v>70</v>
      </c>
      <c r="D6429" s="407">
        <v>21.59</v>
      </c>
      <c r="E6429" s="404" t="s">
        <v>65</v>
      </c>
      <c r="G6429"/>
    </row>
    <row r="6430" spans="1:7" ht="13.5" thickBot="1" x14ac:dyDescent="0.25">
      <c r="A6430" s="406">
        <v>73881</v>
      </c>
      <c r="B6430" s="406" t="s">
        <v>292</v>
      </c>
      <c r="C6430" s="406"/>
      <c r="D6430" s="406"/>
      <c r="E6430" s="404" t="s">
        <v>65</v>
      </c>
      <c r="G6430"/>
    </row>
    <row r="6431" spans="1:7" ht="13.5" thickBot="1" x14ac:dyDescent="0.25">
      <c r="A6431" s="407" t="s">
        <v>293</v>
      </c>
      <c r="B6431" s="407" t="s">
        <v>3925</v>
      </c>
      <c r="C6431" s="407" t="s">
        <v>184</v>
      </c>
      <c r="D6431" s="407">
        <v>5.78</v>
      </c>
      <c r="E6431" s="404" t="s">
        <v>65</v>
      </c>
      <c r="G6431"/>
    </row>
    <row r="6432" spans="1:7" ht="13.5" thickBot="1" x14ac:dyDescent="0.25">
      <c r="A6432" s="406" t="s">
        <v>294</v>
      </c>
      <c r="B6432" s="406" t="s">
        <v>3926</v>
      </c>
      <c r="C6432" s="406" t="s">
        <v>184</v>
      </c>
      <c r="D6432" s="406">
        <v>8.68</v>
      </c>
      <c r="E6432" s="404" t="s">
        <v>65</v>
      </c>
      <c r="G6432"/>
    </row>
    <row r="6433" spans="1:7" ht="13.5" thickBot="1" x14ac:dyDescent="0.25">
      <c r="A6433" s="407" t="s">
        <v>295</v>
      </c>
      <c r="B6433" s="407" t="s">
        <v>3927</v>
      </c>
      <c r="C6433" s="407" t="s">
        <v>184</v>
      </c>
      <c r="D6433" s="407">
        <v>10.56</v>
      </c>
      <c r="E6433" s="404" t="s">
        <v>65</v>
      </c>
      <c r="G6433"/>
    </row>
    <row r="6434" spans="1:7" ht="13.5" thickBot="1" x14ac:dyDescent="0.25">
      <c r="A6434" s="406">
        <v>73883</v>
      </c>
      <c r="B6434" s="406" t="s">
        <v>296</v>
      </c>
      <c r="C6434" s="406"/>
      <c r="D6434" s="406"/>
      <c r="E6434" s="404" t="s">
        <v>65</v>
      </c>
      <c r="G6434"/>
    </row>
    <row r="6435" spans="1:7" ht="13.5" thickBot="1" x14ac:dyDescent="0.25">
      <c r="A6435" s="407" t="s">
        <v>297</v>
      </c>
      <c r="B6435" s="407" t="s">
        <v>3928</v>
      </c>
      <c r="C6435" s="407" t="s">
        <v>298</v>
      </c>
      <c r="D6435" s="407">
        <v>82.79</v>
      </c>
      <c r="E6435" s="404" t="s">
        <v>65</v>
      </c>
      <c r="G6435"/>
    </row>
    <row r="6436" spans="1:7" ht="13.5" thickBot="1" x14ac:dyDescent="0.25">
      <c r="A6436" s="406" t="s">
        <v>299</v>
      </c>
      <c r="B6436" s="406" t="s">
        <v>3929</v>
      </c>
      <c r="C6436" s="406" t="s">
        <v>298</v>
      </c>
      <c r="D6436" s="406">
        <v>90.01</v>
      </c>
      <c r="E6436" s="404" t="s">
        <v>65</v>
      </c>
      <c r="G6436"/>
    </row>
    <row r="6437" spans="1:7" ht="13.5" thickBot="1" x14ac:dyDescent="0.25">
      <c r="A6437" s="407" t="s">
        <v>300</v>
      </c>
      <c r="B6437" s="407" t="s">
        <v>3930</v>
      </c>
      <c r="C6437" s="407" t="s">
        <v>298</v>
      </c>
      <c r="D6437" s="407">
        <v>55.73</v>
      </c>
      <c r="E6437" s="404" t="s">
        <v>65</v>
      </c>
      <c r="G6437"/>
    </row>
    <row r="6438" spans="1:7" ht="13.5" thickBot="1" x14ac:dyDescent="0.25">
      <c r="A6438" s="406">
        <v>73902</v>
      </c>
      <c r="B6438" s="406" t="s">
        <v>301</v>
      </c>
      <c r="C6438" s="406"/>
      <c r="D6438" s="406"/>
      <c r="E6438" s="404" t="s">
        <v>65</v>
      </c>
      <c r="G6438"/>
    </row>
    <row r="6439" spans="1:7" ht="13.5" thickBot="1" x14ac:dyDescent="0.25">
      <c r="A6439" s="407" t="s">
        <v>302</v>
      </c>
      <c r="B6439" s="407" t="s">
        <v>3162</v>
      </c>
      <c r="C6439" s="407" t="s">
        <v>298</v>
      </c>
      <c r="D6439" s="407">
        <v>93.96</v>
      </c>
      <c r="E6439" s="404" t="s">
        <v>65</v>
      </c>
      <c r="G6439"/>
    </row>
    <row r="6440" spans="1:7" ht="13.5" thickBot="1" x14ac:dyDescent="0.25">
      <c r="A6440" s="406">
        <v>73968</v>
      </c>
      <c r="B6440" s="406" t="s">
        <v>3163</v>
      </c>
      <c r="C6440" s="406"/>
      <c r="D6440" s="406"/>
      <c r="E6440" s="404" t="s">
        <v>65</v>
      </c>
      <c r="G6440"/>
    </row>
    <row r="6441" spans="1:7" ht="13.5" thickBot="1" x14ac:dyDescent="0.25">
      <c r="A6441" s="407" t="s">
        <v>303</v>
      </c>
      <c r="B6441" s="407" t="s">
        <v>3931</v>
      </c>
      <c r="C6441" s="407" t="s">
        <v>184</v>
      </c>
      <c r="D6441" s="407">
        <v>37.21</v>
      </c>
      <c r="E6441" s="404" t="s">
        <v>65</v>
      </c>
      <c r="G6441"/>
    </row>
    <row r="6442" spans="1:7" ht="13.5" thickBot="1" x14ac:dyDescent="0.25">
      <c r="A6442" s="406">
        <v>73969</v>
      </c>
      <c r="B6442" s="406" t="s">
        <v>304</v>
      </c>
      <c r="C6442" s="406"/>
      <c r="D6442" s="406"/>
      <c r="E6442" s="404" t="s">
        <v>65</v>
      </c>
      <c r="G6442"/>
    </row>
    <row r="6443" spans="1:7" ht="45.75" customHeight="1" thickBot="1" x14ac:dyDescent="0.25">
      <c r="A6443" s="407" t="s">
        <v>305</v>
      </c>
      <c r="B6443" s="407" t="s">
        <v>3932</v>
      </c>
      <c r="C6443" s="407" t="s">
        <v>70</v>
      </c>
      <c r="D6443" s="407">
        <v>52.22</v>
      </c>
      <c r="E6443" s="404" t="s">
        <v>65</v>
      </c>
      <c r="G6443"/>
    </row>
    <row r="6444" spans="1:7" ht="45.75" customHeight="1" thickBot="1" x14ac:dyDescent="0.25">
      <c r="A6444" s="406">
        <v>74017</v>
      </c>
      <c r="B6444" s="406" t="s">
        <v>306</v>
      </c>
      <c r="C6444" s="406"/>
      <c r="D6444" s="406"/>
      <c r="E6444" s="404" t="s">
        <v>65</v>
      </c>
      <c r="G6444"/>
    </row>
    <row r="6445" spans="1:7" ht="45.75" customHeight="1" thickBot="1" x14ac:dyDescent="0.25">
      <c r="A6445" s="407" t="s">
        <v>307</v>
      </c>
      <c r="B6445" s="407" t="s">
        <v>3933</v>
      </c>
      <c r="C6445" s="407" t="s">
        <v>70</v>
      </c>
      <c r="D6445" s="407">
        <v>42.34</v>
      </c>
      <c r="E6445" s="404" t="s">
        <v>65</v>
      </c>
      <c r="G6445"/>
    </row>
    <row r="6446" spans="1:7" ht="23.25" thickBot="1" x14ac:dyDescent="0.25">
      <c r="A6446" s="406" t="s">
        <v>308</v>
      </c>
      <c r="B6446" s="406" t="s">
        <v>3934</v>
      </c>
      <c r="C6446" s="406" t="s">
        <v>70</v>
      </c>
      <c r="D6446" s="406">
        <v>60.93</v>
      </c>
      <c r="E6446" s="404" t="s">
        <v>65</v>
      </c>
      <c r="G6446"/>
    </row>
    <row r="6447" spans="1:7" ht="13.5" thickBot="1" x14ac:dyDescent="0.25">
      <c r="A6447" s="407">
        <v>75029</v>
      </c>
      <c r="B6447" s="407" t="s">
        <v>309</v>
      </c>
      <c r="C6447" s="407"/>
      <c r="D6447" s="407"/>
      <c r="E6447" s="404" t="s">
        <v>65</v>
      </c>
      <c r="G6447"/>
    </row>
    <row r="6448" spans="1:7" ht="13.5" thickBot="1" x14ac:dyDescent="0.25">
      <c r="A6448" s="406" t="s">
        <v>310</v>
      </c>
      <c r="B6448" s="406" t="s">
        <v>311</v>
      </c>
      <c r="C6448" s="406" t="s">
        <v>70</v>
      </c>
      <c r="D6448" s="406">
        <v>43.32</v>
      </c>
      <c r="E6448" s="404" t="s">
        <v>65</v>
      </c>
      <c r="G6448"/>
    </row>
    <row r="6449" spans="1:7" ht="13.5" thickBot="1" x14ac:dyDescent="0.25">
      <c r="A6449" s="407">
        <v>83651</v>
      </c>
      <c r="B6449" s="407" t="s">
        <v>3935</v>
      </c>
      <c r="C6449" s="407" t="s">
        <v>70</v>
      </c>
      <c r="D6449" s="407">
        <v>29.64</v>
      </c>
      <c r="E6449" s="404" t="s">
        <v>65</v>
      </c>
      <c r="G6449"/>
    </row>
    <row r="6450" spans="1:7" ht="23.25" thickBot="1" x14ac:dyDescent="0.25">
      <c r="A6450" s="406">
        <v>83656</v>
      </c>
      <c r="B6450" s="406" t="s">
        <v>3936</v>
      </c>
      <c r="C6450" s="406" t="s">
        <v>184</v>
      </c>
      <c r="D6450" s="406">
        <v>34.729999999999997</v>
      </c>
      <c r="E6450" s="404" t="s">
        <v>65</v>
      </c>
      <c r="G6450"/>
    </row>
    <row r="6451" spans="1:7" ht="23.25" thickBot="1" x14ac:dyDescent="0.25">
      <c r="A6451" s="407">
        <v>83658</v>
      </c>
      <c r="B6451" s="407" t="s">
        <v>3937</v>
      </c>
      <c r="C6451" s="407" t="s">
        <v>70</v>
      </c>
      <c r="D6451" s="407">
        <v>146.63</v>
      </c>
      <c r="E6451" s="404" t="s">
        <v>65</v>
      </c>
      <c r="G6451"/>
    </row>
    <row r="6452" spans="1:7" ht="13.5" thickBot="1" x14ac:dyDescent="0.25">
      <c r="A6452" s="406">
        <v>83661</v>
      </c>
      <c r="B6452" s="406" t="s">
        <v>3938</v>
      </c>
      <c r="C6452" s="406" t="s">
        <v>70</v>
      </c>
      <c r="D6452" s="406">
        <v>82.53</v>
      </c>
      <c r="E6452" s="404" t="s">
        <v>65</v>
      </c>
      <c r="G6452"/>
    </row>
    <row r="6453" spans="1:7" ht="13.5" thickBot="1" x14ac:dyDescent="0.25">
      <c r="A6453" s="407">
        <v>83662</v>
      </c>
      <c r="B6453" s="407" t="s">
        <v>3939</v>
      </c>
      <c r="C6453" s="407" t="s">
        <v>298</v>
      </c>
      <c r="D6453" s="407">
        <v>80.680000000000007</v>
      </c>
      <c r="E6453" s="404" t="s">
        <v>65</v>
      </c>
      <c r="G6453"/>
    </row>
    <row r="6454" spans="1:7" ht="23.25" thickBot="1" x14ac:dyDescent="0.25">
      <c r="A6454" s="406">
        <v>83664</v>
      </c>
      <c r="B6454" s="406" t="s">
        <v>3940</v>
      </c>
      <c r="C6454" s="406" t="s">
        <v>70</v>
      </c>
      <c r="D6454" s="406">
        <v>48.75</v>
      </c>
      <c r="E6454" s="404" t="s">
        <v>65</v>
      </c>
      <c r="G6454"/>
    </row>
    <row r="6455" spans="1:7" ht="13.5" thickBot="1" x14ac:dyDescent="0.25">
      <c r="A6455" s="407">
        <v>83665</v>
      </c>
      <c r="B6455" s="407" t="s">
        <v>3941</v>
      </c>
      <c r="C6455" s="407" t="s">
        <v>184</v>
      </c>
      <c r="D6455" s="407">
        <v>6.56</v>
      </c>
      <c r="E6455" s="404" t="s">
        <v>65</v>
      </c>
      <c r="G6455"/>
    </row>
    <row r="6456" spans="1:7" ht="13.5" thickBot="1" x14ac:dyDescent="0.25">
      <c r="A6456" s="406">
        <v>83667</v>
      </c>
      <c r="B6456" s="406" t="s">
        <v>3942</v>
      </c>
      <c r="C6456" s="406" t="s">
        <v>298</v>
      </c>
      <c r="D6456" s="406">
        <v>92.74</v>
      </c>
      <c r="E6456" s="404" t="s">
        <v>65</v>
      </c>
      <c r="G6456"/>
    </row>
    <row r="6457" spans="1:7" ht="13.5" thickBot="1" x14ac:dyDescent="0.25">
      <c r="A6457" s="407">
        <v>83668</v>
      </c>
      <c r="B6457" s="407" t="s">
        <v>3943</v>
      </c>
      <c r="C6457" s="407" t="s">
        <v>298</v>
      </c>
      <c r="D6457" s="407">
        <v>93.29</v>
      </c>
      <c r="E6457" s="404" t="s">
        <v>65</v>
      </c>
      <c r="G6457"/>
    </row>
    <row r="6458" spans="1:7" ht="13.5" thickBot="1" x14ac:dyDescent="0.25">
      <c r="A6458" s="406">
        <v>83669</v>
      </c>
      <c r="B6458" s="406" t="s">
        <v>3944</v>
      </c>
      <c r="C6458" s="406" t="s">
        <v>184</v>
      </c>
      <c r="D6458" s="406">
        <v>9.0500000000000007</v>
      </c>
      <c r="E6458" s="404" t="s">
        <v>65</v>
      </c>
      <c r="G6458"/>
    </row>
    <row r="6459" spans="1:7" ht="13.5" thickBot="1" x14ac:dyDescent="0.25">
      <c r="A6459" s="407">
        <v>83670</v>
      </c>
      <c r="B6459" s="407" t="s">
        <v>3945</v>
      </c>
      <c r="C6459" s="407" t="s">
        <v>70</v>
      </c>
      <c r="D6459" s="407">
        <v>39.75</v>
      </c>
      <c r="E6459" s="404" t="s">
        <v>65</v>
      </c>
      <c r="G6459"/>
    </row>
    <row r="6460" spans="1:7" ht="13.5" thickBot="1" x14ac:dyDescent="0.25">
      <c r="A6460" s="406">
        <v>83671</v>
      </c>
      <c r="B6460" s="406" t="s">
        <v>3946</v>
      </c>
      <c r="C6460" s="406" t="s">
        <v>70</v>
      </c>
      <c r="D6460" s="406">
        <v>42.61</v>
      </c>
      <c r="E6460" s="404" t="s">
        <v>65</v>
      </c>
      <c r="G6460"/>
    </row>
    <row r="6461" spans="1:7" ht="23.25" thickBot="1" x14ac:dyDescent="0.25">
      <c r="A6461" s="407">
        <v>83675</v>
      </c>
      <c r="B6461" s="407" t="s">
        <v>4516</v>
      </c>
      <c r="C6461" s="407" t="s">
        <v>70</v>
      </c>
      <c r="D6461" s="407">
        <v>69.5</v>
      </c>
      <c r="E6461" s="404" t="s">
        <v>65</v>
      </c>
      <c r="G6461"/>
    </row>
    <row r="6462" spans="1:7" ht="23.25" thickBot="1" x14ac:dyDescent="0.25">
      <c r="A6462" s="406">
        <v>83676</v>
      </c>
      <c r="B6462" s="406" t="s">
        <v>4517</v>
      </c>
      <c r="C6462" s="406" t="s">
        <v>70</v>
      </c>
      <c r="D6462" s="406">
        <v>85.81</v>
      </c>
      <c r="E6462" s="404" t="s">
        <v>65</v>
      </c>
      <c r="G6462"/>
    </row>
    <row r="6463" spans="1:7" ht="23.25" thickBot="1" x14ac:dyDescent="0.25">
      <c r="A6463" s="407">
        <v>83677</v>
      </c>
      <c r="B6463" s="407" t="s">
        <v>4518</v>
      </c>
      <c r="C6463" s="407" t="s">
        <v>70</v>
      </c>
      <c r="D6463" s="407">
        <v>106.98</v>
      </c>
      <c r="E6463" s="404" t="s">
        <v>65</v>
      </c>
      <c r="G6463"/>
    </row>
    <row r="6464" spans="1:7" ht="23.25" thickBot="1" x14ac:dyDescent="0.25">
      <c r="A6464" s="406">
        <v>83678</v>
      </c>
      <c r="B6464" s="406" t="s">
        <v>4519</v>
      </c>
      <c r="C6464" s="406" t="s">
        <v>70</v>
      </c>
      <c r="D6464" s="406">
        <v>135.75</v>
      </c>
      <c r="E6464" s="404" t="s">
        <v>65</v>
      </c>
      <c r="G6464"/>
    </row>
    <row r="6465" spans="1:7" ht="13.5" thickBot="1" x14ac:dyDescent="0.25">
      <c r="A6465" s="407">
        <v>83679</v>
      </c>
      <c r="B6465" s="407" t="s">
        <v>3947</v>
      </c>
      <c r="C6465" s="407" t="s">
        <v>70</v>
      </c>
      <c r="D6465" s="407">
        <v>11.48</v>
      </c>
      <c r="E6465" s="404" t="s">
        <v>65</v>
      </c>
      <c r="G6465"/>
    </row>
    <row r="6466" spans="1:7" ht="13.5" thickBot="1" x14ac:dyDescent="0.25">
      <c r="A6466" s="406">
        <v>83680</v>
      </c>
      <c r="B6466" s="406" t="s">
        <v>3948</v>
      </c>
      <c r="C6466" s="406" t="s">
        <v>70</v>
      </c>
      <c r="D6466" s="406">
        <v>13.22</v>
      </c>
      <c r="E6466" s="404" t="s">
        <v>65</v>
      </c>
      <c r="G6466"/>
    </row>
    <row r="6467" spans="1:7" ht="13.5" thickBot="1" x14ac:dyDescent="0.25">
      <c r="A6467" s="407">
        <v>83681</v>
      </c>
      <c r="B6467" s="407" t="s">
        <v>3949</v>
      </c>
      <c r="C6467" s="407" t="s">
        <v>70</v>
      </c>
      <c r="D6467" s="407">
        <v>14.18</v>
      </c>
      <c r="E6467" s="404" t="s">
        <v>65</v>
      </c>
      <c r="G6467"/>
    </row>
    <row r="6468" spans="1:7" ht="13.5" thickBot="1" x14ac:dyDescent="0.25">
      <c r="A6468" s="406">
        <v>83682</v>
      </c>
      <c r="B6468" s="406" t="s">
        <v>3950</v>
      </c>
      <c r="C6468" s="406" t="s">
        <v>298</v>
      </c>
      <c r="D6468" s="406">
        <v>93.96</v>
      </c>
      <c r="E6468" s="404" t="s">
        <v>65</v>
      </c>
      <c r="G6468"/>
    </row>
    <row r="6469" spans="1:7" ht="13.5" thickBot="1" x14ac:dyDescent="0.25">
      <c r="A6469" s="407">
        <v>83683</v>
      </c>
      <c r="B6469" s="407" t="s">
        <v>3951</v>
      </c>
      <c r="C6469" s="407" t="s">
        <v>298</v>
      </c>
      <c r="D6469" s="407">
        <v>102.85</v>
      </c>
      <c r="E6469" s="404" t="s">
        <v>65</v>
      </c>
      <c r="G6469"/>
    </row>
    <row r="6470" spans="1:7" ht="13.5" thickBot="1" x14ac:dyDescent="0.25">
      <c r="A6470" s="406">
        <v>83729</v>
      </c>
      <c r="B6470" s="406" t="s">
        <v>3952</v>
      </c>
      <c r="C6470" s="406" t="s">
        <v>184</v>
      </c>
      <c r="D6470" s="406">
        <v>16.86</v>
      </c>
      <c r="E6470" s="404" t="s">
        <v>65</v>
      </c>
      <c r="G6470"/>
    </row>
    <row r="6471" spans="1:7" ht="13.5" thickBot="1" x14ac:dyDescent="0.25">
      <c r="A6471" s="407">
        <v>83739</v>
      </c>
      <c r="B6471" s="407" t="s">
        <v>3953</v>
      </c>
      <c r="C6471" s="407" t="s">
        <v>184</v>
      </c>
      <c r="D6471" s="407">
        <v>6.07</v>
      </c>
      <c r="E6471" s="404" t="s">
        <v>65</v>
      </c>
      <c r="G6471"/>
    </row>
    <row r="6472" spans="1:7" ht="13.5" thickBot="1" x14ac:dyDescent="0.25">
      <c r="A6472" s="406">
        <v>29</v>
      </c>
      <c r="B6472" s="406" t="s">
        <v>312</v>
      </c>
      <c r="C6472" s="406"/>
      <c r="D6472" s="406"/>
      <c r="E6472" s="404" t="s">
        <v>65</v>
      </c>
      <c r="G6472"/>
    </row>
    <row r="6473" spans="1:7" ht="13.5" thickBot="1" x14ac:dyDescent="0.25">
      <c r="A6473" s="407">
        <v>6454</v>
      </c>
      <c r="B6473" s="407" t="s">
        <v>3164</v>
      </c>
      <c r="C6473" s="407" t="s">
        <v>298</v>
      </c>
      <c r="D6473" s="407">
        <v>143.56</v>
      </c>
      <c r="E6473" s="404" t="s">
        <v>65</v>
      </c>
      <c r="G6473"/>
    </row>
    <row r="6474" spans="1:7" ht="13.5" thickBot="1" x14ac:dyDescent="0.25">
      <c r="A6474" s="406">
        <v>73611</v>
      </c>
      <c r="B6474" s="406" t="s">
        <v>3165</v>
      </c>
      <c r="C6474" s="406" t="s">
        <v>298</v>
      </c>
      <c r="D6474" s="406">
        <v>337.24</v>
      </c>
      <c r="E6474" s="404" t="s">
        <v>65</v>
      </c>
      <c r="G6474"/>
    </row>
    <row r="6475" spans="1:7" ht="13.5" thickBot="1" x14ac:dyDescent="0.25">
      <c r="A6475" s="407">
        <v>73697</v>
      </c>
      <c r="B6475" s="407" t="s">
        <v>3166</v>
      </c>
      <c r="C6475" s="407" t="s">
        <v>298</v>
      </c>
      <c r="D6475" s="407">
        <v>144.34</v>
      </c>
      <c r="E6475" s="404" t="s">
        <v>65</v>
      </c>
      <c r="G6475"/>
    </row>
    <row r="6476" spans="1:7" ht="13.5" thickBot="1" x14ac:dyDescent="0.25">
      <c r="A6476" s="406">
        <v>73698</v>
      </c>
      <c r="B6476" s="406" t="s">
        <v>3167</v>
      </c>
      <c r="C6476" s="406" t="s">
        <v>298</v>
      </c>
      <c r="D6476" s="406">
        <v>191.6</v>
      </c>
      <c r="E6476" s="404" t="s">
        <v>65</v>
      </c>
      <c r="G6476"/>
    </row>
    <row r="6477" spans="1:7" ht="13.5" thickBot="1" x14ac:dyDescent="0.25">
      <c r="A6477" s="407">
        <v>30</v>
      </c>
      <c r="B6477" s="407" t="s">
        <v>313</v>
      </c>
      <c r="C6477" s="407"/>
      <c r="D6477" s="407"/>
      <c r="E6477" s="404" t="s">
        <v>65</v>
      </c>
      <c r="G6477"/>
    </row>
    <row r="6478" spans="1:7" ht="13.5" thickBot="1" x14ac:dyDescent="0.25">
      <c r="A6478" s="406">
        <v>73890</v>
      </c>
      <c r="B6478" s="406" t="s">
        <v>314</v>
      </c>
      <c r="C6478" s="406"/>
      <c r="D6478" s="406"/>
      <c r="E6478" s="404" t="s">
        <v>65</v>
      </c>
      <c r="G6478"/>
    </row>
    <row r="6479" spans="1:7" ht="13.5" thickBot="1" x14ac:dyDescent="0.25">
      <c r="A6479" s="407" t="s">
        <v>315</v>
      </c>
      <c r="B6479" s="407" t="s">
        <v>3168</v>
      </c>
      <c r="C6479" s="407" t="s">
        <v>184</v>
      </c>
      <c r="D6479" s="407">
        <v>110.7</v>
      </c>
      <c r="E6479" s="404" t="s">
        <v>65</v>
      </c>
      <c r="G6479"/>
    </row>
    <row r="6480" spans="1:7" ht="13.5" thickBot="1" x14ac:dyDescent="0.25">
      <c r="A6480" s="406" t="s">
        <v>316</v>
      </c>
      <c r="B6480" s="406" t="s">
        <v>3169</v>
      </c>
      <c r="C6480" s="406" t="s">
        <v>184</v>
      </c>
      <c r="D6480" s="406">
        <v>279.86</v>
      </c>
      <c r="E6480" s="404" t="s">
        <v>65</v>
      </c>
      <c r="G6480"/>
    </row>
    <row r="6481" spans="1:7" ht="13.5" thickBot="1" x14ac:dyDescent="0.25">
      <c r="A6481" s="407">
        <v>31</v>
      </c>
      <c r="B6481" s="407" t="s">
        <v>317</v>
      </c>
      <c r="C6481" s="407"/>
      <c r="D6481" s="407"/>
      <c r="E6481" s="404" t="s">
        <v>65</v>
      </c>
      <c r="G6481"/>
    </row>
    <row r="6482" spans="1:7" ht="23.25" customHeight="1" thickBot="1" x14ac:dyDescent="0.25">
      <c r="A6482" s="406">
        <v>92743</v>
      </c>
      <c r="B6482" s="406" t="s">
        <v>14367</v>
      </c>
      <c r="C6482" s="406" t="s">
        <v>14368</v>
      </c>
      <c r="D6482" s="406">
        <v>390.55</v>
      </c>
      <c r="E6482" s="404" t="s">
        <v>65</v>
      </c>
      <c r="G6482"/>
    </row>
    <row r="6483" spans="1:7" ht="34.5" thickBot="1" x14ac:dyDescent="0.25">
      <c r="A6483" s="407">
        <v>92744</v>
      </c>
      <c r="B6483" s="407" t="s">
        <v>14369</v>
      </c>
      <c r="C6483" s="407" t="s">
        <v>14368</v>
      </c>
      <c r="D6483" s="407">
        <v>314.67</v>
      </c>
      <c r="E6483" s="404" t="s">
        <v>65</v>
      </c>
      <c r="G6483"/>
    </row>
    <row r="6484" spans="1:7" ht="34.5" thickBot="1" x14ac:dyDescent="0.25">
      <c r="A6484" s="406">
        <v>92745</v>
      </c>
      <c r="B6484" s="406" t="s">
        <v>14370</v>
      </c>
      <c r="C6484" s="406" t="s">
        <v>14368</v>
      </c>
      <c r="D6484" s="406">
        <v>450.4</v>
      </c>
      <c r="E6484" s="404" t="s">
        <v>65</v>
      </c>
      <c r="G6484"/>
    </row>
    <row r="6485" spans="1:7" ht="34.5" thickBot="1" x14ac:dyDescent="0.25">
      <c r="A6485" s="407">
        <v>92746</v>
      </c>
      <c r="B6485" s="407" t="s">
        <v>14371</v>
      </c>
      <c r="C6485" s="407" t="s">
        <v>14368</v>
      </c>
      <c r="D6485" s="407">
        <v>379.36</v>
      </c>
      <c r="E6485" s="404" t="s">
        <v>65</v>
      </c>
      <c r="G6485"/>
    </row>
    <row r="6486" spans="1:7" ht="34.5" customHeight="1" thickBot="1" x14ac:dyDescent="0.25">
      <c r="A6486" s="406">
        <v>92747</v>
      </c>
      <c r="B6486" s="406" t="s">
        <v>14372</v>
      </c>
      <c r="C6486" s="406" t="s">
        <v>14368</v>
      </c>
      <c r="D6486" s="406">
        <v>484.79</v>
      </c>
      <c r="E6486" s="404" t="s">
        <v>65</v>
      </c>
      <c r="G6486"/>
    </row>
    <row r="6487" spans="1:7" ht="34.5" thickBot="1" x14ac:dyDescent="0.25">
      <c r="A6487" s="407">
        <v>92748</v>
      </c>
      <c r="B6487" s="407" t="s">
        <v>14373</v>
      </c>
      <c r="C6487" s="407" t="s">
        <v>14368</v>
      </c>
      <c r="D6487" s="407">
        <v>416.83</v>
      </c>
      <c r="E6487" s="404" t="s">
        <v>65</v>
      </c>
      <c r="G6487"/>
    </row>
    <row r="6488" spans="1:7" ht="23.25" thickBot="1" x14ac:dyDescent="0.25">
      <c r="A6488" s="406">
        <v>92749</v>
      </c>
      <c r="B6488" s="406" t="s">
        <v>14374</v>
      </c>
      <c r="C6488" s="406" t="s">
        <v>14375</v>
      </c>
      <c r="D6488" s="406">
        <v>514.27</v>
      </c>
      <c r="E6488" s="404" t="s">
        <v>65</v>
      </c>
      <c r="G6488"/>
    </row>
    <row r="6489" spans="1:7" ht="23.25" thickBot="1" x14ac:dyDescent="0.25">
      <c r="A6489" s="407">
        <v>92750</v>
      </c>
      <c r="B6489" s="407" t="s">
        <v>14376</v>
      </c>
      <c r="C6489" s="407" t="s">
        <v>14375</v>
      </c>
      <c r="D6489" s="407">
        <v>830.48</v>
      </c>
      <c r="E6489" s="404" t="s">
        <v>65</v>
      </c>
      <c r="G6489"/>
    </row>
    <row r="6490" spans="1:7" ht="23.25" thickBot="1" x14ac:dyDescent="0.25">
      <c r="A6490" s="406">
        <v>92751</v>
      </c>
      <c r="B6490" s="406" t="s">
        <v>14377</v>
      </c>
      <c r="C6490" s="406" t="s">
        <v>14375</v>
      </c>
      <c r="D6490" s="409">
        <v>1004.56</v>
      </c>
      <c r="E6490" s="404" t="s">
        <v>65</v>
      </c>
      <c r="G6490"/>
    </row>
    <row r="6491" spans="1:7" ht="23.25" thickBot="1" x14ac:dyDescent="0.25">
      <c r="A6491" s="407">
        <v>92752</v>
      </c>
      <c r="B6491" s="407" t="s">
        <v>14378</v>
      </c>
      <c r="C6491" s="407" t="s">
        <v>14375</v>
      </c>
      <c r="D6491" s="408">
        <v>1177.53</v>
      </c>
      <c r="E6491" s="404" t="s">
        <v>65</v>
      </c>
      <c r="G6491"/>
    </row>
    <row r="6492" spans="1:7" ht="34.5" thickBot="1" x14ac:dyDescent="0.25">
      <c r="A6492" s="406">
        <v>92753</v>
      </c>
      <c r="B6492" s="406" t="s">
        <v>14379</v>
      </c>
      <c r="C6492" s="406" t="s">
        <v>14380</v>
      </c>
      <c r="D6492" s="406">
        <v>301.63</v>
      </c>
      <c r="E6492" s="404" t="s">
        <v>65</v>
      </c>
      <c r="G6492"/>
    </row>
    <row r="6493" spans="1:7" ht="34.5" thickBot="1" x14ac:dyDescent="0.25">
      <c r="A6493" s="407">
        <v>92754</v>
      </c>
      <c r="B6493" s="407" t="s">
        <v>14381</v>
      </c>
      <c r="C6493" s="407" t="s">
        <v>14380</v>
      </c>
      <c r="D6493" s="407">
        <v>296.79000000000002</v>
      </c>
      <c r="E6493" s="404" t="s">
        <v>65</v>
      </c>
      <c r="G6493"/>
    </row>
    <row r="6494" spans="1:7" ht="23.25" thickBot="1" x14ac:dyDescent="0.25">
      <c r="A6494" s="406">
        <v>92755</v>
      </c>
      <c r="B6494" s="406" t="s">
        <v>14382</v>
      </c>
      <c r="C6494" s="406" t="s">
        <v>14383</v>
      </c>
      <c r="D6494" s="406">
        <v>257.33999999999997</v>
      </c>
      <c r="E6494" s="404" t="s">
        <v>65</v>
      </c>
      <c r="G6494"/>
    </row>
    <row r="6495" spans="1:7" ht="23.25" thickBot="1" x14ac:dyDescent="0.25">
      <c r="A6495" s="407">
        <v>92756</v>
      </c>
      <c r="B6495" s="407" t="s">
        <v>14384</v>
      </c>
      <c r="C6495" s="407" t="s">
        <v>14383</v>
      </c>
      <c r="D6495" s="407">
        <v>317.89</v>
      </c>
      <c r="E6495" s="404" t="s">
        <v>65</v>
      </c>
      <c r="G6495"/>
    </row>
    <row r="6496" spans="1:7" ht="23.25" thickBot="1" x14ac:dyDescent="0.25">
      <c r="A6496" s="406">
        <v>92757</v>
      </c>
      <c r="B6496" s="406" t="s">
        <v>14385</v>
      </c>
      <c r="C6496" s="406" t="s">
        <v>14383</v>
      </c>
      <c r="D6496" s="406">
        <v>389.71</v>
      </c>
      <c r="E6496" s="404" t="s">
        <v>65</v>
      </c>
      <c r="G6496"/>
    </row>
    <row r="6497" spans="1:7" ht="23.25" thickBot="1" x14ac:dyDescent="0.25">
      <c r="A6497" s="407">
        <v>92758</v>
      </c>
      <c r="B6497" s="407" t="s">
        <v>14386</v>
      </c>
      <c r="C6497" s="407" t="s">
        <v>14387</v>
      </c>
      <c r="D6497" s="407">
        <v>357.26</v>
      </c>
      <c r="E6497" s="404" t="s">
        <v>65</v>
      </c>
      <c r="G6497"/>
    </row>
    <row r="6498" spans="1:7" ht="13.5" thickBot="1" x14ac:dyDescent="0.25">
      <c r="A6498" s="406">
        <v>32</v>
      </c>
      <c r="B6498" s="406" t="s">
        <v>318</v>
      </c>
      <c r="C6498" s="406"/>
      <c r="D6498" s="406"/>
      <c r="E6498" s="404" t="s">
        <v>65</v>
      </c>
      <c r="G6498"/>
    </row>
    <row r="6499" spans="1:7" ht="13.5" thickBot="1" x14ac:dyDescent="0.25">
      <c r="A6499" s="407">
        <v>73843</v>
      </c>
      <c r="B6499" s="407" t="s">
        <v>319</v>
      </c>
      <c r="C6499" s="407"/>
      <c r="D6499" s="407"/>
      <c r="E6499" s="404" t="s">
        <v>65</v>
      </c>
      <c r="G6499"/>
    </row>
    <row r="6500" spans="1:7" ht="13.5" thickBot="1" x14ac:dyDescent="0.25">
      <c r="A6500" s="406" t="s">
        <v>320</v>
      </c>
      <c r="B6500" s="406" t="s">
        <v>3170</v>
      </c>
      <c r="C6500" s="406" t="s">
        <v>298</v>
      </c>
      <c r="D6500" s="406">
        <v>320.61</v>
      </c>
      <c r="E6500" s="404" t="s">
        <v>65</v>
      </c>
      <c r="G6500"/>
    </row>
    <row r="6501" spans="1:7" ht="13.5" thickBot="1" x14ac:dyDescent="0.25">
      <c r="A6501" s="407">
        <v>73844</v>
      </c>
      <c r="B6501" s="407" t="s">
        <v>321</v>
      </c>
      <c r="C6501" s="407"/>
      <c r="D6501" s="407"/>
      <c r="E6501" s="404" t="s">
        <v>65</v>
      </c>
      <c r="G6501"/>
    </row>
    <row r="6502" spans="1:7" ht="13.5" thickBot="1" x14ac:dyDescent="0.25">
      <c r="A6502" s="406" t="s">
        <v>322</v>
      </c>
      <c r="B6502" s="406" t="s">
        <v>3171</v>
      </c>
      <c r="C6502" s="406" t="s">
        <v>298</v>
      </c>
      <c r="D6502" s="406">
        <v>460.14</v>
      </c>
      <c r="E6502" s="404" t="s">
        <v>65</v>
      </c>
      <c r="G6502"/>
    </row>
    <row r="6503" spans="1:7" ht="13.5" thickBot="1" x14ac:dyDescent="0.25">
      <c r="A6503" s="407" t="s">
        <v>323</v>
      </c>
      <c r="B6503" s="407" t="s">
        <v>3172</v>
      </c>
      <c r="C6503" s="407" t="s">
        <v>298</v>
      </c>
      <c r="D6503" s="407">
        <v>432.89</v>
      </c>
      <c r="E6503" s="404" t="s">
        <v>65</v>
      </c>
      <c r="G6503"/>
    </row>
    <row r="6504" spans="1:7" ht="13.5" thickBot="1" x14ac:dyDescent="0.25">
      <c r="A6504" s="406">
        <v>73846</v>
      </c>
      <c r="B6504" s="406" t="s">
        <v>662</v>
      </c>
      <c r="C6504" s="406"/>
      <c r="D6504" s="406"/>
      <c r="E6504" s="404" t="s">
        <v>65</v>
      </c>
      <c r="G6504"/>
    </row>
    <row r="6505" spans="1:7" ht="23.25" thickBot="1" x14ac:dyDescent="0.25">
      <c r="A6505" s="407" t="s">
        <v>663</v>
      </c>
      <c r="B6505" s="407" t="s">
        <v>3244</v>
      </c>
      <c r="C6505" s="407" t="s">
        <v>298</v>
      </c>
      <c r="D6505" s="407">
        <v>248.88</v>
      </c>
      <c r="E6505" s="404" t="s">
        <v>65</v>
      </c>
      <c r="G6505"/>
    </row>
    <row r="6506" spans="1:7" ht="23.25" thickBot="1" x14ac:dyDescent="0.25">
      <c r="A6506" s="406" t="s">
        <v>664</v>
      </c>
      <c r="B6506" s="406" t="s">
        <v>3245</v>
      </c>
      <c r="C6506" s="406" t="s">
        <v>298</v>
      </c>
      <c r="D6506" s="406">
        <v>110.54</v>
      </c>
      <c r="E6506" s="404" t="s">
        <v>65</v>
      </c>
      <c r="G6506"/>
    </row>
    <row r="6507" spans="1:7" ht="13.5" thickBot="1" x14ac:dyDescent="0.25">
      <c r="A6507" s="407">
        <v>35</v>
      </c>
      <c r="B6507" s="407" t="s">
        <v>324</v>
      </c>
      <c r="C6507" s="407"/>
      <c r="D6507" s="407"/>
      <c r="E6507" s="404" t="s">
        <v>65</v>
      </c>
      <c r="G6507"/>
    </row>
    <row r="6508" spans="1:7" ht="13.5" customHeight="1" thickBot="1" x14ac:dyDescent="0.25">
      <c r="A6508" s="406">
        <v>83684</v>
      </c>
      <c r="B6508" s="406" t="s">
        <v>3954</v>
      </c>
      <c r="C6508" s="406" t="s">
        <v>70</v>
      </c>
      <c r="D6508" s="406">
        <v>25.02</v>
      </c>
      <c r="E6508" s="404" t="s">
        <v>65</v>
      </c>
      <c r="G6508"/>
    </row>
    <row r="6509" spans="1:7" ht="13.5" thickBot="1" x14ac:dyDescent="0.25">
      <c r="A6509" s="407">
        <v>83685</v>
      </c>
      <c r="B6509" s="407" t="s">
        <v>3955</v>
      </c>
      <c r="C6509" s="407" t="s">
        <v>70</v>
      </c>
      <c r="D6509" s="407">
        <v>44.19</v>
      </c>
      <c r="E6509" s="404" t="s">
        <v>65</v>
      </c>
      <c r="G6509"/>
    </row>
    <row r="6510" spans="1:7" ht="13.5" thickBot="1" x14ac:dyDescent="0.25">
      <c r="A6510" s="406">
        <v>83686</v>
      </c>
      <c r="B6510" s="406" t="s">
        <v>3956</v>
      </c>
      <c r="C6510" s="406" t="s">
        <v>70</v>
      </c>
      <c r="D6510" s="406">
        <v>26.63</v>
      </c>
      <c r="E6510" s="404" t="s">
        <v>65</v>
      </c>
      <c r="G6510"/>
    </row>
    <row r="6511" spans="1:7" ht="13.5" thickBot="1" x14ac:dyDescent="0.25">
      <c r="A6511" s="407">
        <v>83687</v>
      </c>
      <c r="B6511" s="407" t="s">
        <v>3957</v>
      </c>
      <c r="C6511" s="407" t="s">
        <v>70</v>
      </c>
      <c r="D6511" s="407">
        <v>20.99</v>
      </c>
      <c r="E6511" s="404" t="s">
        <v>65</v>
      </c>
      <c r="G6511"/>
    </row>
    <row r="6512" spans="1:7" ht="23.25" thickBot="1" x14ac:dyDescent="0.25">
      <c r="A6512" s="406">
        <v>83688</v>
      </c>
      <c r="B6512" s="406" t="s">
        <v>3958</v>
      </c>
      <c r="C6512" s="406" t="s">
        <v>70</v>
      </c>
      <c r="D6512" s="406">
        <v>200.76</v>
      </c>
      <c r="E6512" s="404" t="s">
        <v>65</v>
      </c>
      <c r="G6512"/>
    </row>
    <row r="6513" spans="1:7" ht="13.5" thickBot="1" x14ac:dyDescent="0.25">
      <c r="A6513" s="407">
        <v>83689</v>
      </c>
      <c r="B6513" s="407" t="s">
        <v>3959</v>
      </c>
      <c r="C6513" s="407" t="s">
        <v>70</v>
      </c>
      <c r="D6513" s="407">
        <v>28.04</v>
      </c>
      <c r="E6513" s="404" t="s">
        <v>65</v>
      </c>
      <c r="G6513"/>
    </row>
    <row r="6514" spans="1:7" ht="23.25" thickBot="1" x14ac:dyDescent="0.25">
      <c r="A6514" s="406">
        <v>83690</v>
      </c>
      <c r="B6514" s="406" t="s">
        <v>3960</v>
      </c>
      <c r="C6514" s="406" t="s">
        <v>298</v>
      </c>
      <c r="D6514" s="406">
        <v>431.93</v>
      </c>
      <c r="E6514" s="404" t="s">
        <v>65</v>
      </c>
      <c r="G6514"/>
    </row>
    <row r="6515" spans="1:7" ht="13.5" thickBot="1" x14ac:dyDescent="0.25">
      <c r="A6515" s="407">
        <v>36</v>
      </c>
      <c r="B6515" s="407" t="s">
        <v>325</v>
      </c>
      <c r="C6515" s="407"/>
      <c r="D6515" s="407"/>
      <c r="E6515" s="404" t="s">
        <v>65</v>
      </c>
      <c r="G6515"/>
    </row>
    <row r="6516" spans="1:7" ht="63.75" customHeight="1" thickBot="1" x14ac:dyDescent="0.25">
      <c r="A6516" s="406">
        <v>73799</v>
      </c>
      <c r="B6516" s="406" t="s">
        <v>326</v>
      </c>
      <c r="C6516" s="406"/>
      <c r="D6516" s="406"/>
      <c r="E6516" s="404" t="s">
        <v>65</v>
      </c>
      <c r="G6516"/>
    </row>
    <row r="6517" spans="1:7" ht="23.25" thickBot="1" x14ac:dyDescent="0.25">
      <c r="A6517" s="407" t="s">
        <v>327</v>
      </c>
      <c r="B6517" s="407" t="s">
        <v>328</v>
      </c>
      <c r="C6517" s="407" t="s">
        <v>2</v>
      </c>
      <c r="D6517" s="407">
        <v>181.58</v>
      </c>
      <c r="E6517" s="404" t="s">
        <v>65</v>
      </c>
      <c r="G6517"/>
    </row>
    <row r="6518" spans="1:7" ht="13.5" thickBot="1" x14ac:dyDescent="0.25">
      <c r="A6518" s="406">
        <v>73856</v>
      </c>
      <c r="B6518" s="406" t="s">
        <v>329</v>
      </c>
      <c r="C6518" s="406"/>
      <c r="D6518" s="406"/>
      <c r="E6518" s="404" t="s">
        <v>65</v>
      </c>
      <c r="G6518"/>
    </row>
    <row r="6519" spans="1:7" ht="23.25" thickBot="1" x14ac:dyDescent="0.25">
      <c r="A6519" s="407" t="s">
        <v>330</v>
      </c>
      <c r="B6519" s="407" t="s">
        <v>3961</v>
      </c>
      <c r="C6519" s="407" t="s">
        <v>2</v>
      </c>
      <c r="D6519" s="407">
        <v>441.26</v>
      </c>
      <c r="E6519" s="404" t="s">
        <v>65</v>
      </c>
      <c r="G6519"/>
    </row>
    <row r="6520" spans="1:7" ht="23.25" thickBot="1" x14ac:dyDescent="0.25">
      <c r="A6520" s="406" t="s">
        <v>331</v>
      </c>
      <c r="B6520" s="406" t="s">
        <v>332</v>
      </c>
      <c r="C6520" s="406" t="s">
        <v>2</v>
      </c>
      <c r="D6520" s="406">
        <v>730.76</v>
      </c>
      <c r="E6520" s="404" t="s">
        <v>65</v>
      </c>
      <c r="G6520"/>
    </row>
    <row r="6521" spans="1:7" ht="23.25" thickBot="1" x14ac:dyDescent="0.25">
      <c r="A6521" s="407" t="s">
        <v>333</v>
      </c>
      <c r="B6521" s="407" t="s">
        <v>334</v>
      </c>
      <c r="C6521" s="407" t="s">
        <v>2</v>
      </c>
      <c r="D6521" s="408">
        <v>1104.48</v>
      </c>
      <c r="E6521" s="404" t="s">
        <v>65</v>
      </c>
      <c r="G6521"/>
    </row>
    <row r="6522" spans="1:7" ht="23.25" thickBot="1" x14ac:dyDescent="0.25">
      <c r="A6522" s="406" t="s">
        <v>335</v>
      </c>
      <c r="B6522" s="406" t="s">
        <v>336</v>
      </c>
      <c r="C6522" s="406" t="s">
        <v>2</v>
      </c>
      <c r="D6522" s="409">
        <v>1568.86</v>
      </c>
      <c r="E6522" s="404" t="s">
        <v>65</v>
      </c>
      <c r="G6522"/>
    </row>
    <row r="6523" spans="1:7" ht="23.25" thickBot="1" x14ac:dyDescent="0.25">
      <c r="A6523" s="407" t="s">
        <v>337</v>
      </c>
      <c r="B6523" s="407" t="s">
        <v>338</v>
      </c>
      <c r="C6523" s="407" t="s">
        <v>2</v>
      </c>
      <c r="D6523" s="408">
        <v>2129.02</v>
      </c>
      <c r="E6523" s="404" t="s">
        <v>65</v>
      </c>
      <c r="G6523"/>
    </row>
    <row r="6524" spans="1:7" ht="23.25" thickBot="1" x14ac:dyDescent="0.25">
      <c r="A6524" s="406" t="s">
        <v>339</v>
      </c>
      <c r="B6524" s="406" t="s">
        <v>340</v>
      </c>
      <c r="C6524" s="406" t="s">
        <v>2</v>
      </c>
      <c r="D6524" s="406">
        <v>627.66999999999996</v>
      </c>
      <c r="E6524" s="404" t="s">
        <v>65</v>
      </c>
      <c r="G6524"/>
    </row>
    <row r="6525" spans="1:7" ht="23.25" thickBot="1" x14ac:dyDescent="0.25">
      <c r="A6525" s="407" t="s">
        <v>341</v>
      </c>
      <c r="B6525" s="407" t="s">
        <v>342</v>
      </c>
      <c r="C6525" s="407" t="s">
        <v>2</v>
      </c>
      <c r="D6525" s="408">
        <v>1044.6500000000001</v>
      </c>
      <c r="E6525" s="404" t="s">
        <v>65</v>
      </c>
      <c r="G6525"/>
    </row>
    <row r="6526" spans="1:7" ht="23.25" thickBot="1" x14ac:dyDescent="0.25">
      <c r="A6526" s="406" t="s">
        <v>343</v>
      </c>
      <c r="B6526" s="406" t="s">
        <v>344</v>
      </c>
      <c r="C6526" s="406" t="s">
        <v>2</v>
      </c>
      <c r="D6526" s="409">
        <v>1580.21</v>
      </c>
      <c r="E6526" s="404" t="s">
        <v>65</v>
      </c>
      <c r="G6526"/>
    </row>
    <row r="6527" spans="1:7" ht="23.25" thickBot="1" x14ac:dyDescent="0.25">
      <c r="A6527" s="407" t="s">
        <v>345</v>
      </c>
      <c r="B6527" s="407" t="s">
        <v>346</v>
      </c>
      <c r="C6527" s="407" t="s">
        <v>2</v>
      </c>
      <c r="D6527" s="408">
        <v>1987.85</v>
      </c>
      <c r="E6527" s="404" t="s">
        <v>65</v>
      </c>
      <c r="G6527"/>
    </row>
    <row r="6528" spans="1:7" ht="23.25" thickBot="1" x14ac:dyDescent="0.25">
      <c r="A6528" s="406" t="s">
        <v>347</v>
      </c>
      <c r="B6528" s="406" t="s">
        <v>348</v>
      </c>
      <c r="C6528" s="406" t="s">
        <v>2</v>
      </c>
      <c r="D6528" s="409">
        <v>3035.23</v>
      </c>
      <c r="E6528" s="404" t="s">
        <v>65</v>
      </c>
      <c r="G6528"/>
    </row>
    <row r="6529" spans="1:7" ht="23.25" thickBot="1" x14ac:dyDescent="0.25">
      <c r="A6529" s="407" t="s">
        <v>349</v>
      </c>
      <c r="B6529" s="407" t="s">
        <v>350</v>
      </c>
      <c r="C6529" s="407" t="s">
        <v>2</v>
      </c>
      <c r="D6529" s="407">
        <v>813.67</v>
      </c>
      <c r="E6529" s="404" t="s">
        <v>65</v>
      </c>
      <c r="G6529"/>
    </row>
    <row r="6530" spans="1:7" ht="23.25" thickBot="1" x14ac:dyDescent="0.25">
      <c r="A6530" s="406" t="s">
        <v>351</v>
      </c>
      <c r="B6530" s="406" t="s">
        <v>352</v>
      </c>
      <c r="C6530" s="406" t="s">
        <v>2</v>
      </c>
      <c r="D6530" s="409">
        <v>1358.1</v>
      </c>
      <c r="E6530" s="404" t="s">
        <v>65</v>
      </c>
      <c r="G6530"/>
    </row>
    <row r="6531" spans="1:7" ht="23.25" thickBot="1" x14ac:dyDescent="0.25">
      <c r="A6531" s="407" t="s">
        <v>353</v>
      </c>
      <c r="B6531" s="407" t="s">
        <v>354</v>
      </c>
      <c r="C6531" s="407" t="s">
        <v>2</v>
      </c>
      <c r="D6531" s="408">
        <v>2055.59</v>
      </c>
      <c r="E6531" s="404" t="s">
        <v>65</v>
      </c>
      <c r="G6531"/>
    </row>
    <row r="6532" spans="1:7" ht="23.25" thickBot="1" x14ac:dyDescent="0.25">
      <c r="A6532" s="406" t="s">
        <v>355</v>
      </c>
      <c r="B6532" s="406" t="s">
        <v>356</v>
      </c>
      <c r="C6532" s="406" t="s">
        <v>2</v>
      </c>
      <c r="D6532" s="409">
        <v>2914.15</v>
      </c>
      <c r="E6532" s="404" t="s">
        <v>65</v>
      </c>
      <c r="G6532"/>
    </row>
    <row r="6533" spans="1:7" ht="23.25" thickBot="1" x14ac:dyDescent="0.25">
      <c r="A6533" s="407" t="s">
        <v>357</v>
      </c>
      <c r="B6533" s="407" t="s">
        <v>358</v>
      </c>
      <c r="C6533" s="407" t="s">
        <v>2</v>
      </c>
      <c r="D6533" s="408">
        <v>3941.53</v>
      </c>
      <c r="E6533" s="404" t="s">
        <v>65</v>
      </c>
      <c r="G6533"/>
    </row>
    <row r="6534" spans="1:7" ht="13.5" thickBot="1" x14ac:dyDescent="0.25">
      <c r="A6534" s="406">
        <v>73963</v>
      </c>
      <c r="B6534" s="406" t="s">
        <v>359</v>
      </c>
      <c r="C6534" s="406"/>
      <c r="D6534" s="406"/>
      <c r="E6534" s="404" t="s">
        <v>65</v>
      </c>
      <c r="G6534"/>
    </row>
    <row r="6535" spans="1:7" ht="23.25" thickBot="1" x14ac:dyDescent="0.25">
      <c r="A6535" s="407" t="s">
        <v>360</v>
      </c>
      <c r="B6535" s="407" t="s">
        <v>3173</v>
      </c>
      <c r="C6535" s="407" t="s">
        <v>2</v>
      </c>
      <c r="D6535" s="407">
        <v>303.95999999999998</v>
      </c>
      <c r="E6535" s="404" t="s">
        <v>65</v>
      </c>
      <c r="G6535"/>
    </row>
    <row r="6536" spans="1:7" ht="38.25" customHeight="1" thickBot="1" x14ac:dyDescent="0.25">
      <c r="A6536" s="406" t="s">
        <v>361</v>
      </c>
      <c r="B6536" s="406" t="s">
        <v>362</v>
      </c>
      <c r="C6536" s="406" t="s">
        <v>2</v>
      </c>
      <c r="D6536" s="406">
        <v>325.08</v>
      </c>
      <c r="E6536" s="404" t="s">
        <v>65</v>
      </c>
      <c r="G6536"/>
    </row>
    <row r="6537" spans="1:7" ht="23.25" thickBot="1" x14ac:dyDescent="0.25">
      <c r="A6537" s="407" t="s">
        <v>363</v>
      </c>
      <c r="B6537" s="407" t="s">
        <v>364</v>
      </c>
      <c r="C6537" s="407" t="s">
        <v>2</v>
      </c>
      <c r="D6537" s="407">
        <v>290.86</v>
      </c>
      <c r="E6537" s="404" t="s">
        <v>65</v>
      </c>
      <c r="G6537"/>
    </row>
    <row r="6538" spans="1:7" ht="23.25" thickBot="1" x14ac:dyDescent="0.25">
      <c r="A6538" s="406" t="s">
        <v>365</v>
      </c>
      <c r="B6538" s="406" t="s">
        <v>366</v>
      </c>
      <c r="C6538" s="406" t="s">
        <v>2</v>
      </c>
      <c r="D6538" s="406">
        <v>889.19</v>
      </c>
      <c r="E6538" s="404" t="s">
        <v>65</v>
      </c>
      <c r="G6538"/>
    </row>
    <row r="6539" spans="1:7" ht="23.25" thickBot="1" x14ac:dyDescent="0.25">
      <c r="A6539" s="407" t="s">
        <v>367</v>
      </c>
      <c r="B6539" s="407" t="s">
        <v>368</v>
      </c>
      <c r="C6539" s="407" t="s">
        <v>2</v>
      </c>
      <c r="D6539" s="407">
        <v>940.93</v>
      </c>
      <c r="E6539" s="404" t="s">
        <v>65</v>
      </c>
      <c r="G6539"/>
    </row>
    <row r="6540" spans="1:7" ht="23.25" thickBot="1" x14ac:dyDescent="0.25">
      <c r="A6540" s="406" t="s">
        <v>369</v>
      </c>
      <c r="B6540" s="406" t="s">
        <v>370</v>
      </c>
      <c r="C6540" s="406" t="s">
        <v>2</v>
      </c>
      <c r="D6540" s="409">
        <v>1006.4</v>
      </c>
      <c r="E6540" s="404" t="s">
        <v>65</v>
      </c>
      <c r="G6540"/>
    </row>
    <row r="6541" spans="1:7" ht="23.25" thickBot="1" x14ac:dyDescent="0.25">
      <c r="A6541" s="407" t="s">
        <v>371</v>
      </c>
      <c r="B6541" s="407" t="s">
        <v>372</v>
      </c>
      <c r="C6541" s="407" t="s">
        <v>2</v>
      </c>
      <c r="D6541" s="408">
        <v>1064.76</v>
      </c>
      <c r="E6541" s="404" t="s">
        <v>65</v>
      </c>
      <c r="G6541"/>
    </row>
    <row r="6542" spans="1:7" ht="23.25" thickBot="1" x14ac:dyDescent="0.25">
      <c r="A6542" s="406" t="s">
        <v>373</v>
      </c>
      <c r="B6542" s="406" t="s">
        <v>374</v>
      </c>
      <c r="C6542" s="406" t="s">
        <v>2</v>
      </c>
      <c r="D6542" s="409">
        <v>1071.1500000000001</v>
      </c>
      <c r="E6542" s="404" t="s">
        <v>65</v>
      </c>
      <c r="G6542"/>
    </row>
    <row r="6543" spans="1:7" ht="23.25" thickBot="1" x14ac:dyDescent="0.25">
      <c r="A6543" s="407" t="s">
        <v>375</v>
      </c>
      <c r="B6543" s="407" t="s">
        <v>376</v>
      </c>
      <c r="C6543" s="407" t="s">
        <v>2</v>
      </c>
      <c r="D6543" s="408">
        <v>1116.97</v>
      </c>
      <c r="E6543" s="404" t="s">
        <v>65</v>
      </c>
      <c r="G6543"/>
    </row>
    <row r="6544" spans="1:7" ht="23.25" thickBot="1" x14ac:dyDescent="0.25">
      <c r="A6544" s="406" t="s">
        <v>377</v>
      </c>
      <c r="B6544" s="406" t="s">
        <v>378</v>
      </c>
      <c r="C6544" s="406" t="s">
        <v>2</v>
      </c>
      <c r="D6544" s="409">
        <v>1204.3699999999999</v>
      </c>
      <c r="E6544" s="404" t="s">
        <v>65</v>
      </c>
      <c r="G6544"/>
    </row>
    <row r="6545" spans="1:7" ht="23.25" thickBot="1" x14ac:dyDescent="0.25">
      <c r="A6545" s="407" t="s">
        <v>379</v>
      </c>
      <c r="B6545" s="407" t="s">
        <v>380</v>
      </c>
      <c r="C6545" s="407" t="s">
        <v>2</v>
      </c>
      <c r="D6545" s="408">
        <v>1264.27</v>
      </c>
      <c r="E6545" s="404" t="s">
        <v>65</v>
      </c>
      <c r="G6545"/>
    </row>
    <row r="6546" spans="1:7" ht="23.25" thickBot="1" x14ac:dyDescent="0.25">
      <c r="A6546" s="406" t="s">
        <v>381</v>
      </c>
      <c r="B6546" s="406" t="s">
        <v>382</v>
      </c>
      <c r="C6546" s="406" t="s">
        <v>2</v>
      </c>
      <c r="D6546" s="409">
        <v>1396.59</v>
      </c>
      <c r="E6546" s="404" t="s">
        <v>65</v>
      </c>
      <c r="G6546"/>
    </row>
    <row r="6547" spans="1:7" ht="23.25" thickBot="1" x14ac:dyDescent="0.25">
      <c r="A6547" s="407" t="s">
        <v>383</v>
      </c>
      <c r="B6547" s="407" t="s">
        <v>384</v>
      </c>
      <c r="C6547" s="407" t="s">
        <v>2</v>
      </c>
      <c r="D6547" s="408">
        <v>1503.77</v>
      </c>
      <c r="E6547" s="404" t="s">
        <v>65</v>
      </c>
      <c r="G6547"/>
    </row>
    <row r="6548" spans="1:7" ht="23.25" thickBot="1" x14ac:dyDescent="0.25">
      <c r="A6548" s="406" t="s">
        <v>385</v>
      </c>
      <c r="B6548" s="406" t="s">
        <v>386</v>
      </c>
      <c r="C6548" s="406" t="s">
        <v>2</v>
      </c>
      <c r="D6548" s="409">
        <v>1586.81</v>
      </c>
      <c r="E6548" s="404" t="s">
        <v>65</v>
      </c>
      <c r="G6548"/>
    </row>
    <row r="6549" spans="1:7" ht="23.25" thickBot="1" x14ac:dyDescent="0.25">
      <c r="A6549" s="407" t="s">
        <v>387</v>
      </c>
      <c r="B6549" s="407" t="s">
        <v>388</v>
      </c>
      <c r="C6549" s="407" t="s">
        <v>2</v>
      </c>
      <c r="D6549" s="408">
        <v>1711.74</v>
      </c>
      <c r="E6549" s="404" t="s">
        <v>65</v>
      </c>
      <c r="G6549"/>
    </row>
    <row r="6550" spans="1:7" ht="23.25" thickBot="1" x14ac:dyDescent="0.25">
      <c r="A6550" s="406" t="s">
        <v>389</v>
      </c>
      <c r="B6550" s="406" t="s">
        <v>390</v>
      </c>
      <c r="C6550" s="406" t="s">
        <v>2</v>
      </c>
      <c r="D6550" s="409">
        <v>1801.39</v>
      </c>
      <c r="E6550" s="404" t="s">
        <v>65</v>
      </c>
      <c r="G6550"/>
    </row>
    <row r="6551" spans="1:7" ht="23.25" thickBot="1" x14ac:dyDescent="0.25">
      <c r="A6551" s="407" t="s">
        <v>391</v>
      </c>
      <c r="B6551" s="407" t="s">
        <v>392</v>
      </c>
      <c r="C6551" s="407" t="s">
        <v>2</v>
      </c>
      <c r="D6551" s="408">
        <v>1920.2</v>
      </c>
      <c r="E6551" s="404" t="s">
        <v>65</v>
      </c>
      <c r="G6551"/>
    </row>
    <row r="6552" spans="1:7" ht="23.25" thickBot="1" x14ac:dyDescent="0.25">
      <c r="A6552" s="406" t="s">
        <v>393</v>
      </c>
      <c r="B6552" s="406" t="s">
        <v>394</v>
      </c>
      <c r="C6552" s="406" t="s">
        <v>2</v>
      </c>
      <c r="D6552" s="409">
        <v>2019.75</v>
      </c>
      <c r="E6552" s="404" t="s">
        <v>65</v>
      </c>
      <c r="G6552"/>
    </row>
    <row r="6553" spans="1:7" ht="23.25" thickBot="1" x14ac:dyDescent="0.25">
      <c r="A6553" s="407" t="s">
        <v>395</v>
      </c>
      <c r="B6553" s="407" t="s">
        <v>396</v>
      </c>
      <c r="C6553" s="407" t="s">
        <v>2</v>
      </c>
      <c r="D6553" s="408">
        <v>2127.37</v>
      </c>
      <c r="E6553" s="404" t="s">
        <v>65</v>
      </c>
      <c r="G6553"/>
    </row>
    <row r="6554" spans="1:7" ht="23.25" thickBot="1" x14ac:dyDescent="0.25">
      <c r="A6554" s="406" t="s">
        <v>397</v>
      </c>
      <c r="B6554" s="406" t="s">
        <v>398</v>
      </c>
      <c r="C6554" s="406" t="s">
        <v>2</v>
      </c>
      <c r="D6554" s="409">
        <v>2234.2600000000002</v>
      </c>
      <c r="E6554" s="404" t="s">
        <v>65</v>
      </c>
      <c r="G6554"/>
    </row>
    <row r="6555" spans="1:7" ht="23.25" thickBot="1" x14ac:dyDescent="0.25">
      <c r="A6555" s="407" t="s">
        <v>399</v>
      </c>
      <c r="B6555" s="407" t="s">
        <v>400</v>
      </c>
      <c r="C6555" s="407" t="s">
        <v>2</v>
      </c>
      <c r="D6555" s="408">
        <v>2350.9</v>
      </c>
      <c r="E6555" s="404" t="s">
        <v>65</v>
      </c>
      <c r="G6555"/>
    </row>
    <row r="6556" spans="1:7" ht="23.25" thickBot="1" x14ac:dyDescent="0.25">
      <c r="A6556" s="406" t="s">
        <v>401</v>
      </c>
      <c r="B6556" s="406" t="s">
        <v>402</v>
      </c>
      <c r="C6556" s="406" t="s">
        <v>2</v>
      </c>
      <c r="D6556" s="409">
        <v>2457.79</v>
      </c>
      <c r="E6556" s="404" t="s">
        <v>65</v>
      </c>
      <c r="G6556"/>
    </row>
    <row r="6557" spans="1:7" ht="23.25" thickBot="1" x14ac:dyDescent="0.25">
      <c r="A6557" s="407" t="s">
        <v>403</v>
      </c>
      <c r="B6557" s="407" t="s">
        <v>404</v>
      </c>
      <c r="C6557" s="407" t="s">
        <v>2</v>
      </c>
      <c r="D6557" s="408">
        <v>2564.6799999999998</v>
      </c>
      <c r="E6557" s="404" t="s">
        <v>65</v>
      </c>
      <c r="G6557"/>
    </row>
    <row r="6558" spans="1:7" ht="23.25" thickBot="1" x14ac:dyDescent="0.25">
      <c r="A6558" s="406" t="s">
        <v>405</v>
      </c>
      <c r="B6558" s="406" t="s">
        <v>406</v>
      </c>
      <c r="C6558" s="406" t="s">
        <v>2</v>
      </c>
      <c r="D6558" s="409">
        <v>2793.09</v>
      </c>
      <c r="E6558" s="404" t="s">
        <v>65</v>
      </c>
      <c r="G6558"/>
    </row>
    <row r="6559" spans="1:7" ht="23.25" thickBot="1" x14ac:dyDescent="0.25">
      <c r="A6559" s="407" t="s">
        <v>407</v>
      </c>
      <c r="B6559" s="407" t="s">
        <v>408</v>
      </c>
      <c r="C6559" s="407" t="s">
        <v>2</v>
      </c>
      <c r="D6559" s="408">
        <v>2779.51</v>
      </c>
      <c r="E6559" s="404" t="s">
        <v>65</v>
      </c>
      <c r="G6559"/>
    </row>
    <row r="6560" spans="1:7" ht="23.25" thickBot="1" x14ac:dyDescent="0.25">
      <c r="A6560" s="406" t="s">
        <v>409</v>
      </c>
      <c r="B6560" s="406" t="s">
        <v>410</v>
      </c>
      <c r="C6560" s="406" t="s">
        <v>2</v>
      </c>
      <c r="D6560" s="409">
        <v>2887.13</v>
      </c>
      <c r="E6560" s="404" t="s">
        <v>65</v>
      </c>
      <c r="G6560"/>
    </row>
    <row r="6561" spans="1:7" ht="23.25" thickBot="1" x14ac:dyDescent="0.25">
      <c r="A6561" s="407" t="s">
        <v>411</v>
      </c>
      <c r="B6561" s="407" t="s">
        <v>412</v>
      </c>
      <c r="C6561" s="407" t="s">
        <v>2</v>
      </c>
      <c r="D6561" s="408">
        <v>2994.02</v>
      </c>
      <c r="E6561" s="404" t="s">
        <v>65</v>
      </c>
      <c r="G6561"/>
    </row>
    <row r="6562" spans="1:7" ht="34.5" thickBot="1" x14ac:dyDescent="0.25">
      <c r="A6562" s="406" t="s">
        <v>413</v>
      </c>
      <c r="B6562" s="406" t="s">
        <v>3174</v>
      </c>
      <c r="C6562" s="406" t="s">
        <v>2</v>
      </c>
      <c r="D6562" s="406">
        <v>986.63</v>
      </c>
      <c r="E6562" s="404" t="s">
        <v>65</v>
      </c>
      <c r="G6562"/>
    </row>
    <row r="6563" spans="1:7" ht="34.5" thickBot="1" x14ac:dyDescent="0.25">
      <c r="A6563" s="407" t="s">
        <v>414</v>
      </c>
      <c r="B6563" s="407" t="s">
        <v>3175</v>
      </c>
      <c r="C6563" s="407" t="s">
        <v>2</v>
      </c>
      <c r="D6563" s="408">
        <v>1048.4100000000001</v>
      </c>
      <c r="E6563" s="404" t="s">
        <v>65</v>
      </c>
      <c r="G6563"/>
    </row>
    <row r="6564" spans="1:7" ht="34.5" thickBot="1" x14ac:dyDescent="0.25">
      <c r="A6564" s="406" t="s">
        <v>415</v>
      </c>
      <c r="B6564" s="406" t="s">
        <v>3176</v>
      </c>
      <c r="C6564" s="406" t="s">
        <v>2</v>
      </c>
      <c r="D6564" s="409">
        <v>1140.22</v>
      </c>
      <c r="E6564" s="404" t="s">
        <v>65</v>
      </c>
      <c r="G6564"/>
    </row>
    <row r="6565" spans="1:7" ht="34.5" thickBot="1" x14ac:dyDescent="0.25">
      <c r="A6565" s="407" t="s">
        <v>416</v>
      </c>
      <c r="B6565" s="407" t="s">
        <v>3177</v>
      </c>
      <c r="C6565" s="407" t="s">
        <v>2</v>
      </c>
      <c r="D6565" s="408">
        <v>1147.78</v>
      </c>
      <c r="E6565" s="404" t="s">
        <v>65</v>
      </c>
      <c r="G6565"/>
    </row>
    <row r="6566" spans="1:7" ht="13.5" customHeight="1" thickBot="1" x14ac:dyDescent="0.25">
      <c r="A6566" s="406" t="s">
        <v>417</v>
      </c>
      <c r="B6566" s="406" t="s">
        <v>3178</v>
      </c>
      <c r="C6566" s="406" t="s">
        <v>2</v>
      </c>
      <c r="D6566" s="409">
        <v>1157.27</v>
      </c>
      <c r="E6566" s="404" t="s">
        <v>65</v>
      </c>
      <c r="G6566"/>
    </row>
    <row r="6567" spans="1:7" ht="34.5" thickBot="1" x14ac:dyDescent="0.25">
      <c r="A6567" s="407" t="s">
        <v>418</v>
      </c>
      <c r="B6567" s="407" t="s">
        <v>3179</v>
      </c>
      <c r="C6567" s="407" t="s">
        <v>2</v>
      </c>
      <c r="D6567" s="408">
        <v>1265.8699999999999</v>
      </c>
      <c r="E6567" s="404" t="s">
        <v>65</v>
      </c>
      <c r="G6567"/>
    </row>
    <row r="6568" spans="1:7" ht="34.5" thickBot="1" x14ac:dyDescent="0.25">
      <c r="A6568" s="406" t="s">
        <v>419</v>
      </c>
      <c r="B6568" s="406" t="s">
        <v>3180</v>
      </c>
      <c r="C6568" s="406" t="s">
        <v>2</v>
      </c>
      <c r="D6568" s="409">
        <v>1334.28</v>
      </c>
      <c r="E6568" s="404" t="s">
        <v>65</v>
      </c>
      <c r="G6568"/>
    </row>
    <row r="6569" spans="1:7" ht="34.5" thickBot="1" x14ac:dyDescent="0.25">
      <c r="A6569" s="407" t="s">
        <v>420</v>
      </c>
      <c r="B6569" s="407" t="s">
        <v>3181</v>
      </c>
      <c r="C6569" s="407" t="s">
        <v>2</v>
      </c>
      <c r="D6569" s="408">
        <v>1442.87</v>
      </c>
      <c r="E6569" s="404" t="s">
        <v>65</v>
      </c>
      <c r="G6569"/>
    </row>
    <row r="6570" spans="1:7" ht="34.5" thickBot="1" x14ac:dyDescent="0.25">
      <c r="A6570" s="406" t="s">
        <v>421</v>
      </c>
      <c r="B6570" s="406" t="s">
        <v>3182</v>
      </c>
      <c r="C6570" s="406" t="s">
        <v>2</v>
      </c>
      <c r="D6570" s="409">
        <v>1551.47</v>
      </c>
      <c r="E6570" s="404" t="s">
        <v>65</v>
      </c>
      <c r="G6570"/>
    </row>
    <row r="6571" spans="1:7" ht="34.5" thickBot="1" x14ac:dyDescent="0.25">
      <c r="A6571" s="407" t="s">
        <v>422</v>
      </c>
      <c r="B6571" s="407" t="s">
        <v>3183</v>
      </c>
      <c r="C6571" s="407" t="s">
        <v>2</v>
      </c>
      <c r="D6571" s="408">
        <v>1652.73</v>
      </c>
      <c r="E6571" s="404" t="s">
        <v>65</v>
      </c>
      <c r="G6571"/>
    </row>
    <row r="6572" spans="1:7" ht="34.5" thickBot="1" x14ac:dyDescent="0.25">
      <c r="A6572" s="406" t="s">
        <v>423</v>
      </c>
      <c r="B6572" s="406" t="s">
        <v>3184</v>
      </c>
      <c r="C6572" s="406" t="s">
        <v>2</v>
      </c>
      <c r="D6572" s="409">
        <v>1761.98</v>
      </c>
      <c r="E6572" s="404" t="s">
        <v>65</v>
      </c>
      <c r="G6572"/>
    </row>
    <row r="6573" spans="1:7" ht="34.5" thickBot="1" x14ac:dyDescent="0.25">
      <c r="A6573" s="407" t="s">
        <v>424</v>
      </c>
      <c r="B6573" s="407" t="s">
        <v>3185</v>
      </c>
      <c r="C6573" s="407" t="s">
        <v>2</v>
      </c>
      <c r="D6573" s="408">
        <v>1871.02</v>
      </c>
      <c r="E6573" s="404" t="s">
        <v>65</v>
      </c>
      <c r="G6573"/>
    </row>
    <row r="6574" spans="1:7" ht="34.5" thickBot="1" x14ac:dyDescent="0.25">
      <c r="A6574" s="406" t="s">
        <v>425</v>
      </c>
      <c r="B6574" s="406" t="s">
        <v>3186</v>
      </c>
      <c r="C6574" s="406" t="s">
        <v>2</v>
      </c>
      <c r="D6574" s="409">
        <v>1969.1</v>
      </c>
      <c r="E6574" s="404" t="s">
        <v>65</v>
      </c>
      <c r="G6574"/>
    </row>
    <row r="6575" spans="1:7" ht="34.5" thickBot="1" x14ac:dyDescent="0.25">
      <c r="A6575" s="407" t="s">
        <v>426</v>
      </c>
      <c r="B6575" s="407" t="s">
        <v>3187</v>
      </c>
      <c r="C6575" s="407" t="s">
        <v>2</v>
      </c>
      <c r="D6575" s="408">
        <v>2073.86</v>
      </c>
      <c r="E6575" s="404" t="s">
        <v>65</v>
      </c>
      <c r="G6575"/>
    </row>
    <row r="6576" spans="1:7" ht="25.5" customHeight="1" thickBot="1" x14ac:dyDescent="0.25">
      <c r="A6576" s="406" t="s">
        <v>427</v>
      </c>
      <c r="B6576" s="406" t="s">
        <v>3188</v>
      </c>
      <c r="C6576" s="406" t="s">
        <v>2</v>
      </c>
      <c r="D6576" s="409">
        <v>2182.65</v>
      </c>
      <c r="E6576" s="404" t="s">
        <v>65</v>
      </c>
      <c r="G6576"/>
    </row>
    <row r="6577" spans="1:7" ht="25.5" customHeight="1" thickBot="1" x14ac:dyDescent="0.25">
      <c r="A6577" s="407" t="s">
        <v>428</v>
      </c>
      <c r="B6577" s="407" t="s">
        <v>3189</v>
      </c>
      <c r="C6577" s="407" t="s">
        <v>2</v>
      </c>
      <c r="D6577" s="408">
        <v>2253.33</v>
      </c>
      <c r="E6577" s="404" t="s">
        <v>65</v>
      </c>
      <c r="G6577"/>
    </row>
    <row r="6578" spans="1:7" ht="25.5" customHeight="1" thickBot="1" x14ac:dyDescent="0.25">
      <c r="A6578" s="406" t="s">
        <v>429</v>
      </c>
      <c r="B6578" s="406" t="s">
        <v>3190</v>
      </c>
      <c r="C6578" s="406" t="s">
        <v>2</v>
      </c>
      <c r="D6578" s="406">
        <v>431.68</v>
      </c>
      <c r="E6578" s="404" t="s">
        <v>65</v>
      </c>
      <c r="G6578"/>
    </row>
    <row r="6579" spans="1:7" ht="23.25" customHeight="1" thickBot="1" x14ac:dyDescent="0.25">
      <c r="A6579" s="407" t="s">
        <v>430</v>
      </c>
      <c r="B6579" s="407" t="s">
        <v>431</v>
      </c>
      <c r="C6579" s="407" t="s">
        <v>2</v>
      </c>
      <c r="D6579" s="408">
        <v>1333.06</v>
      </c>
      <c r="E6579" s="404" t="s">
        <v>65</v>
      </c>
      <c r="G6579"/>
    </row>
    <row r="6580" spans="1:7" ht="25.5" customHeight="1" thickBot="1" x14ac:dyDescent="0.25">
      <c r="A6580" s="406" t="s">
        <v>432</v>
      </c>
      <c r="B6580" s="406" t="s">
        <v>433</v>
      </c>
      <c r="C6580" s="406" t="s">
        <v>2</v>
      </c>
      <c r="D6580" s="409">
        <v>1352.48</v>
      </c>
      <c r="E6580" s="404" t="s">
        <v>65</v>
      </c>
      <c r="G6580"/>
    </row>
    <row r="6581" spans="1:7" ht="23.25" thickBot="1" x14ac:dyDescent="0.25">
      <c r="A6581" s="407" t="s">
        <v>434</v>
      </c>
      <c r="B6581" s="407" t="s">
        <v>435</v>
      </c>
      <c r="C6581" s="407" t="s">
        <v>2</v>
      </c>
      <c r="D6581" s="408">
        <v>1468.04</v>
      </c>
      <c r="E6581" s="404" t="s">
        <v>65</v>
      </c>
      <c r="G6581"/>
    </row>
    <row r="6582" spans="1:7" ht="25.5" customHeight="1" thickBot="1" x14ac:dyDescent="0.25">
      <c r="A6582" s="406" t="s">
        <v>436</v>
      </c>
      <c r="B6582" s="406" t="s">
        <v>437</v>
      </c>
      <c r="C6582" s="406" t="s">
        <v>2</v>
      </c>
      <c r="D6582" s="409">
        <v>1559.12</v>
      </c>
      <c r="E6582" s="404" t="s">
        <v>65</v>
      </c>
      <c r="G6582"/>
    </row>
    <row r="6583" spans="1:7" ht="25.5" customHeight="1" thickBot="1" x14ac:dyDescent="0.25">
      <c r="A6583" s="407">
        <v>74124</v>
      </c>
      <c r="B6583" s="407" t="s">
        <v>438</v>
      </c>
      <c r="C6583" s="407"/>
      <c r="D6583" s="407"/>
      <c r="E6583" s="404" t="s">
        <v>65</v>
      </c>
      <c r="G6583"/>
    </row>
    <row r="6584" spans="1:7" ht="23.25" thickBot="1" x14ac:dyDescent="0.25">
      <c r="A6584" s="406" t="s">
        <v>439</v>
      </c>
      <c r="B6584" s="406" t="s">
        <v>3191</v>
      </c>
      <c r="C6584" s="406" t="s">
        <v>2</v>
      </c>
      <c r="D6584" s="409">
        <v>1873.56</v>
      </c>
      <c r="E6584" s="404" t="s">
        <v>65</v>
      </c>
      <c r="G6584"/>
    </row>
    <row r="6585" spans="1:7" ht="23.25" customHeight="1" thickBot="1" x14ac:dyDescent="0.25">
      <c r="A6585" s="407" t="s">
        <v>440</v>
      </c>
      <c r="B6585" s="407" t="s">
        <v>3192</v>
      </c>
      <c r="C6585" s="407" t="s">
        <v>2</v>
      </c>
      <c r="D6585" s="408">
        <v>2168.8200000000002</v>
      </c>
      <c r="E6585" s="404" t="s">
        <v>65</v>
      </c>
      <c r="G6585"/>
    </row>
    <row r="6586" spans="1:7" ht="23.25" thickBot="1" x14ac:dyDescent="0.25">
      <c r="A6586" s="406" t="s">
        <v>441</v>
      </c>
      <c r="B6586" s="406" t="s">
        <v>3193</v>
      </c>
      <c r="C6586" s="406" t="s">
        <v>2</v>
      </c>
      <c r="D6586" s="409">
        <v>2349.4</v>
      </c>
      <c r="E6586" s="404" t="s">
        <v>65</v>
      </c>
      <c r="G6586"/>
    </row>
    <row r="6587" spans="1:7" ht="23.25" thickBot="1" x14ac:dyDescent="0.25">
      <c r="A6587" s="407" t="s">
        <v>442</v>
      </c>
      <c r="B6587" s="407" t="s">
        <v>3194</v>
      </c>
      <c r="C6587" s="407" t="s">
        <v>2</v>
      </c>
      <c r="D6587" s="408">
        <v>2662.42</v>
      </c>
      <c r="E6587" s="404" t="s">
        <v>65</v>
      </c>
      <c r="G6587"/>
    </row>
    <row r="6588" spans="1:7" ht="23.25" thickBot="1" x14ac:dyDescent="0.25">
      <c r="A6588" s="406" t="s">
        <v>443</v>
      </c>
      <c r="B6588" s="406" t="s">
        <v>3195</v>
      </c>
      <c r="C6588" s="406" t="s">
        <v>2</v>
      </c>
      <c r="D6588" s="409">
        <v>3093.37</v>
      </c>
      <c r="E6588" s="404" t="s">
        <v>65</v>
      </c>
      <c r="G6588"/>
    </row>
    <row r="6589" spans="1:7" ht="23.25" thickBot="1" x14ac:dyDescent="0.25">
      <c r="A6589" s="407" t="s">
        <v>444</v>
      </c>
      <c r="B6589" s="407" t="s">
        <v>3196</v>
      </c>
      <c r="C6589" s="407" t="s">
        <v>2</v>
      </c>
      <c r="D6589" s="408">
        <v>3432.65</v>
      </c>
      <c r="E6589" s="404" t="s">
        <v>65</v>
      </c>
      <c r="G6589"/>
    </row>
    <row r="6590" spans="1:7" ht="23.25" thickBot="1" x14ac:dyDescent="0.25">
      <c r="A6590" s="406" t="s">
        <v>445</v>
      </c>
      <c r="B6590" s="406" t="s">
        <v>3197</v>
      </c>
      <c r="C6590" s="406" t="s">
        <v>2</v>
      </c>
      <c r="D6590" s="409">
        <v>3739.45</v>
      </c>
      <c r="E6590" s="404" t="s">
        <v>65</v>
      </c>
      <c r="G6590"/>
    </row>
    <row r="6591" spans="1:7" ht="23.25" thickBot="1" x14ac:dyDescent="0.25">
      <c r="A6591" s="407" t="s">
        <v>446</v>
      </c>
      <c r="B6591" s="407" t="s">
        <v>3198</v>
      </c>
      <c r="C6591" s="407" t="s">
        <v>2</v>
      </c>
      <c r="D6591" s="408">
        <v>4007.49</v>
      </c>
      <c r="E6591" s="404" t="s">
        <v>65</v>
      </c>
      <c r="G6591"/>
    </row>
    <row r="6592" spans="1:7" ht="13.5" thickBot="1" x14ac:dyDescent="0.25">
      <c r="A6592" s="406">
        <v>74162</v>
      </c>
      <c r="B6592" s="406" t="s">
        <v>447</v>
      </c>
      <c r="C6592" s="406"/>
      <c r="D6592" s="406"/>
      <c r="E6592" s="404" t="s">
        <v>65</v>
      </c>
      <c r="G6592"/>
    </row>
    <row r="6593" spans="1:7" ht="13.5" thickBot="1" x14ac:dyDescent="0.25">
      <c r="A6593" s="407" t="s">
        <v>448</v>
      </c>
      <c r="B6593" s="407" t="s">
        <v>3199</v>
      </c>
      <c r="C6593" s="407" t="s">
        <v>2</v>
      </c>
      <c r="D6593" s="407">
        <v>103.74</v>
      </c>
      <c r="E6593" s="404" t="s">
        <v>65</v>
      </c>
      <c r="G6593"/>
    </row>
    <row r="6594" spans="1:7" ht="13.5" thickBot="1" x14ac:dyDescent="0.25">
      <c r="A6594" s="406">
        <v>74206</v>
      </c>
      <c r="B6594" s="406" t="s">
        <v>449</v>
      </c>
      <c r="C6594" s="406"/>
      <c r="D6594" s="406"/>
      <c r="E6594" s="404" t="s">
        <v>65</v>
      </c>
      <c r="G6594"/>
    </row>
    <row r="6595" spans="1:7" ht="13.5" thickBot="1" x14ac:dyDescent="0.25">
      <c r="A6595" s="407" t="s">
        <v>450</v>
      </c>
      <c r="B6595" s="407" t="s">
        <v>451</v>
      </c>
      <c r="C6595" s="407" t="s">
        <v>2</v>
      </c>
      <c r="D6595" s="408">
        <v>1273.5899999999999</v>
      </c>
      <c r="E6595" s="404" t="s">
        <v>65</v>
      </c>
      <c r="G6595"/>
    </row>
    <row r="6596" spans="1:7" ht="13.5" thickBot="1" x14ac:dyDescent="0.25">
      <c r="A6596" s="406" t="s">
        <v>452</v>
      </c>
      <c r="B6596" s="406" t="s">
        <v>11789</v>
      </c>
      <c r="C6596" s="406" t="s">
        <v>2</v>
      </c>
      <c r="D6596" s="406">
        <v>698.15</v>
      </c>
      <c r="E6596" s="404" t="s">
        <v>65</v>
      </c>
      <c r="G6596"/>
    </row>
    <row r="6597" spans="1:7" ht="45.75" thickBot="1" x14ac:dyDescent="0.25">
      <c r="A6597" s="407">
        <v>74212</v>
      </c>
      <c r="B6597" s="407" t="s">
        <v>14388</v>
      </c>
      <c r="C6597" s="407"/>
      <c r="D6597" s="407"/>
      <c r="E6597" s="404" t="s">
        <v>65</v>
      </c>
      <c r="G6597"/>
    </row>
    <row r="6598" spans="1:7" ht="23.25" thickBot="1" x14ac:dyDescent="0.25">
      <c r="A6598" s="406" t="s">
        <v>453</v>
      </c>
      <c r="B6598" s="406" t="s">
        <v>3962</v>
      </c>
      <c r="C6598" s="406" t="s">
        <v>2</v>
      </c>
      <c r="D6598" s="409">
        <v>3091.83</v>
      </c>
      <c r="E6598" s="404" t="s">
        <v>65</v>
      </c>
      <c r="G6598"/>
    </row>
    <row r="6599" spans="1:7" ht="45.75" thickBot="1" x14ac:dyDescent="0.25">
      <c r="A6599" s="407">
        <v>74214</v>
      </c>
      <c r="B6599" s="407" t="s">
        <v>14389</v>
      </c>
      <c r="C6599" s="407"/>
      <c r="D6599" s="407"/>
      <c r="E6599" s="404" t="s">
        <v>65</v>
      </c>
      <c r="G6599"/>
    </row>
    <row r="6600" spans="1:7" ht="23.25" thickBot="1" x14ac:dyDescent="0.25">
      <c r="A6600" s="406" t="s">
        <v>454</v>
      </c>
      <c r="B6600" s="406" t="s">
        <v>3963</v>
      </c>
      <c r="C6600" s="406" t="s">
        <v>2</v>
      </c>
      <c r="D6600" s="409">
        <v>4853.55</v>
      </c>
      <c r="E6600" s="404" t="s">
        <v>65</v>
      </c>
      <c r="G6600"/>
    </row>
    <row r="6601" spans="1:7" ht="23.25" thickBot="1" x14ac:dyDescent="0.25">
      <c r="A6601" s="407" t="s">
        <v>455</v>
      </c>
      <c r="B6601" s="407" t="s">
        <v>3964</v>
      </c>
      <c r="C6601" s="407" t="s">
        <v>2</v>
      </c>
      <c r="D6601" s="408">
        <v>7164.46</v>
      </c>
      <c r="E6601" s="404" t="s">
        <v>65</v>
      </c>
      <c r="G6601"/>
    </row>
    <row r="6602" spans="1:7" ht="13.5" thickBot="1" x14ac:dyDescent="0.25">
      <c r="A6602" s="406">
        <v>74224</v>
      </c>
      <c r="B6602" s="406" t="s">
        <v>456</v>
      </c>
      <c r="C6602" s="406"/>
      <c r="D6602" s="406"/>
      <c r="E6602" s="404" t="s">
        <v>65</v>
      </c>
      <c r="G6602"/>
    </row>
    <row r="6603" spans="1:7" ht="23.25" thickBot="1" x14ac:dyDescent="0.25">
      <c r="A6603" s="407" t="s">
        <v>457</v>
      </c>
      <c r="B6603" s="407" t="s">
        <v>3965</v>
      </c>
      <c r="C6603" s="407" t="s">
        <v>2</v>
      </c>
      <c r="D6603" s="408">
        <v>1318.38</v>
      </c>
      <c r="E6603" s="404" t="s">
        <v>65</v>
      </c>
      <c r="G6603"/>
    </row>
    <row r="6604" spans="1:7" ht="23.25" thickBot="1" x14ac:dyDescent="0.25">
      <c r="A6604" s="406">
        <v>83621</v>
      </c>
      <c r="B6604" s="406" t="s">
        <v>3966</v>
      </c>
      <c r="C6604" s="406" t="s">
        <v>2</v>
      </c>
      <c r="D6604" s="406">
        <v>84.12</v>
      </c>
      <c r="E6604" s="404" t="s">
        <v>65</v>
      </c>
      <c r="G6604"/>
    </row>
    <row r="6605" spans="1:7" ht="23.25" thickBot="1" x14ac:dyDescent="0.25">
      <c r="A6605" s="407">
        <v>83659</v>
      </c>
      <c r="B6605" s="407" t="s">
        <v>3967</v>
      </c>
      <c r="C6605" s="407" t="s">
        <v>2</v>
      </c>
      <c r="D6605" s="407">
        <v>676.47</v>
      </c>
      <c r="E6605" s="404" t="s">
        <v>65</v>
      </c>
      <c r="G6605"/>
    </row>
    <row r="6606" spans="1:7" ht="13.5" thickBot="1" x14ac:dyDescent="0.25">
      <c r="A6606" s="406">
        <v>83691</v>
      </c>
      <c r="B6606" s="406" t="s">
        <v>3968</v>
      </c>
      <c r="C6606" s="406" t="s">
        <v>2</v>
      </c>
      <c r="D6606" s="406">
        <v>163.82</v>
      </c>
      <c r="E6606" s="404" t="s">
        <v>65</v>
      </c>
      <c r="G6606"/>
    </row>
    <row r="6607" spans="1:7" ht="23.25" customHeight="1" thickBot="1" x14ac:dyDescent="0.25">
      <c r="A6607" s="407">
        <v>83692</v>
      </c>
      <c r="B6607" s="407" t="s">
        <v>3969</v>
      </c>
      <c r="C6607" s="407" t="s">
        <v>2</v>
      </c>
      <c r="D6607" s="407">
        <v>381.29</v>
      </c>
      <c r="E6607" s="404" t="s">
        <v>65</v>
      </c>
      <c r="G6607"/>
    </row>
    <row r="6608" spans="1:7" ht="13.5" thickBot="1" x14ac:dyDescent="0.25">
      <c r="A6608" s="406">
        <v>83708</v>
      </c>
      <c r="B6608" s="406" t="s">
        <v>3970</v>
      </c>
      <c r="C6608" s="406" t="s">
        <v>2</v>
      </c>
      <c r="D6608" s="409">
        <v>1104.0999999999999</v>
      </c>
      <c r="E6608" s="404" t="s">
        <v>65</v>
      </c>
      <c r="G6608"/>
    </row>
    <row r="6609" spans="1:7" ht="13.5" thickBot="1" x14ac:dyDescent="0.25">
      <c r="A6609" s="407">
        <v>83709</v>
      </c>
      <c r="B6609" s="407" t="s">
        <v>3971</v>
      </c>
      <c r="C6609" s="407" t="s">
        <v>2</v>
      </c>
      <c r="D6609" s="408">
        <v>1375.73</v>
      </c>
      <c r="E6609" s="404" t="s">
        <v>65</v>
      </c>
      <c r="G6609"/>
    </row>
    <row r="6610" spans="1:7" ht="13.5" thickBot="1" x14ac:dyDescent="0.25">
      <c r="A6610" s="406">
        <v>83710</v>
      </c>
      <c r="B6610" s="406" t="s">
        <v>3972</v>
      </c>
      <c r="C6610" s="406" t="s">
        <v>2</v>
      </c>
      <c r="D6610" s="409">
        <v>2884.03</v>
      </c>
      <c r="E6610" s="404" t="s">
        <v>65</v>
      </c>
      <c r="G6610"/>
    </row>
    <row r="6611" spans="1:7" ht="23.25" thickBot="1" x14ac:dyDescent="0.25">
      <c r="A6611" s="407">
        <v>83711</v>
      </c>
      <c r="B6611" s="407" t="s">
        <v>3973</v>
      </c>
      <c r="C6611" s="407" t="s">
        <v>2</v>
      </c>
      <c r="D6611" s="408">
        <v>3340.87</v>
      </c>
      <c r="E6611" s="404" t="s">
        <v>65</v>
      </c>
      <c r="G6611"/>
    </row>
    <row r="6612" spans="1:7" ht="23.25" thickBot="1" x14ac:dyDescent="0.25">
      <c r="A6612" s="406">
        <v>83712</v>
      </c>
      <c r="B6612" s="406" t="s">
        <v>3974</v>
      </c>
      <c r="C6612" s="406" t="s">
        <v>2</v>
      </c>
      <c r="D6612" s="409">
        <v>4372.41</v>
      </c>
      <c r="E6612" s="404" t="s">
        <v>65</v>
      </c>
      <c r="G6612"/>
    </row>
    <row r="6613" spans="1:7" ht="23.25" thickBot="1" x14ac:dyDescent="0.25">
      <c r="A6613" s="407">
        <v>83713</v>
      </c>
      <c r="B6613" s="407" t="s">
        <v>3975</v>
      </c>
      <c r="C6613" s="407" t="s">
        <v>2</v>
      </c>
      <c r="D6613" s="408">
        <v>5354.85</v>
      </c>
      <c r="E6613" s="404" t="s">
        <v>65</v>
      </c>
      <c r="G6613"/>
    </row>
    <row r="6614" spans="1:7" ht="13.5" thickBot="1" x14ac:dyDescent="0.25">
      <c r="A6614" s="406">
        <v>83714</v>
      </c>
      <c r="B6614" s="406" t="s">
        <v>3976</v>
      </c>
      <c r="C6614" s="406" t="s">
        <v>70</v>
      </c>
      <c r="D6614" s="406">
        <v>582.25</v>
      </c>
      <c r="E6614" s="404" t="s">
        <v>65</v>
      </c>
      <c r="G6614"/>
    </row>
    <row r="6615" spans="1:7" ht="13.5" thickBot="1" x14ac:dyDescent="0.25">
      <c r="A6615" s="407">
        <v>83715</v>
      </c>
      <c r="B6615" s="407" t="s">
        <v>11790</v>
      </c>
      <c r="C6615" s="407" t="s">
        <v>70</v>
      </c>
      <c r="D6615" s="407">
        <v>572.08000000000004</v>
      </c>
      <c r="E6615" s="404" t="s">
        <v>65</v>
      </c>
      <c r="G6615"/>
    </row>
    <row r="6616" spans="1:7" ht="23.25" thickBot="1" x14ac:dyDescent="0.25">
      <c r="A6616" s="406">
        <v>83716</v>
      </c>
      <c r="B6616" s="406" t="s">
        <v>3977</v>
      </c>
      <c r="C6616" s="406" t="s">
        <v>2</v>
      </c>
      <c r="D6616" s="406">
        <v>281.39</v>
      </c>
      <c r="E6616" s="404" t="s">
        <v>65</v>
      </c>
      <c r="G6616"/>
    </row>
    <row r="6617" spans="1:7" ht="13.5" thickBot="1" x14ac:dyDescent="0.25">
      <c r="A6617" s="407">
        <v>37</v>
      </c>
      <c r="B6617" s="407" t="s">
        <v>458</v>
      </c>
      <c r="C6617" s="407"/>
      <c r="D6617" s="407"/>
      <c r="E6617" s="404" t="s">
        <v>65</v>
      </c>
      <c r="G6617"/>
    </row>
    <row r="6618" spans="1:7" ht="13.5" thickBot="1" x14ac:dyDescent="0.25">
      <c r="A6618" s="406">
        <v>73763</v>
      </c>
      <c r="B6618" s="406" t="s">
        <v>459</v>
      </c>
      <c r="C6618" s="406"/>
      <c r="D6618" s="406"/>
      <c r="E6618" s="404" t="s">
        <v>65</v>
      </c>
      <c r="G6618"/>
    </row>
    <row r="6619" spans="1:7" ht="23.25" thickBot="1" x14ac:dyDescent="0.25">
      <c r="A6619" s="407" t="s">
        <v>460</v>
      </c>
      <c r="B6619" s="407" t="s">
        <v>461</v>
      </c>
      <c r="C6619" s="407" t="s">
        <v>70</v>
      </c>
      <c r="D6619" s="407">
        <v>109.07</v>
      </c>
      <c r="E6619" s="404" t="s">
        <v>65</v>
      </c>
      <c r="G6619"/>
    </row>
    <row r="6620" spans="1:7" ht="23.25" thickBot="1" x14ac:dyDescent="0.25">
      <c r="A6620" s="406" t="s">
        <v>462</v>
      </c>
      <c r="B6620" s="406" t="s">
        <v>463</v>
      </c>
      <c r="C6620" s="406" t="s">
        <v>70</v>
      </c>
      <c r="D6620" s="406">
        <v>89.28</v>
      </c>
      <c r="E6620" s="404" t="s">
        <v>65</v>
      </c>
      <c r="G6620"/>
    </row>
    <row r="6621" spans="1:7" ht="23.25" thickBot="1" x14ac:dyDescent="0.25">
      <c r="A6621" s="407" t="s">
        <v>464</v>
      </c>
      <c r="B6621" s="407" t="s">
        <v>465</v>
      </c>
      <c r="C6621" s="407" t="s">
        <v>70</v>
      </c>
      <c r="D6621" s="407">
        <v>35.96</v>
      </c>
      <c r="E6621" s="404" t="s">
        <v>65</v>
      </c>
      <c r="G6621"/>
    </row>
    <row r="6622" spans="1:7" ht="23.25" thickBot="1" x14ac:dyDescent="0.25">
      <c r="A6622" s="406" t="s">
        <v>466</v>
      </c>
      <c r="B6622" s="406" t="s">
        <v>467</v>
      </c>
      <c r="C6622" s="406" t="s">
        <v>70</v>
      </c>
      <c r="D6622" s="406">
        <v>30.14</v>
      </c>
      <c r="E6622" s="404" t="s">
        <v>65</v>
      </c>
      <c r="G6622"/>
    </row>
    <row r="6623" spans="1:7" ht="23.25" thickBot="1" x14ac:dyDescent="0.25">
      <c r="A6623" s="407" t="s">
        <v>468</v>
      </c>
      <c r="B6623" s="407" t="s">
        <v>469</v>
      </c>
      <c r="C6623" s="407" t="s">
        <v>70</v>
      </c>
      <c r="D6623" s="407">
        <v>22.01</v>
      </c>
      <c r="E6623" s="404" t="s">
        <v>65</v>
      </c>
      <c r="G6623"/>
    </row>
    <row r="6624" spans="1:7" ht="13.5" thickBot="1" x14ac:dyDescent="0.25">
      <c r="A6624" s="406">
        <v>73789</v>
      </c>
      <c r="B6624" s="406" t="s">
        <v>470</v>
      </c>
      <c r="C6624" s="406"/>
      <c r="D6624" s="406"/>
      <c r="E6624" s="404" t="s">
        <v>65</v>
      </c>
      <c r="G6624"/>
    </row>
    <row r="6625" spans="1:7" ht="23.25" thickBot="1" x14ac:dyDescent="0.25">
      <c r="A6625" s="407" t="s">
        <v>471</v>
      </c>
      <c r="B6625" s="407" t="s">
        <v>472</v>
      </c>
      <c r="C6625" s="407" t="s">
        <v>70</v>
      </c>
      <c r="D6625" s="407">
        <v>99.94</v>
      </c>
      <c r="E6625" s="404" t="s">
        <v>65</v>
      </c>
      <c r="G6625"/>
    </row>
    <row r="6626" spans="1:7" ht="23.25" thickBot="1" x14ac:dyDescent="0.25">
      <c r="A6626" s="406" t="s">
        <v>473</v>
      </c>
      <c r="B6626" s="406" t="s">
        <v>474</v>
      </c>
      <c r="C6626" s="406" t="s">
        <v>70</v>
      </c>
      <c r="D6626" s="406">
        <v>22.05</v>
      </c>
      <c r="E6626" s="404" t="s">
        <v>65</v>
      </c>
      <c r="G6626"/>
    </row>
    <row r="6627" spans="1:7" ht="13.5" thickBot="1" x14ac:dyDescent="0.25">
      <c r="A6627" s="407">
        <v>74012</v>
      </c>
      <c r="B6627" s="407" t="s">
        <v>3200</v>
      </c>
      <c r="C6627" s="407"/>
      <c r="D6627" s="407"/>
      <c r="E6627" s="404" t="s">
        <v>65</v>
      </c>
      <c r="G6627"/>
    </row>
    <row r="6628" spans="1:7" ht="13.5" thickBot="1" x14ac:dyDescent="0.25">
      <c r="A6628" s="406" t="s">
        <v>475</v>
      </c>
      <c r="B6628" s="406" t="s">
        <v>3201</v>
      </c>
      <c r="C6628" s="406" t="s">
        <v>70</v>
      </c>
      <c r="D6628" s="406">
        <v>40.479999999999997</v>
      </c>
      <c r="E6628" s="404" t="s">
        <v>65</v>
      </c>
      <c r="G6628"/>
    </row>
    <row r="6629" spans="1:7" ht="13.5" thickBot="1" x14ac:dyDescent="0.25">
      <c r="A6629" s="407">
        <v>74208</v>
      </c>
      <c r="B6629" s="407" t="s">
        <v>476</v>
      </c>
      <c r="C6629" s="407"/>
      <c r="D6629" s="407"/>
      <c r="E6629" s="404" t="s">
        <v>65</v>
      </c>
      <c r="G6629"/>
    </row>
    <row r="6630" spans="1:7" ht="45.75" thickBot="1" x14ac:dyDescent="0.25">
      <c r="A6630" s="406" t="s">
        <v>477</v>
      </c>
      <c r="B6630" s="406" t="s">
        <v>11791</v>
      </c>
      <c r="C6630" s="406" t="s">
        <v>70</v>
      </c>
      <c r="D6630" s="406">
        <v>96.1</v>
      </c>
      <c r="E6630" s="404" t="s">
        <v>65</v>
      </c>
      <c r="G6630"/>
    </row>
    <row r="6631" spans="1:7" ht="13.5" thickBot="1" x14ac:dyDescent="0.25">
      <c r="A6631" s="407">
        <v>74211</v>
      </c>
      <c r="B6631" s="407" t="s">
        <v>478</v>
      </c>
      <c r="C6631" s="407"/>
      <c r="D6631" s="407"/>
      <c r="E6631" s="404" t="s">
        <v>65</v>
      </c>
      <c r="G6631"/>
    </row>
    <row r="6632" spans="1:7" ht="23.25" thickBot="1" x14ac:dyDescent="0.25">
      <c r="A6632" s="406" t="s">
        <v>479</v>
      </c>
      <c r="B6632" s="406" t="s">
        <v>11792</v>
      </c>
      <c r="C6632" s="406" t="s">
        <v>70</v>
      </c>
      <c r="D6632" s="406">
        <v>42.01</v>
      </c>
      <c r="E6632" s="404" t="s">
        <v>65</v>
      </c>
      <c r="G6632"/>
    </row>
    <row r="6633" spans="1:7" ht="13.5" thickBot="1" x14ac:dyDescent="0.25">
      <c r="A6633" s="407">
        <v>74223</v>
      </c>
      <c r="B6633" s="407" t="s">
        <v>480</v>
      </c>
      <c r="C6633" s="407"/>
      <c r="D6633" s="407"/>
      <c r="E6633" s="404" t="s">
        <v>65</v>
      </c>
      <c r="G6633"/>
    </row>
    <row r="6634" spans="1:7" ht="34.5" thickBot="1" x14ac:dyDescent="0.25">
      <c r="A6634" s="406" t="s">
        <v>481</v>
      </c>
      <c r="B6634" s="406" t="s">
        <v>482</v>
      </c>
      <c r="C6634" s="406" t="s">
        <v>70</v>
      </c>
      <c r="D6634" s="406">
        <v>36.57</v>
      </c>
      <c r="E6634" s="404" t="s">
        <v>65</v>
      </c>
      <c r="G6634"/>
    </row>
    <row r="6635" spans="1:7" ht="23.25" customHeight="1" thickBot="1" x14ac:dyDescent="0.25">
      <c r="A6635" s="407" t="s">
        <v>483</v>
      </c>
      <c r="B6635" s="407" t="s">
        <v>484</v>
      </c>
      <c r="C6635" s="407" t="s">
        <v>70</v>
      </c>
      <c r="D6635" s="407">
        <v>51.79</v>
      </c>
      <c r="E6635" s="404" t="s">
        <v>65</v>
      </c>
      <c r="G6635"/>
    </row>
    <row r="6636" spans="1:7" ht="13.5" thickBot="1" x14ac:dyDescent="0.25">
      <c r="A6636" s="406">
        <v>74237</v>
      </c>
      <c r="B6636" s="406" t="s">
        <v>485</v>
      </c>
      <c r="C6636" s="406"/>
      <c r="D6636" s="406"/>
      <c r="E6636" s="404" t="s">
        <v>65</v>
      </c>
      <c r="G6636"/>
    </row>
    <row r="6637" spans="1:7" ht="23.25" thickBot="1" x14ac:dyDescent="0.25">
      <c r="A6637" s="407" t="s">
        <v>486</v>
      </c>
      <c r="B6637" s="407" t="s">
        <v>3202</v>
      </c>
      <c r="C6637" s="407" t="s">
        <v>70</v>
      </c>
      <c r="D6637" s="407">
        <v>28.48</v>
      </c>
      <c r="E6637" s="404" t="s">
        <v>65</v>
      </c>
      <c r="G6637"/>
    </row>
    <row r="6638" spans="1:7" ht="23.25" thickBot="1" x14ac:dyDescent="0.25">
      <c r="A6638" s="406">
        <v>79895</v>
      </c>
      <c r="B6638" s="406" t="s">
        <v>3978</v>
      </c>
      <c r="C6638" s="406" t="s">
        <v>280</v>
      </c>
      <c r="D6638" s="406">
        <v>11.56</v>
      </c>
      <c r="E6638" s="404" t="s">
        <v>65</v>
      </c>
      <c r="G6638"/>
    </row>
    <row r="6639" spans="1:7" ht="13.5" thickBot="1" x14ac:dyDescent="0.25">
      <c r="A6639" s="407">
        <v>83717</v>
      </c>
      <c r="B6639" s="407" t="s">
        <v>3979</v>
      </c>
      <c r="C6639" s="407" t="s">
        <v>70</v>
      </c>
      <c r="D6639" s="407">
        <v>15.42</v>
      </c>
      <c r="E6639" s="404" t="s">
        <v>65</v>
      </c>
      <c r="G6639"/>
    </row>
    <row r="6640" spans="1:7" ht="13.5" thickBot="1" x14ac:dyDescent="0.25">
      <c r="A6640" s="406">
        <v>83718</v>
      </c>
      <c r="B6640" s="406" t="s">
        <v>3980</v>
      </c>
      <c r="C6640" s="406" t="s">
        <v>70</v>
      </c>
      <c r="D6640" s="406">
        <v>3.07</v>
      </c>
      <c r="E6640" s="404" t="s">
        <v>65</v>
      </c>
      <c r="G6640"/>
    </row>
    <row r="6641" spans="1:7" ht="23.25" thickBot="1" x14ac:dyDescent="0.25">
      <c r="A6641" s="407">
        <v>83719</v>
      </c>
      <c r="B6641" s="407" t="s">
        <v>3981</v>
      </c>
      <c r="C6641" s="407" t="s">
        <v>70</v>
      </c>
      <c r="D6641" s="407">
        <v>76.02</v>
      </c>
      <c r="E6641" s="404" t="s">
        <v>65</v>
      </c>
      <c r="G6641"/>
    </row>
    <row r="6642" spans="1:7" ht="23.25" thickBot="1" x14ac:dyDescent="0.25">
      <c r="A6642" s="406">
        <v>83720</v>
      </c>
      <c r="B6642" s="406" t="s">
        <v>3982</v>
      </c>
      <c r="C6642" s="406" t="s">
        <v>70</v>
      </c>
      <c r="D6642" s="406">
        <v>90.07</v>
      </c>
      <c r="E6642" s="404" t="s">
        <v>65</v>
      </c>
      <c r="G6642"/>
    </row>
    <row r="6643" spans="1:7" ht="23.25" thickBot="1" x14ac:dyDescent="0.25">
      <c r="A6643" s="407">
        <v>83721</v>
      </c>
      <c r="B6643" s="407" t="s">
        <v>3983</v>
      </c>
      <c r="C6643" s="407" t="s">
        <v>70</v>
      </c>
      <c r="D6643" s="407">
        <v>110.28</v>
      </c>
      <c r="E6643" s="404" t="s">
        <v>65</v>
      </c>
      <c r="G6643"/>
    </row>
    <row r="6644" spans="1:7" ht="23.25" thickBot="1" x14ac:dyDescent="0.25">
      <c r="A6644" s="406">
        <v>83722</v>
      </c>
      <c r="B6644" s="406" t="s">
        <v>3984</v>
      </c>
      <c r="C6644" s="406" t="s">
        <v>70</v>
      </c>
      <c r="D6644" s="406">
        <v>198.79</v>
      </c>
      <c r="E6644" s="404" t="s">
        <v>65</v>
      </c>
      <c r="G6644"/>
    </row>
    <row r="6645" spans="1:7" ht="23.25" thickBot="1" x14ac:dyDescent="0.25">
      <c r="A6645" s="407">
        <v>83723</v>
      </c>
      <c r="B6645" s="407" t="s">
        <v>4520</v>
      </c>
      <c r="C6645" s="407" t="s">
        <v>70</v>
      </c>
      <c r="D6645" s="407">
        <v>208.51</v>
      </c>
      <c r="E6645" s="404" t="s">
        <v>65</v>
      </c>
      <c r="G6645"/>
    </row>
    <row r="6646" spans="1:7" ht="13.5" thickBot="1" x14ac:dyDescent="0.25">
      <c r="A6646" s="406">
        <v>23</v>
      </c>
      <c r="B6646" s="406" t="s">
        <v>488</v>
      </c>
      <c r="C6646" s="406"/>
      <c r="D6646" s="406"/>
      <c r="E6646" s="404" t="s">
        <v>65</v>
      </c>
      <c r="G6646"/>
    </row>
    <row r="6647" spans="1:7" ht="13.5" thickBot="1" x14ac:dyDescent="0.25">
      <c r="A6647" s="407">
        <v>83769</v>
      </c>
      <c r="B6647" s="407" t="s">
        <v>3985</v>
      </c>
      <c r="C6647" s="407" t="s">
        <v>184</v>
      </c>
      <c r="D6647" s="407">
        <v>9.17</v>
      </c>
      <c r="E6647" s="404" t="s">
        <v>65</v>
      </c>
      <c r="G6647"/>
    </row>
    <row r="6648" spans="1:7" ht="13.5" thickBot="1" x14ac:dyDescent="0.25">
      <c r="A6648" s="406">
        <v>83867</v>
      </c>
      <c r="B6648" s="406" t="s">
        <v>3986</v>
      </c>
      <c r="C6648" s="406" t="s">
        <v>184</v>
      </c>
      <c r="D6648" s="406">
        <v>38.86</v>
      </c>
      <c r="E6648" s="404" t="s">
        <v>65</v>
      </c>
      <c r="G6648"/>
    </row>
    <row r="6649" spans="1:7" ht="13.5" thickBot="1" x14ac:dyDescent="0.25">
      <c r="A6649" s="407">
        <v>83868</v>
      </c>
      <c r="B6649" s="407" t="s">
        <v>3987</v>
      </c>
      <c r="C6649" s="407" t="s">
        <v>184</v>
      </c>
      <c r="D6649" s="407">
        <v>53.92</v>
      </c>
      <c r="E6649" s="404" t="s">
        <v>65</v>
      </c>
      <c r="G6649"/>
    </row>
    <row r="6650" spans="1:7" ht="13.5" thickBot="1" x14ac:dyDescent="0.25">
      <c r="A6650" s="406">
        <v>24</v>
      </c>
      <c r="B6650" s="406" t="s">
        <v>489</v>
      </c>
      <c r="C6650" s="406"/>
      <c r="D6650" s="406"/>
      <c r="E6650" s="404" t="s">
        <v>65</v>
      </c>
      <c r="G6650"/>
    </row>
    <row r="6651" spans="1:7" ht="23.25" thickBot="1" x14ac:dyDescent="0.25">
      <c r="A6651" s="407">
        <v>73877</v>
      </c>
      <c r="B6651" s="407" t="s">
        <v>490</v>
      </c>
      <c r="C6651" s="407"/>
      <c r="D6651" s="407"/>
      <c r="E6651" s="404" t="s">
        <v>65</v>
      </c>
      <c r="G6651"/>
    </row>
    <row r="6652" spans="1:7" ht="23.25" customHeight="1" thickBot="1" x14ac:dyDescent="0.25">
      <c r="A6652" s="406" t="s">
        <v>491</v>
      </c>
      <c r="B6652" s="406" t="s">
        <v>3203</v>
      </c>
      <c r="C6652" s="406" t="s">
        <v>184</v>
      </c>
      <c r="D6652" s="406">
        <v>53.06</v>
      </c>
      <c r="E6652" s="404" t="s">
        <v>65</v>
      </c>
      <c r="G6652"/>
    </row>
    <row r="6653" spans="1:7" ht="23.25" customHeight="1" thickBot="1" x14ac:dyDescent="0.25">
      <c r="A6653" s="407" t="s">
        <v>492</v>
      </c>
      <c r="B6653" s="407" t="s">
        <v>3988</v>
      </c>
      <c r="C6653" s="407" t="s">
        <v>184</v>
      </c>
      <c r="D6653" s="407">
        <v>38.53</v>
      </c>
      <c r="E6653" s="404" t="s">
        <v>65</v>
      </c>
      <c r="G6653"/>
    </row>
    <row r="6654" spans="1:7" ht="13.5" thickBot="1" x14ac:dyDescent="0.25">
      <c r="A6654" s="406">
        <v>25</v>
      </c>
      <c r="B6654" s="406" t="s">
        <v>3989</v>
      </c>
      <c r="C6654" s="406"/>
      <c r="D6654" s="406"/>
      <c r="E6654" s="404" t="s">
        <v>65</v>
      </c>
      <c r="G6654"/>
    </row>
    <row r="6655" spans="1:7" ht="13.5" thickBot="1" x14ac:dyDescent="0.25">
      <c r="A6655" s="407">
        <v>83770</v>
      </c>
      <c r="B6655" s="407" t="s">
        <v>4289</v>
      </c>
      <c r="C6655" s="407" t="s">
        <v>184</v>
      </c>
      <c r="D6655" s="407">
        <v>116.8</v>
      </c>
      <c r="E6655" s="404" t="s">
        <v>65</v>
      </c>
      <c r="G6655"/>
    </row>
    <row r="6656" spans="1:7" ht="13.5" thickBot="1" x14ac:dyDescent="0.25">
      <c r="A6656" s="406">
        <v>293</v>
      </c>
      <c r="B6656" s="406" t="s">
        <v>4290</v>
      </c>
      <c r="C6656" s="406"/>
      <c r="D6656" s="406"/>
      <c r="E6656" s="404" t="s">
        <v>65</v>
      </c>
      <c r="G6656"/>
    </row>
    <row r="6657" spans="1:7" ht="23.25" thickBot="1" x14ac:dyDescent="0.25">
      <c r="A6657" s="407">
        <v>73301</v>
      </c>
      <c r="B6657" s="407" t="s">
        <v>14390</v>
      </c>
      <c r="C6657" s="407" t="s">
        <v>298</v>
      </c>
      <c r="D6657" s="407">
        <v>8.11</v>
      </c>
      <c r="E6657" s="404" t="s">
        <v>65</v>
      </c>
      <c r="G6657"/>
    </row>
    <row r="6658" spans="1:7" ht="23.25" thickBot="1" x14ac:dyDescent="0.25">
      <c r="A6658" s="406">
        <v>83515</v>
      </c>
      <c r="B6658" s="406" t="s">
        <v>4291</v>
      </c>
      <c r="C6658" s="406" t="s">
        <v>298</v>
      </c>
      <c r="D6658" s="406">
        <v>10.88</v>
      </c>
      <c r="E6658" s="404" t="s">
        <v>65</v>
      </c>
      <c r="G6658"/>
    </row>
    <row r="6659" spans="1:7" ht="23.25" thickBot="1" x14ac:dyDescent="0.25">
      <c r="A6659" s="407">
        <v>83516</v>
      </c>
      <c r="B6659" s="407" t="s">
        <v>14391</v>
      </c>
      <c r="C6659" s="407" t="s">
        <v>298</v>
      </c>
      <c r="D6659" s="407">
        <v>12.55</v>
      </c>
      <c r="E6659" s="404" t="s">
        <v>65</v>
      </c>
      <c r="G6659"/>
    </row>
    <row r="6660" spans="1:7" ht="13.5" thickBot="1" x14ac:dyDescent="0.25">
      <c r="A6660" s="406">
        <v>89</v>
      </c>
      <c r="B6660" s="406" t="s">
        <v>493</v>
      </c>
      <c r="C6660" s="406"/>
      <c r="D6660" s="406"/>
      <c r="E6660" s="404" t="s">
        <v>65</v>
      </c>
      <c r="G6660"/>
    </row>
    <row r="6661" spans="1:7" ht="23.25" thickBot="1" x14ac:dyDescent="0.25">
      <c r="A6661" s="407">
        <v>7100</v>
      </c>
      <c r="B6661" s="407" t="s">
        <v>11793</v>
      </c>
      <c r="C6661" s="407" t="s">
        <v>184</v>
      </c>
      <c r="D6661" s="407">
        <v>34.450000000000003</v>
      </c>
      <c r="E6661" s="404" t="s">
        <v>65</v>
      </c>
      <c r="G6661"/>
    </row>
    <row r="6662" spans="1:7" ht="23.25" thickBot="1" x14ac:dyDescent="0.25">
      <c r="A6662" s="406">
        <v>7101</v>
      </c>
      <c r="B6662" s="406" t="s">
        <v>11794</v>
      </c>
      <c r="C6662" s="406" t="s">
        <v>184</v>
      </c>
      <c r="D6662" s="406">
        <v>35.07</v>
      </c>
      <c r="E6662" s="404" t="s">
        <v>65</v>
      </c>
      <c r="G6662"/>
    </row>
    <row r="6663" spans="1:7" ht="13.5" thickBot="1" x14ac:dyDescent="0.25">
      <c r="A6663" s="407">
        <v>72142</v>
      </c>
      <c r="B6663" s="407" t="s">
        <v>3204</v>
      </c>
      <c r="C6663" s="407" t="s">
        <v>2</v>
      </c>
      <c r="D6663" s="407">
        <v>8.86</v>
      </c>
      <c r="E6663" s="404" t="s">
        <v>65</v>
      </c>
      <c r="G6663"/>
    </row>
    <row r="6664" spans="1:7" ht="13.5" thickBot="1" x14ac:dyDescent="0.25">
      <c r="A6664" s="406">
        <v>72143</v>
      </c>
      <c r="B6664" s="406" t="s">
        <v>3205</v>
      </c>
      <c r="C6664" s="406" t="s">
        <v>2</v>
      </c>
      <c r="D6664" s="406">
        <v>42.84</v>
      </c>
      <c r="E6664" s="404" t="s">
        <v>65</v>
      </c>
      <c r="G6664"/>
    </row>
    <row r="6665" spans="1:7" ht="23.25" thickBot="1" x14ac:dyDescent="0.25">
      <c r="A6665" s="407">
        <v>72144</v>
      </c>
      <c r="B6665" s="407" t="s">
        <v>494</v>
      </c>
      <c r="C6665" s="407" t="s">
        <v>2</v>
      </c>
      <c r="D6665" s="407">
        <v>68.45</v>
      </c>
      <c r="E6665" s="404" t="s">
        <v>65</v>
      </c>
      <c r="G6665"/>
    </row>
    <row r="6666" spans="1:7" ht="13.5" thickBot="1" x14ac:dyDescent="0.25">
      <c r="A6666" s="406">
        <v>72146</v>
      </c>
      <c r="B6666" s="406" t="s">
        <v>495</v>
      </c>
      <c r="C6666" s="406" t="s">
        <v>2</v>
      </c>
      <c r="D6666" s="406">
        <v>42.35</v>
      </c>
      <c r="E6666" s="404" t="s">
        <v>65</v>
      </c>
      <c r="G6666"/>
    </row>
    <row r="6667" spans="1:7" ht="13.5" thickBot="1" x14ac:dyDescent="0.25">
      <c r="A6667" s="407">
        <v>73486</v>
      </c>
      <c r="B6667" s="407" t="s">
        <v>3579</v>
      </c>
      <c r="C6667" s="407" t="s">
        <v>70</v>
      </c>
      <c r="D6667" s="407">
        <v>24.93</v>
      </c>
      <c r="E6667" s="404" t="s">
        <v>65</v>
      </c>
      <c r="G6667"/>
    </row>
    <row r="6668" spans="1:7" ht="13.5" thickBot="1" x14ac:dyDescent="0.25">
      <c r="A6668" s="406">
        <v>73905</v>
      </c>
      <c r="B6668" s="406" t="s">
        <v>496</v>
      </c>
      <c r="C6668" s="406"/>
      <c r="D6668" s="406"/>
      <c r="E6668" s="404" t="s">
        <v>65</v>
      </c>
      <c r="G6668"/>
    </row>
    <row r="6669" spans="1:7" ht="13.5" thickBot="1" x14ac:dyDescent="0.25">
      <c r="A6669" s="407" t="s">
        <v>497</v>
      </c>
      <c r="B6669" s="407" t="s">
        <v>4521</v>
      </c>
      <c r="C6669" s="407" t="s">
        <v>2</v>
      </c>
      <c r="D6669" s="407">
        <v>67.94</v>
      </c>
      <c r="E6669" s="404" t="s">
        <v>65</v>
      </c>
      <c r="G6669"/>
    </row>
    <row r="6670" spans="1:7" ht="13.5" thickBot="1" x14ac:dyDescent="0.25">
      <c r="A6670" s="406" t="s">
        <v>498</v>
      </c>
      <c r="B6670" s="406" t="s">
        <v>4522</v>
      </c>
      <c r="C6670" s="406" t="s">
        <v>2</v>
      </c>
      <c r="D6670" s="406">
        <v>57.8</v>
      </c>
      <c r="E6670" s="404" t="s">
        <v>65</v>
      </c>
      <c r="G6670"/>
    </row>
    <row r="6671" spans="1:7" ht="13.5" thickBot="1" x14ac:dyDescent="0.25">
      <c r="A6671" s="407">
        <v>73910</v>
      </c>
      <c r="B6671" s="407" t="s">
        <v>499</v>
      </c>
      <c r="C6671" s="407"/>
      <c r="D6671" s="407"/>
      <c r="E6671" s="404" t="s">
        <v>65</v>
      </c>
      <c r="G6671"/>
    </row>
    <row r="6672" spans="1:7" ht="23.25" thickBot="1" x14ac:dyDescent="0.25">
      <c r="A6672" s="406" t="s">
        <v>500</v>
      </c>
      <c r="B6672" s="406" t="s">
        <v>4523</v>
      </c>
      <c r="C6672" s="406" t="s">
        <v>2</v>
      </c>
      <c r="D6672" s="406">
        <v>432.06</v>
      </c>
      <c r="E6672" s="404" t="s">
        <v>65</v>
      </c>
      <c r="G6672"/>
    </row>
    <row r="6673" spans="1:7" ht="23.25" thickBot="1" x14ac:dyDescent="0.25">
      <c r="A6673" s="407" t="s">
        <v>501</v>
      </c>
      <c r="B6673" s="407" t="s">
        <v>4524</v>
      </c>
      <c r="C6673" s="407" t="s">
        <v>2</v>
      </c>
      <c r="D6673" s="407">
        <v>551.46</v>
      </c>
      <c r="E6673" s="404" t="s">
        <v>65</v>
      </c>
      <c r="G6673"/>
    </row>
    <row r="6674" spans="1:7" ht="13.5" thickBot="1" x14ac:dyDescent="0.25">
      <c r="A6674" s="406">
        <v>74139</v>
      </c>
      <c r="B6674" s="406" t="s">
        <v>502</v>
      </c>
      <c r="C6674" s="406"/>
      <c r="D6674" s="406"/>
      <c r="E6674" s="404" t="s">
        <v>65</v>
      </c>
      <c r="G6674"/>
    </row>
    <row r="6675" spans="1:7" ht="23.25" thickBot="1" x14ac:dyDescent="0.25">
      <c r="A6675" s="407" t="s">
        <v>503</v>
      </c>
      <c r="B6675" s="407" t="s">
        <v>4525</v>
      </c>
      <c r="C6675" s="407" t="s">
        <v>2</v>
      </c>
      <c r="D6675" s="407">
        <v>267.74</v>
      </c>
      <c r="E6675" s="404" t="s">
        <v>65</v>
      </c>
      <c r="G6675"/>
    </row>
    <row r="6676" spans="1:7" ht="23.25" thickBot="1" x14ac:dyDescent="0.25">
      <c r="A6676" s="406" t="s">
        <v>504</v>
      </c>
      <c r="B6676" s="406" t="s">
        <v>4526</v>
      </c>
      <c r="C6676" s="406" t="s">
        <v>2</v>
      </c>
      <c r="D6676" s="406">
        <v>237.37</v>
      </c>
      <c r="E6676" s="404" t="s">
        <v>65</v>
      </c>
      <c r="G6676"/>
    </row>
    <row r="6677" spans="1:7" ht="23.25" thickBot="1" x14ac:dyDescent="0.25">
      <c r="A6677" s="407">
        <v>84850</v>
      </c>
      <c r="B6677" s="407" t="s">
        <v>4527</v>
      </c>
      <c r="C6677" s="407" t="s">
        <v>2</v>
      </c>
      <c r="D6677" s="407">
        <v>798.76</v>
      </c>
      <c r="E6677" s="404" t="s">
        <v>65</v>
      </c>
      <c r="G6677"/>
    </row>
    <row r="6678" spans="1:7" ht="13.5" thickBot="1" x14ac:dyDescent="0.25">
      <c r="A6678" s="406">
        <v>84852</v>
      </c>
      <c r="B6678" s="406" t="s">
        <v>4528</v>
      </c>
      <c r="C6678" s="406" t="s">
        <v>2</v>
      </c>
      <c r="D6678" s="406">
        <v>61.36</v>
      </c>
      <c r="E6678" s="404" t="s">
        <v>65</v>
      </c>
      <c r="G6678"/>
    </row>
    <row r="6679" spans="1:7" ht="13.5" thickBot="1" x14ac:dyDescent="0.25">
      <c r="A6679" s="407">
        <v>84855</v>
      </c>
      <c r="B6679" s="407" t="s">
        <v>4529</v>
      </c>
      <c r="C6679" s="407" t="s">
        <v>70</v>
      </c>
      <c r="D6679" s="407">
        <v>5.89</v>
      </c>
      <c r="E6679" s="404" t="s">
        <v>65</v>
      </c>
      <c r="G6679"/>
    </row>
    <row r="6680" spans="1:7" ht="13.5" thickBot="1" x14ac:dyDescent="0.25">
      <c r="A6680" s="406">
        <v>84856</v>
      </c>
      <c r="B6680" s="406" t="s">
        <v>4530</v>
      </c>
      <c r="C6680" s="406" t="s">
        <v>70</v>
      </c>
      <c r="D6680" s="406">
        <v>7</v>
      </c>
      <c r="E6680" s="404" t="s">
        <v>65</v>
      </c>
      <c r="G6680"/>
    </row>
    <row r="6681" spans="1:7" ht="13.5" thickBot="1" x14ac:dyDescent="0.25">
      <c r="A6681" s="407">
        <v>84859</v>
      </c>
      <c r="B6681" s="407" t="s">
        <v>4531</v>
      </c>
      <c r="C6681" s="407" t="s">
        <v>70</v>
      </c>
      <c r="D6681" s="407">
        <v>5.22</v>
      </c>
      <c r="E6681" s="404" t="s">
        <v>65</v>
      </c>
      <c r="G6681"/>
    </row>
    <row r="6682" spans="1:7" ht="13.5" thickBot="1" x14ac:dyDescent="0.25">
      <c r="A6682" s="406">
        <v>84861</v>
      </c>
      <c r="B6682" s="406" t="s">
        <v>4532</v>
      </c>
      <c r="C6682" s="406" t="s">
        <v>70</v>
      </c>
      <c r="D6682" s="406">
        <v>24.13</v>
      </c>
      <c r="E6682" s="404" t="s">
        <v>65</v>
      </c>
      <c r="G6682"/>
    </row>
    <row r="6683" spans="1:7" ht="13.5" thickBot="1" x14ac:dyDescent="0.25">
      <c r="A6683" s="407">
        <v>84864</v>
      </c>
      <c r="B6683" s="407" t="s">
        <v>4533</v>
      </c>
      <c r="C6683" s="407" t="s">
        <v>70</v>
      </c>
      <c r="D6683" s="407">
        <v>20.21</v>
      </c>
      <c r="E6683" s="404" t="s">
        <v>65</v>
      </c>
      <c r="G6683"/>
    </row>
    <row r="6684" spans="1:7" ht="13.5" thickBot="1" x14ac:dyDescent="0.25">
      <c r="A6684" s="406">
        <v>84865</v>
      </c>
      <c r="B6684" s="406" t="s">
        <v>4534</v>
      </c>
      <c r="C6684" s="406" t="s">
        <v>70</v>
      </c>
      <c r="D6684" s="406">
        <v>27.54</v>
      </c>
      <c r="E6684" s="404" t="s">
        <v>65</v>
      </c>
      <c r="G6684"/>
    </row>
    <row r="6685" spans="1:7" ht="23.25" thickBot="1" x14ac:dyDescent="0.25">
      <c r="A6685" s="407">
        <v>84868</v>
      </c>
      <c r="B6685" s="407" t="s">
        <v>4535</v>
      </c>
      <c r="C6685" s="407" t="s">
        <v>2</v>
      </c>
      <c r="D6685" s="407">
        <v>772.92</v>
      </c>
      <c r="E6685" s="404" t="s">
        <v>65</v>
      </c>
      <c r="G6685"/>
    </row>
    <row r="6686" spans="1:7" ht="13.5" thickBot="1" x14ac:dyDescent="0.25">
      <c r="A6686" s="406">
        <v>84871</v>
      </c>
      <c r="B6686" s="406" t="s">
        <v>4536</v>
      </c>
      <c r="C6686" s="406" t="s">
        <v>70</v>
      </c>
      <c r="D6686" s="406">
        <v>32.159999999999997</v>
      </c>
      <c r="E6686" s="404" t="s">
        <v>65</v>
      </c>
      <c r="G6686"/>
    </row>
    <row r="6687" spans="1:7" ht="23.25" thickBot="1" x14ac:dyDescent="0.25">
      <c r="A6687" s="407">
        <v>84874</v>
      </c>
      <c r="B6687" s="407" t="s">
        <v>4537</v>
      </c>
      <c r="C6687" s="407" t="s">
        <v>2</v>
      </c>
      <c r="D6687" s="407">
        <v>166.29</v>
      </c>
      <c r="E6687" s="404" t="s">
        <v>65</v>
      </c>
      <c r="G6687"/>
    </row>
    <row r="6688" spans="1:7" ht="23.25" thickBot="1" x14ac:dyDescent="0.25">
      <c r="A6688" s="406">
        <v>84875</v>
      </c>
      <c r="B6688" s="406" t="s">
        <v>4538</v>
      </c>
      <c r="C6688" s="406" t="s">
        <v>184</v>
      </c>
      <c r="D6688" s="406">
        <v>415.5</v>
      </c>
      <c r="E6688" s="404" t="s">
        <v>65</v>
      </c>
      <c r="G6688"/>
    </row>
    <row r="6689" spans="1:7" ht="13.5" thickBot="1" x14ac:dyDescent="0.25">
      <c r="A6689" s="407">
        <v>84876</v>
      </c>
      <c r="B6689" s="407" t="s">
        <v>4539</v>
      </c>
      <c r="C6689" s="407" t="s">
        <v>184</v>
      </c>
      <c r="D6689" s="407">
        <v>447.19</v>
      </c>
      <c r="E6689" s="404" t="s">
        <v>65</v>
      </c>
      <c r="G6689"/>
    </row>
    <row r="6690" spans="1:7" ht="13.5" customHeight="1" thickBot="1" x14ac:dyDescent="0.25">
      <c r="A6690" s="406">
        <v>85034</v>
      </c>
      <c r="B6690" s="406" t="s">
        <v>4540</v>
      </c>
      <c r="C6690" s="406" t="s">
        <v>70</v>
      </c>
      <c r="D6690" s="406">
        <v>29.23</v>
      </c>
      <c r="E6690" s="404" t="s">
        <v>65</v>
      </c>
      <c r="G6690"/>
    </row>
    <row r="6691" spans="1:7" ht="13.5" thickBot="1" x14ac:dyDescent="0.25">
      <c r="A6691" s="407">
        <v>85040</v>
      </c>
      <c r="B6691" s="407" t="s">
        <v>4541</v>
      </c>
      <c r="C6691" s="407" t="s">
        <v>70</v>
      </c>
      <c r="D6691" s="407">
        <v>26.75</v>
      </c>
      <c r="E6691" s="404" t="s">
        <v>65</v>
      </c>
      <c r="G6691"/>
    </row>
    <row r="6692" spans="1:7" ht="13.5" thickBot="1" x14ac:dyDescent="0.25">
      <c r="A6692" s="406">
        <v>85044</v>
      </c>
      <c r="B6692" s="406" t="s">
        <v>4542</v>
      </c>
      <c r="C6692" s="406" t="s">
        <v>70</v>
      </c>
      <c r="D6692" s="406">
        <v>26.75</v>
      </c>
      <c r="E6692" s="404" t="s">
        <v>65</v>
      </c>
      <c r="G6692"/>
    </row>
    <row r="6693" spans="1:7" ht="13.5" thickBot="1" x14ac:dyDescent="0.25">
      <c r="A6693" s="407">
        <v>85065</v>
      </c>
      <c r="B6693" s="407" t="s">
        <v>4543</v>
      </c>
      <c r="C6693" s="407" t="s">
        <v>70</v>
      </c>
      <c r="D6693" s="407">
        <v>32.93</v>
      </c>
      <c r="E6693" s="404" t="s">
        <v>65</v>
      </c>
      <c r="G6693"/>
    </row>
    <row r="6694" spans="1:7" ht="13.5" thickBot="1" x14ac:dyDescent="0.25">
      <c r="A6694" s="406">
        <v>90800</v>
      </c>
      <c r="B6694" s="406" t="s">
        <v>14392</v>
      </c>
      <c r="C6694" s="406" t="s">
        <v>14393</v>
      </c>
      <c r="D6694" s="406">
        <v>146.28</v>
      </c>
      <c r="E6694" s="404" t="s">
        <v>65</v>
      </c>
      <c r="G6694"/>
    </row>
    <row r="6695" spans="1:7" ht="13.5" thickBot="1" x14ac:dyDescent="0.25">
      <c r="A6695" s="407">
        <v>90801</v>
      </c>
      <c r="B6695" s="407" t="s">
        <v>14394</v>
      </c>
      <c r="C6695" s="407" t="s">
        <v>14393</v>
      </c>
      <c r="D6695" s="407">
        <v>152.46</v>
      </c>
      <c r="E6695" s="404" t="s">
        <v>65</v>
      </c>
      <c r="G6695"/>
    </row>
    <row r="6696" spans="1:7" ht="13.5" thickBot="1" x14ac:dyDescent="0.25">
      <c r="A6696" s="406">
        <v>90802</v>
      </c>
      <c r="B6696" s="406" t="s">
        <v>14395</v>
      </c>
      <c r="C6696" s="406" t="s">
        <v>14393</v>
      </c>
      <c r="D6696" s="406">
        <v>158.66</v>
      </c>
      <c r="E6696" s="404" t="s">
        <v>65</v>
      </c>
      <c r="G6696"/>
    </row>
    <row r="6697" spans="1:7" ht="13.5" thickBot="1" x14ac:dyDescent="0.25">
      <c r="A6697" s="407">
        <v>90803</v>
      </c>
      <c r="B6697" s="407" t="s">
        <v>14396</v>
      </c>
      <c r="C6697" s="407" t="s">
        <v>14393</v>
      </c>
      <c r="D6697" s="407">
        <v>164.85</v>
      </c>
      <c r="E6697" s="404" t="s">
        <v>65</v>
      </c>
      <c r="G6697"/>
    </row>
    <row r="6698" spans="1:7" ht="23.25" thickBot="1" x14ac:dyDescent="0.25">
      <c r="A6698" s="406">
        <v>90804</v>
      </c>
      <c r="B6698" s="406" t="s">
        <v>11795</v>
      </c>
      <c r="C6698" s="406" t="s">
        <v>812</v>
      </c>
      <c r="D6698" s="406">
        <v>201.05</v>
      </c>
      <c r="E6698" s="404" t="s">
        <v>65</v>
      </c>
      <c r="G6698"/>
    </row>
    <row r="6699" spans="1:7" ht="23.25" thickBot="1" x14ac:dyDescent="0.25">
      <c r="A6699" s="407">
        <v>90805</v>
      </c>
      <c r="B6699" s="407" t="s">
        <v>11796</v>
      </c>
      <c r="C6699" s="407" t="s">
        <v>812</v>
      </c>
      <c r="D6699" s="407">
        <v>54.77</v>
      </c>
      <c r="E6699" s="404" t="s">
        <v>65</v>
      </c>
      <c r="G6699"/>
    </row>
    <row r="6700" spans="1:7" ht="23.25" thickBot="1" x14ac:dyDescent="0.25">
      <c r="A6700" s="406">
        <v>90806</v>
      </c>
      <c r="B6700" s="406" t="s">
        <v>11797</v>
      </c>
      <c r="C6700" s="406" t="s">
        <v>812</v>
      </c>
      <c r="D6700" s="406">
        <v>211.78</v>
      </c>
      <c r="E6700" s="404" t="s">
        <v>65</v>
      </c>
      <c r="G6700"/>
    </row>
    <row r="6701" spans="1:7" ht="23.25" thickBot="1" x14ac:dyDescent="0.25">
      <c r="A6701" s="407">
        <v>90807</v>
      </c>
      <c r="B6701" s="407" t="s">
        <v>11798</v>
      </c>
      <c r="C6701" s="407" t="s">
        <v>812</v>
      </c>
      <c r="D6701" s="407">
        <v>59.31</v>
      </c>
      <c r="E6701" s="404" t="s">
        <v>65</v>
      </c>
      <c r="G6701"/>
    </row>
    <row r="6702" spans="1:7" ht="23.25" thickBot="1" x14ac:dyDescent="0.25">
      <c r="A6702" s="406">
        <v>90816</v>
      </c>
      <c r="B6702" s="406" t="s">
        <v>11799</v>
      </c>
      <c r="C6702" s="406" t="s">
        <v>812</v>
      </c>
      <c r="D6702" s="406">
        <v>222.51</v>
      </c>
      <c r="E6702" s="404" t="s">
        <v>65</v>
      </c>
      <c r="G6702"/>
    </row>
    <row r="6703" spans="1:7" ht="23.25" thickBot="1" x14ac:dyDescent="0.25">
      <c r="A6703" s="407">
        <v>90817</v>
      </c>
      <c r="B6703" s="407" t="s">
        <v>11800</v>
      </c>
      <c r="C6703" s="407" t="s">
        <v>812</v>
      </c>
      <c r="D6703" s="407">
        <v>63.84</v>
      </c>
      <c r="E6703" s="404" t="s">
        <v>65</v>
      </c>
      <c r="G6703"/>
    </row>
    <row r="6704" spans="1:7" ht="23.25" thickBot="1" x14ac:dyDescent="0.25">
      <c r="A6704" s="406">
        <v>90818</v>
      </c>
      <c r="B6704" s="406" t="s">
        <v>11801</v>
      </c>
      <c r="C6704" s="406" t="s">
        <v>812</v>
      </c>
      <c r="D6704" s="406">
        <v>233.27</v>
      </c>
      <c r="E6704" s="404" t="s">
        <v>65</v>
      </c>
      <c r="G6704"/>
    </row>
    <row r="6705" spans="1:7" ht="23.25" thickBot="1" x14ac:dyDescent="0.25">
      <c r="A6705" s="407">
        <v>90819</v>
      </c>
      <c r="B6705" s="407" t="s">
        <v>11802</v>
      </c>
      <c r="C6705" s="407" t="s">
        <v>812</v>
      </c>
      <c r="D6705" s="407">
        <v>68.42</v>
      </c>
      <c r="E6705" s="404" t="s">
        <v>65</v>
      </c>
      <c r="G6705"/>
    </row>
    <row r="6706" spans="1:7" ht="23.25" thickBot="1" x14ac:dyDescent="0.25">
      <c r="A6706" s="406">
        <v>90820</v>
      </c>
      <c r="B6706" s="406" t="s">
        <v>11803</v>
      </c>
      <c r="C6706" s="406" t="s">
        <v>2</v>
      </c>
      <c r="D6706" s="406">
        <v>148.94999999999999</v>
      </c>
      <c r="E6706" s="404" t="s">
        <v>65</v>
      </c>
      <c r="G6706"/>
    </row>
    <row r="6707" spans="1:7" ht="23.25" thickBot="1" x14ac:dyDescent="0.25">
      <c r="A6707" s="407">
        <v>90821</v>
      </c>
      <c r="B6707" s="407" t="s">
        <v>11804</v>
      </c>
      <c r="C6707" s="407" t="s">
        <v>2</v>
      </c>
      <c r="D6707" s="407">
        <v>154.01</v>
      </c>
      <c r="E6707" s="404" t="s">
        <v>65</v>
      </c>
      <c r="G6707"/>
    </row>
    <row r="6708" spans="1:7" ht="23.25" thickBot="1" x14ac:dyDescent="0.25">
      <c r="A6708" s="406">
        <v>90822</v>
      </c>
      <c r="B6708" s="406" t="s">
        <v>11805</v>
      </c>
      <c r="C6708" s="406" t="s">
        <v>2</v>
      </c>
      <c r="D6708" s="406">
        <v>159.07</v>
      </c>
      <c r="E6708" s="404" t="s">
        <v>65</v>
      </c>
      <c r="G6708"/>
    </row>
    <row r="6709" spans="1:7" ht="23.25" thickBot="1" x14ac:dyDescent="0.25">
      <c r="A6709" s="407">
        <v>90823</v>
      </c>
      <c r="B6709" s="407" t="s">
        <v>11806</v>
      </c>
      <c r="C6709" s="407" t="s">
        <v>2</v>
      </c>
      <c r="D6709" s="407">
        <v>170.58</v>
      </c>
      <c r="E6709" s="404" t="s">
        <v>65</v>
      </c>
      <c r="G6709"/>
    </row>
    <row r="6710" spans="1:7" ht="23.25" thickBot="1" x14ac:dyDescent="0.25">
      <c r="A6710" s="406">
        <v>90826</v>
      </c>
      <c r="B6710" s="406" t="s">
        <v>11807</v>
      </c>
      <c r="C6710" s="406" t="s">
        <v>5061</v>
      </c>
      <c r="D6710" s="406">
        <v>21.99</v>
      </c>
      <c r="E6710" s="404" t="s">
        <v>65</v>
      </c>
      <c r="G6710"/>
    </row>
    <row r="6711" spans="1:7" ht="23.25" thickBot="1" x14ac:dyDescent="0.25">
      <c r="A6711" s="407">
        <v>90827</v>
      </c>
      <c r="B6711" s="407" t="s">
        <v>14397</v>
      </c>
      <c r="C6711" s="407" t="s">
        <v>5061</v>
      </c>
      <c r="D6711" s="407">
        <v>23.16</v>
      </c>
      <c r="E6711" s="404" t="s">
        <v>65</v>
      </c>
      <c r="G6711"/>
    </row>
    <row r="6712" spans="1:7" ht="23.25" thickBot="1" x14ac:dyDescent="0.25">
      <c r="A6712" s="406">
        <v>90828</v>
      </c>
      <c r="B6712" s="406" t="s">
        <v>14398</v>
      </c>
      <c r="C6712" s="406" t="s">
        <v>5061</v>
      </c>
      <c r="D6712" s="406">
        <v>24.35</v>
      </c>
      <c r="E6712" s="404" t="s">
        <v>65</v>
      </c>
      <c r="G6712"/>
    </row>
    <row r="6713" spans="1:7" ht="23.25" thickBot="1" x14ac:dyDescent="0.25">
      <c r="A6713" s="407">
        <v>90829</v>
      </c>
      <c r="B6713" s="407" t="s">
        <v>11808</v>
      </c>
      <c r="C6713" s="407" t="s">
        <v>5061</v>
      </c>
      <c r="D6713" s="407">
        <v>25.57</v>
      </c>
      <c r="E6713" s="404" t="s">
        <v>65</v>
      </c>
      <c r="G6713"/>
    </row>
    <row r="6714" spans="1:7" ht="23.25" thickBot="1" x14ac:dyDescent="0.25">
      <c r="A6714" s="406">
        <v>90830</v>
      </c>
      <c r="B6714" s="406" t="s">
        <v>11809</v>
      </c>
      <c r="C6714" s="406" t="s">
        <v>2</v>
      </c>
      <c r="D6714" s="406">
        <v>145.05000000000001</v>
      </c>
      <c r="E6714" s="404" t="s">
        <v>65</v>
      </c>
      <c r="G6714"/>
    </row>
    <row r="6715" spans="1:7" ht="23.25" thickBot="1" x14ac:dyDescent="0.25">
      <c r="A6715" s="407">
        <v>90831</v>
      </c>
      <c r="B6715" s="407" t="s">
        <v>11810</v>
      </c>
      <c r="C6715" s="407" t="s">
        <v>2</v>
      </c>
      <c r="D6715" s="407">
        <v>107.8</v>
      </c>
      <c r="E6715" s="404" t="s">
        <v>65</v>
      </c>
      <c r="G6715"/>
    </row>
    <row r="6716" spans="1:7" ht="34.5" thickBot="1" x14ac:dyDescent="0.25">
      <c r="A6716" s="406">
        <v>90841</v>
      </c>
      <c r="B6716" s="406" t="s">
        <v>14399</v>
      </c>
      <c r="C6716" s="406" t="s">
        <v>843</v>
      </c>
      <c r="D6716" s="406">
        <v>501.79</v>
      </c>
      <c r="E6716" s="404" t="s">
        <v>65</v>
      </c>
      <c r="G6716"/>
    </row>
    <row r="6717" spans="1:7" ht="34.5" thickBot="1" x14ac:dyDescent="0.25">
      <c r="A6717" s="407">
        <v>90842</v>
      </c>
      <c r="B6717" s="407" t="s">
        <v>14400</v>
      </c>
      <c r="C6717" s="407" t="s">
        <v>843</v>
      </c>
      <c r="D6717" s="407">
        <v>503.79</v>
      </c>
      <c r="E6717" s="404" t="s">
        <v>65</v>
      </c>
      <c r="G6717"/>
    </row>
    <row r="6718" spans="1:7" ht="34.5" thickBot="1" x14ac:dyDescent="0.25">
      <c r="A6718" s="406">
        <v>90843</v>
      </c>
      <c r="B6718" s="406" t="s">
        <v>14401</v>
      </c>
      <c r="C6718" s="406" t="s">
        <v>843</v>
      </c>
      <c r="D6718" s="406">
        <v>575.35</v>
      </c>
      <c r="E6718" s="404" t="s">
        <v>65</v>
      </c>
      <c r="G6718"/>
    </row>
    <row r="6719" spans="1:7" ht="34.5" thickBot="1" x14ac:dyDescent="0.25">
      <c r="A6719" s="407">
        <v>90844</v>
      </c>
      <c r="B6719" s="407" t="s">
        <v>13095</v>
      </c>
      <c r="C6719" s="407" t="s">
        <v>843</v>
      </c>
      <c r="D6719" s="407">
        <v>600.04999999999995</v>
      </c>
      <c r="E6719" s="404" t="s">
        <v>65</v>
      </c>
      <c r="G6719"/>
    </row>
    <row r="6720" spans="1:7" ht="34.5" thickBot="1" x14ac:dyDescent="0.25">
      <c r="A6720" s="406">
        <v>90847</v>
      </c>
      <c r="B6720" s="406" t="s">
        <v>13096</v>
      </c>
      <c r="C6720" s="406" t="s">
        <v>843</v>
      </c>
      <c r="D6720" s="406">
        <v>393.98</v>
      </c>
      <c r="E6720" s="404" t="s">
        <v>65</v>
      </c>
      <c r="G6720"/>
    </row>
    <row r="6721" spans="1:7" ht="34.5" thickBot="1" x14ac:dyDescent="0.25">
      <c r="A6721" s="407">
        <v>90848</v>
      </c>
      <c r="B6721" s="407" t="s">
        <v>13097</v>
      </c>
      <c r="C6721" s="407" t="s">
        <v>843</v>
      </c>
      <c r="D6721" s="407">
        <v>412.13</v>
      </c>
      <c r="E6721" s="404" t="s">
        <v>65</v>
      </c>
      <c r="G6721"/>
    </row>
    <row r="6722" spans="1:7" ht="13.5" customHeight="1" thickBot="1" x14ac:dyDescent="0.25">
      <c r="A6722" s="406">
        <v>90849</v>
      </c>
      <c r="B6722" s="406" t="s">
        <v>14402</v>
      </c>
      <c r="C6722" s="406" t="s">
        <v>843</v>
      </c>
      <c r="D6722" s="406">
        <v>430.3</v>
      </c>
      <c r="E6722" s="404" t="s">
        <v>65</v>
      </c>
      <c r="G6722"/>
    </row>
    <row r="6723" spans="1:7" ht="23.25" customHeight="1" thickBot="1" x14ac:dyDescent="0.25">
      <c r="A6723" s="407">
        <v>90850</v>
      </c>
      <c r="B6723" s="407" t="s">
        <v>14403</v>
      </c>
      <c r="C6723" s="407" t="s">
        <v>843</v>
      </c>
      <c r="D6723" s="407">
        <v>455</v>
      </c>
      <c r="E6723" s="404" t="s">
        <v>65</v>
      </c>
      <c r="G6723"/>
    </row>
    <row r="6724" spans="1:7" ht="23.25" thickBot="1" x14ac:dyDescent="0.25">
      <c r="A6724" s="406">
        <v>91009</v>
      </c>
      <c r="B6724" s="406" t="s">
        <v>13098</v>
      </c>
      <c r="C6724" s="406" t="s">
        <v>2</v>
      </c>
      <c r="D6724" s="406">
        <v>175.51</v>
      </c>
      <c r="E6724" s="404" t="s">
        <v>65</v>
      </c>
      <c r="G6724"/>
    </row>
    <row r="6725" spans="1:7" ht="23.25" thickBot="1" x14ac:dyDescent="0.25">
      <c r="A6725" s="407">
        <v>91010</v>
      </c>
      <c r="B6725" s="407" t="s">
        <v>13099</v>
      </c>
      <c r="C6725" s="407" t="s">
        <v>2</v>
      </c>
      <c r="D6725" s="407">
        <v>186.26</v>
      </c>
      <c r="E6725" s="404" t="s">
        <v>65</v>
      </c>
      <c r="G6725"/>
    </row>
    <row r="6726" spans="1:7" ht="23.25" thickBot="1" x14ac:dyDescent="0.25">
      <c r="A6726" s="406">
        <v>91011</v>
      </c>
      <c r="B6726" s="406" t="s">
        <v>13100</v>
      </c>
      <c r="C6726" s="406" t="s">
        <v>2</v>
      </c>
      <c r="D6726" s="406">
        <v>193.15</v>
      </c>
      <c r="E6726" s="404" t="s">
        <v>65</v>
      </c>
      <c r="G6726"/>
    </row>
    <row r="6727" spans="1:7" ht="23.25" thickBot="1" x14ac:dyDescent="0.25">
      <c r="A6727" s="407">
        <v>91012</v>
      </c>
      <c r="B6727" s="407" t="s">
        <v>14404</v>
      </c>
      <c r="C6727" s="407" t="s">
        <v>2</v>
      </c>
      <c r="D6727" s="407">
        <v>210.72</v>
      </c>
      <c r="E6727" s="404" t="s">
        <v>65</v>
      </c>
      <c r="G6727"/>
    </row>
    <row r="6728" spans="1:7" ht="34.5" thickBot="1" x14ac:dyDescent="0.25">
      <c r="A6728" s="406">
        <v>91013</v>
      </c>
      <c r="B6728" s="406" t="s">
        <v>13101</v>
      </c>
      <c r="C6728" s="406" t="s">
        <v>2</v>
      </c>
      <c r="D6728" s="406">
        <v>420.54</v>
      </c>
      <c r="E6728" s="404" t="s">
        <v>65</v>
      </c>
      <c r="G6728"/>
    </row>
    <row r="6729" spans="1:7" ht="34.5" thickBot="1" x14ac:dyDescent="0.25">
      <c r="A6729" s="407">
        <v>91014</v>
      </c>
      <c r="B6729" s="407" t="s">
        <v>13102</v>
      </c>
      <c r="C6729" s="407" t="s">
        <v>2</v>
      </c>
      <c r="D6729" s="407">
        <v>444.38</v>
      </c>
      <c r="E6729" s="404" t="s">
        <v>65</v>
      </c>
      <c r="G6729"/>
    </row>
    <row r="6730" spans="1:7" ht="34.5" thickBot="1" x14ac:dyDescent="0.25">
      <c r="A6730" s="406">
        <v>91015</v>
      </c>
      <c r="B6730" s="406" t="s">
        <v>11811</v>
      </c>
      <c r="C6730" s="406" t="s">
        <v>2</v>
      </c>
      <c r="D6730" s="406">
        <v>464.38</v>
      </c>
      <c r="E6730" s="404" t="s">
        <v>65</v>
      </c>
      <c r="G6730"/>
    </row>
    <row r="6731" spans="1:7" ht="34.5" thickBot="1" x14ac:dyDescent="0.25">
      <c r="A6731" s="407">
        <v>91016</v>
      </c>
      <c r="B6731" s="407" t="s">
        <v>14405</v>
      </c>
      <c r="C6731" s="407" t="s">
        <v>2</v>
      </c>
      <c r="D6731" s="407">
        <v>495.14</v>
      </c>
      <c r="E6731" s="404" t="s">
        <v>65</v>
      </c>
      <c r="G6731"/>
    </row>
    <row r="6732" spans="1:7" ht="23.25" thickBot="1" x14ac:dyDescent="0.25">
      <c r="A6732" s="406">
        <v>91286</v>
      </c>
      <c r="B6732" s="406" t="s">
        <v>14406</v>
      </c>
      <c r="C6732" s="406" t="s">
        <v>12270</v>
      </c>
      <c r="D6732" s="406">
        <v>117.15</v>
      </c>
      <c r="E6732" s="404" t="s">
        <v>65</v>
      </c>
      <c r="G6732"/>
    </row>
    <row r="6733" spans="1:7" ht="23.25" thickBot="1" x14ac:dyDescent="0.25">
      <c r="A6733" s="407">
        <v>91287</v>
      </c>
      <c r="B6733" s="407" t="s">
        <v>14407</v>
      </c>
      <c r="C6733" s="407" t="s">
        <v>12270</v>
      </c>
      <c r="D6733" s="407">
        <v>123.34</v>
      </c>
      <c r="E6733" s="404" t="s">
        <v>65</v>
      </c>
      <c r="G6733"/>
    </row>
    <row r="6734" spans="1:7" ht="23.25" thickBot="1" x14ac:dyDescent="0.25">
      <c r="A6734" s="406">
        <v>91288</v>
      </c>
      <c r="B6734" s="406" t="s">
        <v>14408</v>
      </c>
      <c r="C6734" s="406" t="s">
        <v>12270</v>
      </c>
      <c r="D6734" s="406">
        <v>129.54</v>
      </c>
      <c r="E6734" s="404" t="s">
        <v>65</v>
      </c>
      <c r="G6734"/>
    </row>
    <row r="6735" spans="1:7" ht="23.25" thickBot="1" x14ac:dyDescent="0.25">
      <c r="A6735" s="407">
        <v>91290</v>
      </c>
      <c r="B6735" s="407" t="s">
        <v>14409</v>
      </c>
      <c r="C6735" s="407" t="s">
        <v>12270</v>
      </c>
      <c r="D6735" s="407">
        <v>135.72999999999999</v>
      </c>
      <c r="E6735" s="404" t="s">
        <v>65</v>
      </c>
      <c r="G6735"/>
    </row>
    <row r="6736" spans="1:7" ht="23.25" thickBot="1" x14ac:dyDescent="0.25">
      <c r="A6736" s="406">
        <v>91291</v>
      </c>
      <c r="B6736" s="406" t="s">
        <v>11812</v>
      </c>
      <c r="C6736" s="406" t="s">
        <v>812</v>
      </c>
      <c r="D6736" s="406">
        <v>171.92</v>
      </c>
      <c r="E6736" s="404" t="s">
        <v>65</v>
      </c>
      <c r="G6736"/>
    </row>
    <row r="6737" spans="1:7" ht="23.25" thickBot="1" x14ac:dyDescent="0.25">
      <c r="A6737" s="407">
        <v>91292</v>
      </c>
      <c r="B6737" s="407" t="s">
        <v>11813</v>
      </c>
      <c r="C6737" s="407" t="s">
        <v>812</v>
      </c>
      <c r="D6737" s="407">
        <v>182.65</v>
      </c>
      <c r="E6737" s="404" t="s">
        <v>65</v>
      </c>
      <c r="G6737"/>
    </row>
    <row r="6738" spans="1:7" ht="23.25" thickBot="1" x14ac:dyDescent="0.25">
      <c r="A6738" s="406">
        <v>91293</v>
      </c>
      <c r="B6738" s="406" t="s">
        <v>11814</v>
      </c>
      <c r="C6738" s="406" t="s">
        <v>812</v>
      </c>
      <c r="D6738" s="406">
        <v>193.39</v>
      </c>
      <c r="E6738" s="404" t="s">
        <v>65</v>
      </c>
      <c r="G6738"/>
    </row>
    <row r="6739" spans="1:7" ht="23.25" thickBot="1" x14ac:dyDescent="0.25">
      <c r="A6739" s="407">
        <v>91294</v>
      </c>
      <c r="B6739" s="407" t="s">
        <v>11815</v>
      </c>
      <c r="C6739" s="407" t="s">
        <v>812</v>
      </c>
      <c r="D6739" s="407">
        <v>204.15</v>
      </c>
      <c r="E6739" s="404" t="s">
        <v>65</v>
      </c>
      <c r="G6739"/>
    </row>
    <row r="6740" spans="1:7" ht="23.25" thickBot="1" x14ac:dyDescent="0.25">
      <c r="A6740" s="406">
        <v>91295</v>
      </c>
      <c r="B6740" s="406" t="s">
        <v>11816</v>
      </c>
      <c r="C6740" s="406" t="s">
        <v>2</v>
      </c>
      <c r="D6740" s="406">
        <v>284.83999999999997</v>
      </c>
      <c r="E6740" s="404" t="s">
        <v>65</v>
      </c>
      <c r="G6740"/>
    </row>
    <row r="6741" spans="1:7" ht="23.25" thickBot="1" x14ac:dyDescent="0.25">
      <c r="A6741" s="407">
        <v>91296</v>
      </c>
      <c r="B6741" s="407" t="s">
        <v>11817</v>
      </c>
      <c r="C6741" s="407" t="s">
        <v>2</v>
      </c>
      <c r="D6741" s="407">
        <v>295.42</v>
      </c>
      <c r="E6741" s="404" t="s">
        <v>65</v>
      </c>
      <c r="G6741"/>
    </row>
    <row r="6742" spans="1:7" ht="23.25" thickBot="1" x14ac:dyDescent="0.25">
      <c r="A6742" s="406">
        <v>91297</v>
      </c>
      <c r="B6742" s="406" t="s">
        <v>11818</v>
      </c>
      <c r="C6742" s="406" t="s">
        <v>2</v>
      </c>
      <c r="D6742" s="406">
        <v>261.60000000000002</v>
      </c>
      <c r="E6742" s="404" t="s">
        <v>65</v>
      </c>
      <c r="G6742"/>
    </row>
    <row r="6743" spans="1:7" ht="23.25" thickBot="1" x14ac:dyDescent="0.25">
      <c r="A6743" s="407">
        <v>91298</v>
      </c>
      <c r="B6743" s="407" t="s">
        <v>14410</v>
      </c>
      <c r="C6743" s="407" t="s">
        <v>2</v>
      </c>
      <c r="D6743" s="407">
        <v>354.57</v>
      </c>
      <c r="E6743" s="404" t="s">
        <v>65</v>
      </c>
      <c r="G6743"/>
    </row>
    <row r="6744" spans="1:7" ht="23.25" thickBot="1" x14ac:dyDescent="0.25">
      <c r="A6744" s="406">
        <v>91299</v>
      </c>
      <c r="B6744" s="406" t="s">
        <v>14411</v>
      </c>
      <c r="C6744" s="406" t="s">
        <v>2</v>
      </c>
      <c r="D6744" s="406">
        <v>554.6</v>
      </c>
      <c r="E6744" s="404" t="s">
        <v>65</v>
      </c>
      <c r="G6744"/>
    </row>
    <row r="6745" spans="1:7" ht="23.25" thickBot="1" x14ac:dyDescent="0.25">
      <c r="A6745" s="407">
        <v>91300</v>
      </c>
      <c r="B6745" s="407" t="s">
        <v>14412</v>
      </c>
      <c r="C6745" s="407" t="s">
        <v>5061</v>
      </c>
      <c r="D6745" s="407">
        <v>18.600000000000001</v>
      </c>
      <c r="E6745" s="404" t="s">
        <v>65</v>
      </c>
      <c r="G6745"/>
    </row>
    <row r="6746" spans="1:7" ht="23.25" thickBot="1" x14ac:dyDescent="0.25">
      <c r="A6746" s="406">
        <v>91301</v>
      </c>
      <c r="B6746" s="406" t="s">
        <v>14413</v>
      </c>
      <c r="C6746" s="406" t="s">
        <v>5061</v>
      </c>
      <c r="D6746" s="406">
        <v>19.71</v>
      </c>
      <c r="E6746" s="404" t="s">
        <v>65</v>
      </c>
      <c r="G6746"/>
    </row>
    <row r="6747" spans="1:7" ht="23.25" thickBot="1" x14ac:dyDescent="0.25">
      <c r="A6747" s="407">
        <v>91302</v>
      </c>
      <c r="B6747" s="407" t="s">
        <v>14414</v>
      </c>
      <c r="C6747" s="407" t="s">
        <v>5061</v>
      </c>
      <c r="D6747" s="407">
        <v>20.84</v>
      </c>
      <c r="E6747" s="404" t="s">
        <v>65</v>
      </c>
      <c r="G6747"/>
    </row>
    <row r="6748" spans="1:7" ht="23.25" thickBot="1" x14ac:dyDescent="0.25">
      <c r="A6748" s="406">
        <v>91303</v>
      </c>
      <c r="B6748" s="406" t="s">
        <v>11819</v>
      </c>
      <c r="C6748" s="406" t="s">
        <v>5061</v>
      </c>
      <c r="D6748" s="406">
        <v>21.99</v>
      </c>
      <c r="E6748" s="404" t="s">
        <v>65</v>
      </c>
      <c r="G6748"/>
    </row>
    <row r="6749" spans="1:7" ht="23.25" thickBot="1" x14ac:dyDescent="0.25">
      <c r="A6749" s="407">
        <v>91304</v>
      </c>
      <c r="B6749" s="407" t="s">
        <v>14415</v>
      </c>
      <c r="C6749" s="407" t="s">
        <v>2</v>
      </c>
      <c r="D6749" s="407">
        <v>65.81</v>
      </c>
      <c r="E6749" s="404" t="s">
        <v>65</v>
      </c>
      <c r="G6749"/>
    </row>
    <row r="6750" spans="1:7" ht="23.25" thickBot="1" x14ac:dyDescent="0.25">
      <c r="A6750" s="406">
        <v>91305</v>
      </c>
      <c r="B6750" s="406" t="s">
        <v>11820</v>
      </c>
      <c r="C6750" s="406" t="s">
        <v>2</v>
      </c>
      <c r="D6750" s="406">
        <v>50.34</v>
      </c>
      <c r="E6750" s="404" t="s">
        <v>65</v>
      </c>
      <c r="G6750"/>
    </row>
    <row r="6751" spans="1:7" ht="23.25" thickBot="1" x14ac:dyDescent="0.25">
      <c r="A6751" s="407">
        <v>91306</v>
      </c>
      <c r="B6751" s="407" t="s">
        <v>11821</v>
      </c>
      <c r="C6751" s="407" t="s">
        <v>2</v>
      </c>
      <c r="D6751" s="407">
        <v>91.66</v>
      </c>
      <c r="E6751" s="404" t="s">
        <v>65</v>
      </c>
      <c r="G6751"/>
    </row>
    <row r="6752" spans="1:7" ht="23.25" thickBot="1" x14ac:dyDescent="0.25">
      <c r="A6752" s="406">
        <v>91307</v>
      </c>
      <c r="B6752" s="406" t="s">
        <v>11822</v>
      </c>
      <c r="C6752" s="406" t="s">
        <v>2</v>
      </c>
      <c r="D6752" s="406">
        <v>49.66</v>
      </c>
      <c r="E6752" s="404" t="s">
        <v>65</v>
      </c>
      <c r="G6752"/>
    </row>
    <row r="6753" spans="1:7" ht="34.5" thickBot="1" x14ac:dyDescent="0.25">
      <c r="A6753" s="407">
        <v>91312</v>
      </c>
      <c r="B6753" s="407" t="s">
        <v>11823</v>
      </c>
      <c r="C6753" s="407" t="s">
        <v>843</v>
      </c>
      <c r="D6753" s="407">
        <v>408.42</v>
      </c>
      <c r="E6753" s="404" t="s">
        <v>65</v>
      </c>
      <c r="G6753"/>
    </row>
    <row r="6754" spans="1:7" ht="34.5" thickBot="1" x14ac:dyDescent="0.25">
      <c r="A6754" s="406">
        <v>91313</v>
      </c>
      <c r="B6754" s="406" t="s">
        <v>11824</v>
      </c>
      <c r="C6754" s="406" t="s">
        <v>843</v>
      </c>
      <c r="D6754" s="406">
        <v>425.77</v>
      </c>
      <c r="E6754" s="404" t="s">
        <v>65</v>
      </c>
      <c r="G6754"/>
    </row>
    <row r="6755" spans="1:7" ht="34.5" thickBot="1" x14ac:dyDescent="0.25">
      <c r="A6755" s="407">
        <v>91314</v>
      </c>
      <c r="B6755" s="407" t="s">
        <v>11825</v>
      </c>
      <c r="C6755" s="407" t="s">
        <v>843</v>
      </c>
      <c r="D6755" s="407">
        <v>459.96</v>
      </c>
      <c r="E6755" s="404" t="s">
        <v>65</v>
      </c>
      <c r="G6755"/>
    </row>
    <row r="6756" spans="1:7" ht="34.5" thickBot="1" x14ac:dyDescent="0.25">
      <c r="A6756" s="406">
        <v>91315</v>
      </c>
      <c r="B6756" s="406" t="s">
        <v>11826</v>
      </c>
      <c r="C6756" s="406" t="s">
        <v>843</v>
      </c>
      <c r="D6756" s="406">
        <v>484.54</v>
      </c>
      <c r="E6756" s="404" t="s">
        <v>65</v>
      </c>
      <c r="G6756"/>
    </row>
    <row r="6757" spans="1:7" ht="34.5" thickBot="1" x14ac:dyDescent="0.25">
      <c r="A6757" s="407">
        <v>91318</v>
      </c>
      <c r="B6757" s="407" t="s">
        <v>14416</v>
      </c>
      <c r="C6757" s="407" t="s">
        <v>843</v>
      </c>
      <c r="D6757" s="407">
        <v>358.08</v>
      </c>
      <c r="E6757" s="404" t="s">
        <v>65</v>
      </c>
      <c r="G6757"/>
    </row>
    <row r="6758" spans="1:7" ht="34.5" thickBot="1" x14ac:dyDescent="0.25">
      <c r="A6758" s="406">
        <v>91319</v>
      </c>
      <c r="B6758" s="406" t="s">
        <v>14417</v>
      </c>
      <c r="C6758" s="406" t="s">
        <v>843</v>
      </c>
      <c r="D6758" s="406">
        <v>376.1</v>
      </c>
      <c r="E6758" s="404" t="s">
        <v>65</v>
      </c>
      <c r="G6758"/>
    </row>
    <row r="6759" spans="1:7" ht="34.5" thickBot="1" x14ac:dyDescent="0.25">
      <c r="A6759" s="407">
        <v>91320</v>
      </c>
      <c r="B6759" s="407" t="s">
        <v>14418</v>
      </c>
      <c r="C6759" s="407" t="s">
        <v>843</v>
      </c>
      <c r="D6759" s="407">
        <v>394.15</v>
      </c>
      <c r="E6759" s="404" t="s">
        <v>65</v>
      </c>
      <c r="G6759"/>
    </row>
    <row r="6760" spans="1:7" ht="34.5" thickBot="1" x14ac:dyDescent="0.25">
      <c r="A6760" s="406">
        <v>91321</v>
      </c>
      <c r="B6760" s="406" t="s">
        <v>11827</v>
      </c>
      <c r="C6760" s="406" t="s">
        <v>843</v>
      </c>
      <c r="D6760" s="406">
        <v>418.73</v>
      </c>
      <c r="E6760" s="404" t="s">
        <v>65</v>
      </c>
      <c r="G6760"/>
    </row>
    <row r="6761" spans="1:7" ht="34.5" thickBot="1" x14ac:dyDescent="0.25">
      <c r="A6761" s="407">
        <v>91324</v>
      </c>
      <c r="B6761" s="407" t="s">
        <v>11828</v>
      </c>
      <c r="C6761" s="407" t="s">
        <v>2</v>
      </c>
      <c r="D6761" s="407">
        <v>384.64</v>
      </c>
      <c r="E6761" s="404" t="s">
        <v>65</v>
      </c>
      <c r="G6761"/>
    </row>
    <row r="6762" spans="1:7" ht="34.5" thickBot="1" x14ac:dyDescent="0.25">
      <c r="A6762" s="406">
        <v>91325</v>
      </c>
      <c r="B6762" s="406" t="s">
        <v>11829</v>
      </c>
      <c r="C6762" s="406" t="s">
        <v>2</v>
      </c>
      <c r="D6762" s="406">
        <v>408.36</v>
      </c>
      <c r="E6762" s="404" t="s">
        <v>65</v>
      </c>
      <c r="G6762"/>
    </row>
    <row r="6763" spans="1:7" ht="34.5" thickBot="1" x14ac:dyDescent="0.25">
      <c r="A6763" s="407">
        <v>91326</v>
      </c>
      <c r="B6763" s="407" t="s">
        <v>14419</v>
      </c>
      <c r="C6763" s="407" t="s">
        <v>2</v>
      </c>
      <c r="D6763" s="407">
        <v>428.24</v>
      </c>
      <c r="E6763" s="404" t="s">
        <v>65</v>
      </c>
      <c r="G6763"/>
    </row>
    <row r="6764" spans="1:7" ht="34.5" thickBot="1" x14ac:dyDescent="0.25">
      <c r="A6764" s="406">
        <v>91327</v>
      </c>
      <c r="B6764" s="406" t="s">
        <v>14420</v>
      </c>
      <c r="C6764" s="406" t="s">
        <v>2</v>
      </c>
      <c r="D6764" s="406">
        <v>458.87</v>
      </c>
      <c r="E6764" s="404" t="s">
        <v>65</v>
      </c>
      <c r="G6764"/>
    </row>
    <row r="6765" spans="1:7" ht="34.5" thickBot="1" x14ac:dyDescent="0.25">
      <c r="A6765" s="407">
        <v>91328</v>
      </c>
      <c r="B6765" s="407" t="s">
        <v>11830</v>
      </c>
      <c r="C6765" s="407" t="s">
        <v>1753</v>
      </c>
      <c r="D6765" s="407">
        <v>529.87</v>
      </c>
      <c r="E6765" s="404" t="s">
        <v>65</v>
      </c>
      <c r="G6765"/>
    </row>
    <row r="6766" spans="1:7" ht="34.5" thickBot="1" x14ac:dyDescent="0.25">
      <c r="A6766" s="406">
        <v>91329</v>
      </c>
      <c r="B6766" s="406" t="s">
        <v>11831</v>
      </c>
      <c r="C6766" s="406" t="s">
        <v>1249</v>
      </c>
      <c r="D6766" s="406">
        <v>493.97</v>
      </c>
      <c r="E6766" s="404" t="s">
        <v>65</v>
      </c>
      <c r="G6766"/>
    </row>
    <row r="6767" spans="1:7" ht="34.5" thickBot="1" x14ac:dyDescent="0.25">
      <c r="A6767" s="407">
        <v>91330</v>
      </c>
      <c r="B6767" s="407" t="s">
        <v>11832</v>
      </c>
      <c r="C6767" s="407" t="s">
        <v>1753</v>
      </c>
      <c r="D6767" s="407">
        <v>553.54</v>
      </c>
      <c r="E6767" s="404" t="s">
        <v>65</v>
      </c>
      <c r="G6767"/>
    </row>
    <row r="6768" spans="1:7" ht="34.5" thickBot="1" x14ac:dyDescent="0.25">
      <c r="A6768" s="406">
        <v>91331</v>
      </c>
      <c r="B6768" s="406" t="s">
        <v>11833</v>
      </c>
      <c r="C6768" s="406" t="s">
        <v>1249</v>
      </c>
      <c r="D6768" s="406">
        <v>517.52</v>
      </c>
      <c r="E6768" s="404" t="s">
        <v>65</v>
      </c>
      <c r="G6768"/>
    </row>
    <row r="6769" spans="1:7" ht="34.5" thickBot="1" x14ac:dyDescent="0.25">
      <c r="A6769" s="407">
        <v>91332</v>
      </c>
      <c r="B6769" s="407" t="s">
        <v>11834</v>
      </c>
      <c r="C6769" s="407" t="s">
        <v>1753</v>
      </c>
      <c r="D6769" s="407">
        <v>532.83000000000004</v>
      </c>
      <c r="E6769" s="404" t="s">
        <v>65</v>
      </c>
      <c r="G6769"/>
    </row>
    <row r="6770" spans="1:7" ht="34.5" thickBot="1" x14ac:dyDescent="0.25">
      <c r="A6770" s="406">
        <v>91333</v>
      </c>
      <c r="B6770" s="406" t="s">
        <v>14421</v>
      </c>
      <c r="C6770" s="406" t="s">
        <v>1249</v>
      </c>
      <c r="D6770" s="406">
        <v>496.69</v>
      </c>
      <c r="E6770" s="404" t="s">
        <v>65</v>
      </c>
      <c r="G6770"/>
    </row>
    <row r="6771" spans="1:7" ht="34.5" thickBot="1" x14ac:dyDescent="0.25">
      <c r="A6771" s="407">
        <v>91334</v>
      </c>
      <c r="B6771" s="407" t="s">
        <v>11835</v>
      </c>
      <c r="C6771" s="407" t="s">
        <v>2</v>
      </c>
      <c r="D6771" s="407">
        <v>625.79</v>
      </c>
      <c r="E6771" s="404" t="s">
        <v>65</v>
      </c>
      <c r="G6771"/>
    </row>
    <row r="6772" spans="1:7" ht="34.5" thickBot="1" x14ac:dyDescent="0.25">
      <c r="A6772" s="406">
        <v>91335</v>
      </c>
      <c r="B6772" s="406" t="s">
        <v>11836</v>
      </c>
      <c r="C6772" s="406" t="s">
        <v>2</v>
      </c>
      <c r="D6772" s="406">
        <v>589.65</v>
      </c>
      <c r="E6772" s="404" t="s">
        <v>65</v>
      </c>
      <c r="G6772"/>
    </row>
    <row r="6773" spans="1:7" ht="34.5" thickBot="1" x14ac:dyDescent="0.25">
      <c r="A6773" s="407">
        <v>91336</v>
      </c>
      <c r="B6773" s="407" t="s">
        <v>14422</v>
      </c>
      <c r="C6773" s="407" t="s">
        <v>2</v>
      </c>
      <c r="D6773" s="407">
        <v>825.83</v>
      </c>
      <c r="E6773" s="404" t="s">
        <v>65</v>
      </c>
      <c r="G6773"/>
    </row>
    <row r="6774" spans="1:7" ht="34.5" thickBot="1" x14ac:dyDescent="0.25">
      <c r="A6774" s="406">
        <v>91337</v>
      </c>
      <c r="B6774" s="406" t="s">
        <v>14423</v>
      </c>
      <c r="C6774" s="406" t="s">
        <v>2</v>
      </c>
      <c r="D6774" s="406">
        <v>789.68</v>
      </c>
      <c r="E6774" s="404" t="s">
        <v>65</v>
      </c>
      <c r="G6774"/>
    </row>
    <row r="6775" spans="1:7" ht="13.5" thickBot="1" x14ac:dyDescent="0.25">
      <c r="A6775" s="407">
        <v>90</v>
      </c>
      <c r="B6775" s="407" t="s">
        <v>505</v>
      </c>
      <c r="C6775" s="407"/>
      <c r="D6775" s="407"/>
      <c r="E6775" s="404" t="s">
        <v>65</v>
      </c>
      <c r="G6775"/>
    </row>
    <row r="6776" spans="1:7" ht="13.5" thickBot="1" x14ac:dyDescent="0.25">
      <c r="A6776" s="406">
        <v>73813</v>
      </c>
      <c r="B6776" s="406" t="s">
        <v>505</v>
      </c>
      <c r="C6776" s="406"/>
      <c r="D6776" s="406"/>
      <c r="E6776" s="404" t="s">
        <v>65</v>
      </c>
      <c r="G6776"/>
    </row>
    <row r="6777" spans="1:7" ht="13.5" thickBot="1" x14ac:dyDescent="0.25">
      <c r="A6777" s="407" t="s">
        <v>506</v>
      </c>
      <c r="B6777" s="407" t="s">
        <v>4544</v>
      </c>
      <c r="C6777" s="407" t="s">
        <v>2</v>
      </c>
      <c r="D6777" s="407">
        <v>999.98</v>
      </c>
      <c r="E6777" s="404" t="s">
        <v>65</v>
      </c>
      <c r="G6777"/>
    </row>
    <row r="6778" spans="1:7" ht="13.5" thickBot="1" x14ac:dyDescent="0.25">
      <c r="A6778" s="406">
        <v>84842</v>
      </c>
      <c r="B6778" s="406" t="s">
        <v>4545</v>
      </c>
      <c r="C6778" s="406" t="s">
        <v>184</v>
      </c>
      <c r="D6778" s="406">
        <v>520.14</v>
      </c>
      <c r="E6778" s="404" t="s">
        <v>65</v>
      </c>
      <c r="G6778"/>
    </row>
    <row r="6779" spans="1:7" ht="13.5" thickBot="1" x14ac:dyDescent="0.25">
      <c r="A6779" s="407">
        <v>84843</v>
      </c>
      <c r="B6779" s="407" t="s">
        <v>4546</v>
      </c>
      <c r="C6779" s="407" t="s">
        <v>184</v>
      </c>
      <c r="D6779" s="407">
        <v>518.82000000000005</v>
      </c>
      <c r="E6779" s="404" t="s">
        <v>65</v>
      </c>
      <c r="G6779"/>
    </row>
    <row r="6780" spans="1:7" ht="13.5" thickBot="1" x14ac:dyDescent="0.25">
      <c r="A6780" s="406">
        <v>84844</v>
      </c>
      <c r="B6780" s="406" t="s">
        <v>4547</v>
      </c>
      <c r="C6780" s="406" t="s">
        <v>184</v>
      </c>
      <c r="D6780" s="406">
        <v>496.07</v>
      </c>
      <c r="E6780" s="404" t="s">
        <v>65</v>
      </c>
      <c r="G6780"/>
    </row>
    <row r="6781" spans="1:7" ht="13.5" thickBot="1" x14ac:dyDescent="0.25">
      <c r="A6781" s="407">
        <v>84845</v>
      </c>
      <c r="B6781" s="407" t="s">
        <v>4548</v>
      </c>
      <c r="C6781" s="407" t="s">
        <v>184</v>
      </c>
      <c r="D6781" s="407">
        <v>432.71</v>
      </c>
      <c r="E6781" s="404" t="s">
        <v>65</v>
      </c>
      <c r="G6781"/>
    </row>
    <row r="6782" spans="1:7" ht="13.5" thickBot="1" x14ac:dyDescent="0.25">
      <c r="A6782" s="406">
        <v>84846</v>
      </c>
      <c r="B6782" s="406" t="s">
        <v>4549</v>
      </c>
      <c r="C6782" s="406" t="s">
        <v>184</v>
      </c>
      <c r="D6782" s="406">
        <v>577.91</v>
      </c>
      <c r="E6782" s="404" t="s">
        <v>65</v>
      </c>
      <c r="G6782"/>
    </row>
    <row r="6783" spans="1:7" ht="13.5" thickBot="1" x14ac:dyDescent="0.25">
      <c r="A6783" s="407">
        <v>84847</v>
      </c>
      <c r="B6783" s="407" t="s">
        <v>4550</v>
      </c>
      <c r="C6783" s="407" t="s">
        <v>184</v>
      </c>
      <c r="D6783" s="407">
        <v>472.31</v>
      </c>
      <c r="E6783" s="404" t="s">
        <v>65</v>
      </c>
      <c r="G6783"/>
    </row>
    <row r="6784" spans="1:7" ht="13.5" thickBot="1" x14ac:dyDescent="0.25">
      <c r="A6784" s="406">
        <v>84848</v>
      </c>
      <c r="B6784" s="406" t="s">
        <v>4551</v>
      </c>
      <c r="C6784" s="406" t="s">
        <v>184</v>
      </c>
      <c r="D6784" s="406">
        <v>355.7</v>
      </c>
      <c r="E6784" s="404" t="s">
        <v>65</v>
      </c>
      <c r="G6784"/>
    </row>
    <row r="6785" spans="1:7" ht="13.5" thickBot="1" x14ac:dyDescent="0.25">
      <c r="A6785" s="407">
        <v>84849</v>
      </c>
      <c r="B6785" s="407" t="s">
        <v>4552</v>
      </c>
      <c r="C6785" s="407" t="s">
        <v>2</v>
      </c>
      <c r="D6785" s="407">
        <v>69.87</v>
      </c>
      <c r="E6785" s="404" t="s">
        <v>65</v>
      </c>
      <c r="G6785"/>
    </row>
    <row r="6786" spans="1:7" ht="13.5" thickBot="1" x14ac:dyDescent="0.25">
      <c r="A6786" s="406">
        <v>84851</v>
      </c>
      <c r="B6786" s="406" t="s">
        <v>4553</v>
      </c>
      <c r="C6786" s="406" t="s">
        <v>184</v>
      </c>
      <c r="D6786" s="406">
        <v>118.63</v>
      </c>
      <c r="E6786" s="404" t="s">
        <v>65</v>
      </c>
      <c r="G6786"/>
    </row>
    <row r="6787" spans="1:7" ht="13.5" thickBot="1" x14ac:dyDescent="0.25">
      <c r="A6787" s="407">
        <v>92</v>
      </c>
      <c r="B6787" s="407" t="s">
        <v>507</v>
      </c>
      <c r="C6787" s="407"/>
      <c r="D6787" s="407"/>
      <c r="E6787" s="404" t="s">
        <v>65</v>
      </c>
      <c r="G6787"/>
    </row>
    <row r="6788" spans="1:7" ht="13.5" thickBot="1" x14ac:dyDescent="0.25">
      <c r="A6788" s="406">
        <v>40678</v>
      </c>
      <c r="B6788" s="406" t="s">
        <v>4554</v>
      </c>
      <c r="C6788" s="406" t="s">
        <v>184</v>
      </c>
      <c r="D6788" s="406">
        <v>264.37</v>
      </c>
      <c r="E6788" s="404" t="s">
        <v>65</v>
      </c>
      <c r="G6788"/>
    </row>
    <row r="6789" spans="1:7" ht="13.5" thickBot="1" x14ac:dyDescent="0.25">
      <c r="A6789" s="407">
        <v>72140</v>
      </c>
      <c r="B6789" s="407" t="s">
        <v>4555</v>
      </c>
      <c r="C6789" s="407" t="s">
        <v>2</v>
      </c>
      <c r="D6789" s="407">
        <v>352.69</v>
      </c>
      <c r="E6789" s="404" t="s">
        <v>65</v>
      </c>
      <c r="G6789"/>
    </row>
    <row r="6790" spans="1:7" ht="13.5" thickBot="1" x14ac:dyDescent="0.25">
      <c r="A6790" s="406">
        <v>73933</v>
      </c>
      <c r="B6790" s="406" t="s">
        <v>508</v>
      </c>
      <c r="C6790" s="406"/>
      <c r="D6790" s="406"/>
      <c r="E6790" s="404" t="s">
        <v>65</v>
      </c>
      <c r="G6790"/>
    </row>
    <row r="6791" spans="1:7" ht="13.5" thickBot="1" x14ac:dyDescent="0.25">
      <c r="A6791" s="407" t="s">
        <v>509</v>
      </c>
      <c r="B6791" s="407" t="s">
        <v>4556</v>
      </c>
      <c r="C6791" s="407" t="s">
        <v>184</v>
      </c>
      <c r="D6791" s="407">
        <v>417.32</v>
      </c>
      <c r="E6791" s="404" t="s">
        <v>65</v>
      </c>
      <c r="G6791"/>
    </row>
    <row r="6792" spans="1:7" ht="13.5" thickBot="1" x14ac:dyDescent="0.25">
      <c r="A6792" s="406" t="s">
        <v>510</v>
      </c>
      <c r="B6792" s="406" t="s">
        <v>4557</v>
      </c>
      <c r="C6792" s="406" t="s">
        <v>184</v>
      </c>
      <c r="D6792" s="406">
        <v>431.94</v>
      </c>
      <c r="E6792" s="404" t="s">
        <v>65</v>
      </c>
      <c r="G6792"/>
    </row>
    <row r="6793" spans="1:7" ht="13.5" thickBot="1" x14ac:dyDescent="0.25">
      <c r="A6793" s="407" t="s">
        <v>511</v>
      </c>
      <c r="B6793" s="407" t="s">
        <v>4558</v>
      </c>
      <c r="C6793" s="407" t="s">
        <v>184</v>
      </c>
      <c r="D6793" s="407">
        <v>394.03</v>
      </c>
      <c r="E6793" s="404" t="s">
        <v>65</v>
      </c>
      <c r="G6793"/>
    </row>
    <row r="6794" spans="1:7" ht="13.5" thickBot="1" x14ac:dyDescent="0.25">
      <c r="A6794" s="406" t="s">
        <v>512</v>
      </c>
      <c r="B6794" s="406" t="s">
        <v>4559</v>
      </c>
      <c r="C6794" s="406" t="s">
        <v>184</v>
      </c>
      <c r="D6794" s="406">
        <v>389.56</v>
      </c>
      <c r="E6794" s="404" t="s">
        <v>65</v>
      </c>
      <c r="G6794"/>
    </row>
    <row r="6795" spans="1:7" ht="13.5" thickBot="1" x14ac:dyDescent="0.25">
      <c r="A6795" s="407">
        <v>74073</v>
      </c>
      <c r="B6795" s="407" t="s">
        <v>513</v>
      </c>
      <c r="C6795" s="407"/>
      <c r="D6795" s="407"/>
      <c r="E6795" s="404" t="s">
        <v>65</v>
      </c>
      <c r="G6795"/>
    </row>
    <row r="6796" spans="1:7" ht="13.5" thickBot="1" x14ac:dyDescent="0.25">
      <c r="A6796" s="406" t="s">
        <v>514</v>
      </c>
      <c r="B6796" s="406" t="s">
        <v>4560</v>
      </c>
      <c r="C6796" s="406" t="s">
        <v>2</v>
      </c>
      <c r="D6796" s="406">
        <v>83.96</v>
      </c>
      <c r="E6796" s="404" t="s">
        <v>65</v>
      </c>
      <c r="G6796"/>
    </row>
    <row r="6797" spans="1:7" ht="13.5" thickBot="1" x14ac:dyDescent="0.25">
      <c r="A6797" s="407" t="s">
        <v>515</v>
      </c>
      <c r="B6797" s="407" t="s">
        <v>4561</v>
      </c>
      <c r="C6797" s="407" t="s">
        <v>2</v>
      </c>
      <c r="D6797" s="407">
        <v>94.68</v>
      </c>
      <c r="E6797" s="404" t="s">
        <v>65</v>
      </c>
      <c r="G6797"/>
    </row>
    <row r="6798" spans="1:7" ht="13.5" thickBot="1" x14ac:dyDescent="0.25">
      <c r="A6798" s="406">
        <v>74136</v>
      </c>
      <c r="B6798" s="406" t="s">
        <v>516</v>
      </c>
      <c r="C6798" s="406"/>
      <c r="D6798" s="406"/>
      <c r="E6798" s="404" t="s">
        <v>65</v>
      </c>
      <c r="G6798"/>
    </row>
    <row r="6799" spans="1:7" ht="13.5" thickBot="1" x14ac:dyDescent="0.25">
      <c r="A6799" s="407" t="s">
        <v>517</v>
      </c>
      <c r="B6799" s="407" t="s">
        <v>4562</v>
      </c>
      <c r="C6799" s="407" t="s">
        <v>184</v>
      </c>
      <c r="D6799" s="407">
        <v>582.45000000000005</v>
      </c>
      <c r="E6799" s="404" t="s">
        <v>65</v>
      </c>
      <c r="G6799"/>
    </row>
    <row r="6800" spans="1:7" ht="23.25" thickBot="1" x14ac:dyDescent="0.25">
      <c r="A6800" s="406" t="s">
        <v>518</v>
      </c>
      <c r="B6800" s="406" t="s">
        <v>4563</v>
      </c>
      <c r="C6800" s="406" t="s">
        <v>184</v>
      </c>
      <c r="D6800" s="406">
        <v>491.28</v>
      </c>
      <c r="E6800" s="404" t="s">
        <v>65</v>
      </c>
      <c r="G6800"/>
    </row>
    <row r="6801" spans="1:7" ht="13.5" thickBot="1" x14ac:dyDescent="0.25">
      <c r="A6801" s="407" t="s">
        <v>519</v>
      </c>
      <c r="B6801" s="407" t="s">
        <v>4564</v>
      </c>
      <c r="C6801" s="407" t="s">
        <v>184</v>
      </c>
      <c r="D6801" s="407">
        <v>342.26</v>
      </c>
      <c r="E6801" s="404" t="s">
        <v>65</v>
      </c>
      <c r="G6801"/>
    </row>
    <row r="6802" spans="1:7" ht="13.5" thickBot="1" x14ac:dyDescent="0.25">
      <c r="A6802" s="406">
        <v>84854</v>
      </c>
      <c r="B6802" s="406" t="s">
        <v>4565</v>
      </c>
      <c r="C6802" s="406" t="s">
        <v>70</v>
      </c>
      <c r="D6802" s="406">
        <v>28.58</v>
      </c>
      <c r="E6802" s="404" t="s">
        <v>65</v>
      </c>
      <c r="G6802"/>
    </row>
    <row r="6803" spans="1:7" ht="13.5" thickBot="1" x14ac:dyDescent="0.25">
      <c r="A6803" s="407">
        <v>93</v>
      </c>
      <c r="B6803" s="407" t="s">
        <v>520</v>
      </c>
      <c r="C6803" s="407"/>
      <c r="D6803" s="407"/>
      <c r="E6803" s="404" t="s">
        <v>65</v>
      </c>
      <c r="G6803"/>
    </row>
    <row r="6804" spans="1:7" ht="13.5" thickBot="1" x14ac:dyDescent="0.25">
      <c r="A6804" s="406">
        <v>6103</v>
      </c>
      <c r="B6804" s="406" t="s">
        <v>3206</v>
      </c>
      <c r="C6804" s="406" t="s">
        <v>184</v>
      </c>
      <c r="D6804" s="406">
        <v>736.77</v>
      </c>
      <c r="E6804" s="404" t="s">
        <v>65</v>
      </c>
      <c r="G6804"/>
    </row>
    <row r="6805" spans="1:7" ht="13.5" thickBot="1" x14ac:dyDescent="0.25">
      <c r="A6805" s="407">
        <v>6104</v>
      </c>
      <c r="B6805" s="407" t="s">
        <v>4566</v>
      </c>
      <c r="C6805" s="407" t="s">
        <v>184</v>
      </c>
      <c r="D6805" s="407">
        <v>363.77</v>
      </c>
      <c r="E6805" s="404" t="s">
        <v>65</v>
      </c>
      <c r="G6805"/>
    </row>
    <row r="6806" spans="1:7" ht="13.5" thickBot="1" x14ac:dyDescent="0.25">
      <c r="A6806" s="406">
        <v>6126</v>
      </c>
      <c r="B6806" s="406" t="s">
        <v>4567</v>
      </c>
      <c r="C6806" s="406" t="s">
        <v>184</v>
      </c>
      <c r="D6806" s="406">
        <v>584.61</v>
      </c>
      <c r="E6806" s="404" t="s">
        <v>65</v>
      </c>
      <c r="G6806"/>
    </row>
    <row r="6807" spans="1:7" ht="13.5" thickBot="1" x14ac:dyDescent="0.25">
      <c r="A6807" s="407">
        <v>72148</v>
      </c>
      <c r="B6807" s="407" t="s">
        <v>3207</v>
      </c>
      <c r="C6807" s="407" t="s">
        <v>2</v>
      </c>
      <c r="D6807" s="407">
        <v>37.619999999999997</v>
      </c>
      <c r="E6807" s="404" t="s">
        <v>65</v>
      </c>
      <c r="G6807"/>
    </row>
    <row r="6808" spans="1:7" ht="13.5" thickBot="1" x14ac:dyDescent="0.25">
      <c r="A6808" s="406">
        <v>72149</v>
      </c>
      <c r="B6808" s="406" t="s">
        <v>521</v>
      </c>
      <c r="C6808" s="406" t="s">
        <v>2</v>
      </c>
      <c r="D6808" s="406">
        <v>40.75</v>
      </c>
      <c r="E6808" s="404" t="s">
        <v>65</v>
      </c>
      <c r="G6808"/>
    </row>
    <row r="6809" spans="1:7" ht="13.5" thickBot="1" x14ac:dyDescent="0.25">
      <c r="A6809" s="407">
        <v>73940</v>
      </c>
      <c r="B6809" s="407" t="s">
        <v>522</v>
      </c>
      <c r="C6809" s="407" t="s">
        <v>523</v>
      </c>
      <c r="D6809" s="407"/>
      <c r="E6809" s="404" t="s">
        <v>65</v>
      </c>
      <c r="G6809"/>
    </row>
    <row r="6810" spans="1:7" ht="23.25" thickBot="1" x14ac:dyDescent="0.25">
      <c r="A6810" s="406" t="s">
        <v>524</v>
      </c>
      <c r="B6810" s="406" t="s">
        <v>525</v>
      </c>
      <c r="C6810" s="406" t="s">
        <v>2</v>
      </c>
      <c r="D6810" s="406">
        <v>500.57</v>
      </c>
      <c r="E6810" s="404" t="s">
        <v>65</v>
      </c>
      <c r="G6810"/>
    </row>
    <row r="6811" spans="1:7" ht="13.5" thickBot="1" x14ac:dyDescent="0.25">
      <c r="A6811" s="407">
        <v>73945</v>
      </c>
      <c r="B6811" s="407" t="s">
        <v>526</v>
      </c>
      <c r="C6811" s="407"/>
      <c r="D6811" s="407"/>
      <c r="E6811" s="404" t="s">
        <v>65</v>
      </c>
      <c r="G6811"/>
    </row>
    <row r="6812" spans="1:7" ht="23.25" thickBot="1" x14ac:dyDescent="0.25">
      <c r="A6812" s="406" t="s">
        <v>527</v>
      </c>
      <c r="B6812" s="406" t="s">
        <v>4568</v>
      </c>
      <c r="C6812" s="406" t="s">
        <v>184</v>
      </c>
      <c r="D6812" s="406">
        <v>464.61</v>
      </c>
      <c r="E6812" s="404" t="s">
        <v>65</v>
      </c>
      <c r="G6812"/>
    </row>
    <row r="6813" spans="1:7" ht="13.5" thickBot="1" x14ac:dyDescent="0.25">
      <c r="A6813" s="407">
        <v>73961</v>
      </c>
      <c r="B6813" s="407" t="s">
        <v>528</v>
      </c>
      <c r="C6813" s="407"/>
      <c r="D6813" s="407"/>
      <c r="E6813" s="404" t="s">
        <v>65</v>
      </c>
      <c r="G6813"/>
    </row>
    <row r="6814" spans="1:7" ht="13.5" thickBot="1" x14ac:dyDescent="0.25">
      <c r="A6814" s="406" t="s">
        <v>529</v>
      </c>
      <c r="B6814" s="406" t="s">
        <v>4569</v>
      </c>
      <c r="C6814" s="406" t="s">
        <v>184</v>
      </c>
      <c r="D6814" s="406">
        <v>674.03</v>
      </c>
      <c r="E6814" s="404" t="s">
        <v>65</v>
      </c>
      <c r="G6814"/>
    </row>
    <row r="6815" spans="1:7" ht="13.5" thickBot="1" x14ac:dyDescent="0.25">
      <c r="A6815" s="407">
        <v>73984</v>
      </c>
      <c r="B6815" s="407" t="s">
        <v>530</v>
      </c>
      <c r="C6815" s="407"/>
      <c r="D6815" s="407"/>
      <c r="E6815" s="404" t="s">
        <v>65</v>
      </c>
      <c r="G6815"/>
    </row>
    <row r="6816" spans="1:7" ht="23.25" thickBot="1" x14ac:dyDescent="0.25">
      <c r="A6816" s="406" t="s">
        <v>531</v>
      </c>
      <c r="B6816" s="406" t="s">
        <v>4570</v>
      </c>
      <c r="C6816" s="406" t="s">
        <v>184</v>
      </c>
      <c r="D6816" s="406">
        <v>478.13</v>
      </c>
      <c r="E6816" s="404" t="s">
        <v>65</v>
      </c>
      <c r="G6816"/>
    </row>
    <row r="6817" spans="1:7" ht="13.5" thickBot="1" x14ac:dyDescent="0.25">
      <c r="A6817" s="407" t="s">
        <v>532</v>
      </c>
      <c r="B6817" s="407" t="s">
        <v>4571</v>
      </c>
      <c r="C6817" s="407" t="s">
        <v>184</v>
      </c>
      <c r="D6817" s="408">
        <v>1132.3</v>
      </c>
      <c r="E6817" s="404" t="s">
        <v>65</v>
      </c>
      <c r="G6817"/>
    </row>
    <row r="6818" spans="1:7" ht="23.25" thickBot="1" x14ac:dyDescent="0.25">
      <c r="A6818" s="406">
        <v>84858</v>
      </c>
      <c r="B6818" s="406" t="s">
        <v>4572</v>
      </c>
      <c r="C6818" s="406" t="s">
        <v>2</v>
      </c>
      <c r="D6818" s="406">
        <v>712.64</v>
      </c>
      <c r="E6818" s="404" t="s">
        <v>65</v>
      </c>
      <c r="G6818"/>
    </row>
    <row r="6819" spans="1:7" ht="23.25" thickBot="1" x14ac:dyDescent="0.25">
      <c r="A6819" s="407">
        <v>84860</v>
      </c>
      <c r="B6819" s="407" t="s">
        <v>4573</v>
      </c>
      <c r="C6819" s="407" t="s">
        <v>2</v>
      </c>
      <c r="D6819" s="407">
        <v>701.83</v>
      </c>
      <c r="E6819" s="404" t="s">
        <v>65</v>
      </c>
      <c r="G6819"/>
    </row>
    <row r="6820" spans="1:7" ht="13.5" thickBot="1" x14ac:dyDescent="0.25">
      <c r="A6820" s="406">
        <v>94</v>
      </c>
      <c r="B6820" s="406" t="s">
        <v>533</v>
      </c>
      <c r="C6820" s="406"/>
      <c r="D6820" s="406"/>
      <c r="E6820" s="404" t="s">
        <v>65</v>
      </c>
      <c r="G6820"/>
    </row>
    <row r="6821" spans="1:7" ht="13.5" thickBot="1" x14ac:dyDescent="0.25">
      <c r="A6821" s="407">
        <v>73932</v>
      </c>
      <c r="B6821" s="407" t="s">
        <v>534</v>
      </c>
      <c r="C6821" s="407"/>
      <c r="D6821" s="407"/>
      <c r="E6821" s="404" t="s">
        <v>65</v>
      </c>
      <c r="G6821"/>
    </row>
    <row r="6822" spans="1:7" ht="13.5" thickBot="1" x14ac:dyDescent="0.25">
      <c r="A6822" s="406" t="s">
        <v>535</v>
      </c>
      <c r="B6822" s="406" t="s">
        <v>3208</v>
      </c>
      <c r="C6822" s="406" t="s">
        <v>184</v>
      </c>
      <c r="D6822" s="406">
        <v>256.86</v>
      </c>
      <c r="E6822" s="404" t="s">
        <v>65</v>
      </c>
      <c r="G6822"/>
    </row>
    <row r="6823" spans="1:7" ht="13.5" thickBot="1" x14ac:dyDescent="0.25">
      <c r="A6823" s="407">
        <v>95</v>
      </c>
      <c r="B6823" s="407" t="s">
        <v>536</v>
      </c>
      <c r="C6823" s="407"/>
      <c r="D6823" s="407"/>
      <c r="E6823" s="404" t="s">
        <v>65</v>
      </c>
      <c r="G6823"/>
    </row>
    <row r="6824" spans="1:7" ht="13.5" thickBot="1" x14ac:dyDescent="0.25">
      <c r="A6824" s="406">
        <v>73631</v>
      </c>
      <c r="B6824" s="406" t="s">
        <v>3209</v>
      </c>
      <c r="C6824" s="406" t="s">
        <v>184</v>
      </c>
      <c r="D6824" s="406">
        <v>279.22000000000003</v>
      </c>
      <c r="E6824" s="404" t="s">
        <v>65</v>
      </c>
      <c r="G6824"/>
    </row>
    <row r="6825" spans="1:7" ht="13.5" thickBot="1" x14ac:dyDescent="0.25">
      <c r="A6825" s="407">
        <v>74195</v>
      </c>
      <c r="B6825" s="407" t="s">
        <v>537</v>
      </c>
      <c r="C6825" s="407"/>
      <c r="D6825" s="407"/>
      <c r="E6825" s="404" t="s">
        <v>65</v>
      </c>
      <c r="G6825"/>
    </row>
    <row r="6826" spans="1:7" ht="13.5" thickBot="1" x14ac:dyDescent="0.25">
      <c r="A6826" s="406" t="s">
        <v>538</v>
      </c>
      <c r="B6826" s="406" t="s">
        <v>3210</v>
      </c>
      <c r="C6826" s="406" t="s">
        <v>70</v>
      </c>
      <c r="D6826" s="406">
        <v>306.42</v>
      </c>
      <c r="E6826" s="404" t="s">
        <v>65</v>
      </c>
      <c r="G6826"/>
    </row>
    <row r="6827" spans="1:7" ht="13.5" thickBot="1" x14ac:dyDescent="0.25">
      <c r="A6827" s="407">
        <v>97</v>
      </c>
      <c r="B6827" s="407" t="s">
        <v>539</v>
      </c>
      <c r="C6827" s="407"/>
      <c r="D6827" s="407"/>
      <c r="E6827" s="404" t="s">
        <v>65</v>
      </c>
      <c r="G6827"/>
    </row>
    <row r="6828" spans="1:7" ht="13.5" thickBot="1" x14ac:dyDescent="0.25">
      <c r="A6828" s="406">
        <v>73665</v>
      </c>
      <c r="B6828" s="406" t="s">
        <v>4574</v>
      </c>
      <c r="C6828" s="406" t="s">
        <v>70</v>
      </c>
      <c r="D6828" s="406">
        <v>54.54</v>
      </c>
      <c r="E6828" s="404" t="s">
        <v>65</v>
      </c>
      <c r="G6828"/>
    </row>
    <row r="6829" spans="1:7" ht="13.5" thickBot="1" x14ac:dyDescent="0.25">
      <c r="A6829" s="407">
        <v>73669</v>
      </c>
      <c r="B6829" s="407" t="s">
        <v>3211</v>
      </c>
      <c r="C6829" s="407" t="s">
        <v>70</v>
      </c>
      <c r="D6829" s="407">
        <v>75.31</v>
      </c>
      <c r="E6829" s="404" t="s">
        <v>65</v>
      </c>
      <c r="G6829"/>
    </row>
    <row r="6830" spans="1:7" ht="13.5" thickBot="1" x14ac:dyDescent="0.25">
      <c r="A6830" s="406">
        <v>74072</v>
      </c>
      <c r="B6830" s="406" t="s">
        <v>540</v>
      </c>
      <c r="C6830" s="406"/>
      <c r="D6830" s="406"/>
      <c r="E6830" s="404" t="s">
        <v>65</v>
      </c>
      <c r="G6830"/>
    </row>
    <row r="6831" spans="1:7" ht="13.5" thickBot="1" x14ac:dyDescent="0.25">
      <c r="A6831" s="407" t="s">
        <v>541</v>
      </c>
      <c r="B6831" s="407" t="s">
        <v>3212</v>
      </c>
      <c r="C6831" s="407" t="s">
        <v>70</v>
      </c>
      <c r="D6831" s="407">
        <v>61.56</v>
      </c>
      <c r="E6831" s="404" t="s">
        <v>65</v>
      </c>
      <c r="G6831"/>
    </row>
    <row r="6832" spans="1:7" ht="13.5" thickBot="1" x14ac:dyDescent="0.25">
      <c r="A6832" s="406" t="s">
        <v>542</v>
      </c>
      <c r="B6832" s="406" t="s">
        <v>3213</v>
      </c>
      <c r="C6832" s="406" t="s">
        <v>70</v>
      </c>
      <c r="D6832" s="406">
        <v>99.51</v>
      </c>
      <c r="E6832" s="404" t="s">
        <v>65</v>
      </c>
      <c r="G6832"/>
    </row>
    <row r="6833" spans="1:7" ht="13.5" thickBot="1" x14ac:dyDescent="0.25">
      <c r="A6833" s="407" t="s">
        <v>543</v>
      </c>
      <c r="B6833" s="407" t="s">
        <v>3214</v>
      </c>
      <c r="C6833" s="407" t="s">
        <v>70</v>
      </c>
      <c r="D6833" s="407">
        <v>74.790000000000006</v>
      </c>
      <c r="E6833" s="404" t="s">
        <v>65</v>
      </c>
      <c r="G6833"/>
    </row>
    <row r="6834" spans="1:7" ht="23.25" thickBot="1" x14ac:dyDescent="0.25">
      <c r="A6834" s="406">
        <v>74103</v>
      </c>
      <c r="B6834" s="406" t="s">
        <v>3749</v>
      </c>
      <c r="C6834" s="406" t="s">
        <v>3750</v>
      </c>
      <c r="D6834" s="406"/>
      <c r="E6834" s="404" t="s">
        <v>65</v>
      </c>
      <c r="G6834"/>
    </row>
    <row r="6835" spans="1:7" ht="13.5" thickBot="1" x14ac:dyDescent="0.25">
      <c r="A6835" s="407" t="s">
        <v>544</v>
      </c>
      <c r="B6835" s="407" t="s">
        <v>4575</v>
      </c>
      <c r="C6835" s="407" t="s">
        <v>70</v>
      </c>
      <c r="D6835" s="407">
        <v>58.31</v>
      </c>
      <c r="E6835" s="404" t="s">
        <v>65</v>
      </c>
      <c r="G6835"/>
    </row>
    <row r="6836" spans="1:7" ht="13.5" thickBot="1" x14ac:dyDescent="0.25">
      <c r="A6836" s="406">
        <v>74194</v>
      </c>
      <c r="B6836" s="406" t="s">
        <v>545</v>
      </c>
      <c r="C6836" s="406"/>
      <c r="D6836" s="406"/>
      <c r="E6836" s="404" t="s">
        <v>65</v>
      </c>
      <c r="G6836"/>
    </row>
    <row r="6837" spans="1:7" ht="13.5" thickBot="1" x14ac:dyDescent="0.25">
      <c r="A6837" s="407" t="s">
        <v>546</v>
      </c>
      <c r="B6837" s="407" t="s">
        <v>3215</v>
      </c>
      <c r="C6837" s="407" t="s">
        <v>70</v>
      </c>
      <c r="D6837" s="407">
        <v>204.97</v>
      </c>
      <c r="E6837" s="404" t="s">
        <v>65</v>
      </c>
      <c r="G6837"/>
    </row>
    <row r="6838" spans="1:7" ht="13.5" thickBot="1" x14ac:dyDescent="0.25">
      <c r="A6838" s="406">
        <v>84862</v>
      </c>
      <c r="B6838" s="406" t="s">
        <v>4576</v>
      </c>
      <c r="C6838" s="406" t="s">
        <v>70</v>
      </c>
      <c r="D6838" s="406">
        <v>181.37</v>
      </c>
      <c r="E6838" s="404" t="s">
        <v>65</v>
      </c>
      <c r="G6838"/>
    </row>
    <row r="6839" spans="1:7" ht="13.5" thickBot="1" x14ac:dyDescent="0.25">
      <c r="A6839" s="407">
        <v>84863</v>
      </c>
      <c r="B6839" s="407" t="s">
        <v>4577</v>
      </c>
      <c r="C6839" s="407" t="s">
        <v>70</v>
      </c>
      <c r="D6839" s="407">
        <v>91.19</v>
      </c>
      <c r="E6839" s="404" t="s">
        <v>65</v>
      </c>
      <c r="G6839"/>
    </row>
    <row r="6840" spans="1:7" ht="13.5" thickBot="1" x14ac:dyDescent="0.25">
      <c r="A6840" s="406">
        <v>98</v>
      </c>
      <c r="B6840" s="406" t="s">
        <v>547</v>
      </c>
      <c r="C6840" s="406"/>
      <c r="D6840" s="406"/>
      <c r="E6840" s="404" t="s">
        <v>65</v>
      </c>
      <c r="G6840"/>
    </row>
    <row r="6841" spans="1:7" ht="23.25" thickBot="1" x14ac:dyDescent="0.25">
      <c r="A6841" s="407">
        <v>68050</v>
      </c>
      <c r="B6841" s="407" t="s">
        <v>4578</v>
      </c>
      <c r="C6841" s="407" t="s">
        <v>184</v>
      </c>
      <c r="D6841" s="407">
        <v>452.36</v>
      </c>
      <c r="E6841" s="404" t="s">
        <v>65</v>
      </c>
      <c r="G6841"/>
    </row>
    <row r="6842" spans="1:7" ht="13.5" thickBot="1" x14ac:dyDescent="0.25">
      <c r="A6842" s="406">
        <v>90838</v>
      </c>
      <c r="B6842" s="406" t="s">
        <v>11837</v>
      </c>
      <c r="C6842" s="406" t="s">
        <v>2</v>
      </c>
      <c r="D6842" s="409">
        <v>1263.3399999999999</v>
      </c>
      <c r="E6842" s="404" t="s">
        <v>65</v>
      </c>
      <c r="G6842"/>
    </row>
    <row r="6843" spans="1:7" ht="23.25" thickBot="1" x14ac:dyDescent="0.25">
      <c r="A6843" s="407">
        <v>91338</v>
      </c>
      <c r="B6843" s="407" t="s">
        <v>11838</v>
      </c>
      <c r="C6843" s="407" t="s">
        <v>11839</v>
      </c>
      <c r="D6843" s="407">
        <v>777.23</v>
      </c>
      <c r="E6843" s="404" t="s">
        <v>65</v>
      </c>
      <c r="G6843"/>
    </row>
    <row r="6844" spans="1:7" ht="23.25" thickBot="1" x14ac:dyDescent="0.25">
      <c r="A6844" s="406">
        <v>91339</v>
      </c>
      <c r="B6844" s="406" t="s">
        <v>11840</v>
      </c>
      <c r="C6844" s="406" t="s">
        <v>11841</v>
      </c>
      <c r="D6844" s="406">
        <v>450.25</v>
      </c>
      <c r="E6844" s="404" t="s">
        <v>65</v>
      </c>
      <c r="G6844"/>
    </row>
    <row r="6845" spans="1:7" ht="23.25" thickBot="1" x14ac:dyDescent="0.25">
      <c r="A6845" s="407">
        <v>91340</v>
      </c>
      <c r="B6845" s="407" t="s">
        <v>11842</v>
      </c>
      <c r="C6845" s="407" t="s">
        <v>11843</v>
      </c>
      <c r="D6845" s="407">
        <v>438.89</v>
      </c>
      <c r="E6845" s="404" t="s">
        <v>65</v>
      </c>
      <c r="G6845"/>
    </row>
    <row r="6846" spans="1:7" ht="23.25" thickBot="1" x14ac:dyDescent="0.25">
      <c r="A6846" s="406">
        <v>91341</v>
      </c>
      <c r="B6846" s="406" t="s">
        <v>11844</v>
      </c>
      <c r="C6846" s="406" t="s">
        <v>11845</v>
      </c>
      <c r="D6846" s="406">
        <v>579.52</v>
      </c>
      <c r="E6846" s="404" t="s">
        <v>65</v>
      </c>
      <c r="G6846"/>
    </row>
    <row r="6847" spans="1:7" ht="13.5" thickBot="1" x14ac:dyDescent="0.25">
      <c r="A6847" s="407">
        <v>99</v>
      </c>
      <c r="B6847" s="407" t="s">
        <v>548</v>
      </c>
      <c r="C6847" s="407"/>
      <c r="D6847" s="407"/>
      <c r="E6847" s="404" t="s">
        <v>65</v>
      </c>
      <c r="G6847"/>
    </row>
    <row r="6848" spans="1:7" ht="13.5" thickBot="1" x14ac:dyDescent="0.25">
      <c r="A6848" s="406">
        <v>73737</v>
      </c>
      <c r="B6848" s="406" t="s">
        <v>549</v>
      </c>
      <c r="C6848" s="406"/>
      <c r="D6848" s="406"/>
      <c r="E6848" s="404" t="s">
        <v>65</v>
      </c>
      <c r="G6848"/>
    </row>
    <row r="6849" spans="1:7" ht="13.5" thickBot="1" x14ac:dyDescent="0.25">
      <c r="A6849" s="407" t="s">
        <v>550</v>
      </c>
      <c r="B6849" s="407" t="s">
        <v>551</v>
      </c>
      <c r="C6849" s="407" t="s">
        <v>70</v>
      </c>
      <c r="D6849" s="407">
        <v>133.62</v>
      </c>
      <c r="E6849" s="404" t="s">
        <v>65</v>
      </c>
      <c r="G6849"/>
    </row>
    <row r="6850" spans="1:7" ht="13.5" thickBot="1" x14ac:dyDescent="0.25">
      <c r="A6850" s="406" t="s">
        <v>552</v>
      </c>
      <c r="B6850" s="406" t="s">
        <v>553</v>
      </c>
      <c r="C6850" s="406" t="s">
        <v>70</v>
      </c>
      <c r="D6850" s="406">
        <v>277.23</v>
      </c>
      <c r="E6850" s="404" t="s">
        <v>65</v>
      </c>
      <c r="G6850"/>
    </row>
    <row r="6851" spans="1:7" ht="13.5" thickBot="1" x14ac:dyDescent="0.25">
      <c r="A6851" s="407" t="s">
        <v>554</v>
      </c>
      <c r="B6851" s="407" t="s">
        <v>555</v>
      </c>
      <c r="C6851" s="407" t="s">
        <v>70</v>
      </c>
      <c r="D6851" s="407">
        <v>323.58</v>
      </c>
      <c r="E6851" s="404" t="s">
        <v>65</v>
      </c>
      <c r="G6851"/>
    </row>
    <row r="6852" spans="1:7" ht="13.5" thickBot="1" x14ac:dyDescent="0.25">
      <c r="A6852" s="406">
        <v>85096</v>
      </c>
      <c r="B6852" s="406" t="s">
        <v>4579</v>
      </c>
      <c r="C6852" s="406" t="s">
        <v>184</v>
      </c>
      <c r="D6852" s="406">
        <v>280.10000000000002</v>
      </c>
      <c r="E6852" s="404" t="s">
        <v>65</v>
      </c>
      <c r="G6852"/>
    </row>
    <row r="6853" spans="1:7" ht="13.5" thickBot="1" x14ac:dyDescent="0.25">
      <c r="A6853" s="407">
        <v>100</v>
      </c>
      <c r="B6853" s="407" t="s">
        <v>556</v>
      </c>
      <c r="C6853" s="407"/>
      <c r="D6853" s="407"/>
      <c r="E6853" s="404" t="s">
        <v>65</v>
      </c>
      <c r="G6853"/>
    </row>
    <row r="6854" spans="1:7" ht="13.5" thickBot="1" x14ac:dyDescent="0.25">
      <c r="A6854" s="406">
        <v>73736</v>
      </c>
      <c r="B6854" s="406" t="s">
        <v>557</v>
      </c>
      <c r="C6854" s="406"/>
      <c r="D6854" s="406"/>
      <c r="E6854" s="404" t="s">
        <v>65</v>
      </c>
      <c r="G6854"/>
    </row>
    <row r="6855" spans="1:7" ht="13.5" thickBot="1" x14ac:dyDescent="0.25">
      <c r="A6855" s="407" t="s">
        <v>558</v>
      </c>
      <c r="B6855" s="407" t="s">
        <v>3216</v>
      </c>
      <c r="C6855" s="407" t="s">
        <v>2</v>
      </c>
      <c r="D6855" s="407">
        <v>72.62</v>
      </c>
      <c r="E6855" s="404" t="s">
        <v>65</v>
      </c>
      <c r="G6855"/>
    </row>
    <row r="6856" spans="1:7" ht="13.5" thickBot="1" x14ac:dyDescent="0.25">
      <c r="A6856" s="406">
        <v>74068</v>
      </c>
      <c r="B6856" s="406" t="s">
        <v>559</v>
      </c>
      <c r="C6856" s="406"/>
      <c r="D6856" s="406"/>
      <c r="E6856" s="404" t="s">
        <v>65</v>
      </c>
      <c r="G6856"/>
    </row>
    <row r="6857" spans="1:7" ht="23.25" thickBot="1" x14ac:dyDescent="0.25">
      <c r="A6857" s="407" t="s">
        <v>560</v>
      </c>
      <c r="B6857" s="407" t="s">
        <v>4580</v>
      </c>
      <c r="C6857" s="407" t="s">
        <v>2</v>
      </c>
      <c r="D6857" s="407">
        <v>202.68</v>
      </c>
      <c r="E6857" s="404" t="s">
        <v>65</v>
      </c>
      <c r="G6857"/>
    </row>
    <row r="6858" spans="1:7" ht="13.5" thickBot="1" x14ac:dyDescent="0.25">
      <c r="A6858" s="406" t="s">
        <v>561</v>
      </c>
      <c r="B6858" s="406" t="s">
        <v>4581</v>
      </c>
      <c r="C6858" s="406" t="s">
        <v>2</v>
      </c>
      <c r="D6858" s="406">
        <v>75.55</v>
      </c>
      <c r="E6858" s="404" t="s">
        <v>65</v>
      </c>
      <c r="G6858"/>
    </row>
    <row r="6859" spans="1:7" ht="13.5" thickBot="1" x14ac:dyDescent="0.25">
      <c r="A6859" s="407">
        <v>74070</v>
      </c>
      <c r="B6859" s="407" t="s">
        <v>562</v>
      </c>
      <c r="C6859" s="407"/>
      <c r="D6859" s="407"/>
      <c r="E6859" s="404" t="s">
        <v>65</v>
      </c>
      <c r="G6859"/>
    </row>
    <row r="6860" spans="1:7" ht="23.25" thickBot="1" x14ac:dyDescent="0.25">
      <c r="A6860" s="406" t="s">
        <v>4582</v>
      </c>
      <c r="B6860" s="406" t="s">
        <v>4583</v>
      </c>
      <c r="C6860" s="406" t="s">
        <v>2</v>
      </c>
      <c r="D6860" s="406">
        <v>192.26</v>
      </c>
      <c r="E6860" s="404" t="s">
        <v>65</v>
      </c>
      <c r="G6860"/>
    </row>
    <row r="6861" spans="1:7" ht="23.25" thickBot="1" x14ac:dyDescent="0.25">
      <c r="A6861" s="407">
        <v>84866</v>
      </c>
      <c r="B6861" s="407" t="s">
        <v>4584</v>
      </c>
      <c r="C6861" s="407" t="s">
        <v>2</v>
      </c>
      <c r="D6861" s="407">
        <v>198.23</v>
      </c>
      <c r="E6861" s="404" t="s">
        <v>65</v>
      </c>
      <c r="G6861"/>
    </row>
    <row r="6862" spans="1:7" ht="23.25" thickBot="1" x14ac:dyDescent="0.25">
      <c r="A6862" s="406">
        <v>84878</v>
      </c>
      <c r="B6862" s="406" t="s">
        <v>4585</v>
      </c>
      <c r="C6862" s="406" t="s">
        <v>2</v>
      </c>
      <c r="D6862" s="406">
        <v>88.78</v>
      </c>
      <c r="E6862" s="404" t="s">
        <v>65</v>
      </c>
      <c r="G6862"/>
    </row>
    <row r="6863" spans="1:7" ht="23.25" thickBot="1" x14ac:dyDescent="0.25">
      <c r="A6863" s="407">
        <v>84879</v>
      </c>
      <c r="B6863" s="407" t="s">
        <v>4586</v>
      </c>
      <c r="C6863" s="407" t="s">
        <v>2</v>
      </c>
      <c r="D6863" s="407">
        <v>200.52</v>
      </c>
      <c r="E6863" s="404" t="s">
        <v>65</v>
      </c>
      <c r="G6863"/>
    </row>
    <row r="6864" spans="1:7" ht="23.25" thickBot="1" x14ac:dyDescent="0.25">
      <c r="A6864" s="406">
        <v>84880</v>
      </c>
      <c r="B6864" s="406" t="s">
        <v>4587</v>
      </c>
      <c r="C6864" s="406" t="s">
        <v>2</v>
      </c>
      <c r="D6864" s="406">
        <v>111.82</v>
      </c>
      <c r="E6864" s="404" t="s">
        <v>65</v>
      </c>
      <c r="G6864"/>
    </row>
    <row r="6865" spans="1:7" ht="23.25" thickBot="1" x14ac:dyDescent="0.25">
      <c r="A6865" s="407">
        <v>84884</v>
      </c>
      <c r="B6865" s="407" t="s">
        <v>11846</v>
      </c>
      <c r="C6865" s="407" t="s">
        <v>2</v>
      </c>
      <c r="D6865" s="407">
        <v>700.84</v>
      </c>
      <c r="E6865" s="404" t="s">
        <v>65</v>
      </c>
      <c r="G6865"/>
    </row>
    <row r="6866" spans="1:7" ht="34.5" thickBot="1" x14ac:dyDescent="0.25">
      <c r="A6866" s="406">
        <v>84885</v>
      </c>
      <c r="B6866" s="406" t="s">
        <v>4588</v>
      </c>
      <c r="C6866" s="406" t="s">
        <v>2</v>
      </c>
      <c r="D6866" s="406">
        <v>570.26</v>
      </c>
      <c r="E6866" s="404" t="s">
        <v>65</v>
      </c>
      <c r="G6866"/>
    </row>
    <row r="6867" spans="1:7" ht="13.5" thickBot="1" x14ac:dyDescent="0.25">
      <c r="A6867" s="407">
        <v>84886</v>
      </c>
      <c r="B6867" s="407" t="s">
        <v>4589</v>
      </c>
      <c r="C6867" s="407" t="s">
        <v>2</v>
      </c>
      <c r="D6867" s="408">
        <v>1058.56</v>
      </c>
      <c r="E6867" s="404" t="s">
        <v>65</v>
      </c>
      <c r="G6867"/>
    </row>
    <row r="6868" spans="1:7" ht="13.5" thickBot="1" x14ac:dyDescent="0.25">
      <c r="A6868" s="406">
        <v>84887</v>
      </c>
      <c r="B6868" s="406" t="s">
        <v>4590</v>
      </c>
      <c r="C6868" s="406" t="s">
        <v>2</v>
      </c>
      <c r="D6868" s="406">
        <v>62.42</v>
      </c>
      <c r="E6868" s="404" t="s">
        <v>65</v>
      </c>
      <c r="G6868"/>
    </row>
    <row r="6869" spans="1:7" ht="13.5" thickBot="1" x14ac:dyDescent="0.25">
      <c r="A6869" s="407">
        <v>84889</v>
      </c>
      <c r="B6869" s="407" t="s">
        <v>4591</v>
      </c>
      <c r="C6869" s="407" t="s">
        <v>2</v>
      </c>
      <c r="D6869" s="407">
        <v>18.79</v>
      </c>
      <c r="E6869" s="404" t="s">
        <v>65</v>
      </c>
      <c r="G6869"/>
    </row>
    <row r="6870" spans="1:7" ht="13.5" thickBot="1" x14ac:dyDescent="0.25">
      <c r="A6870" s="406">
        <v>101</v>
      </c>
      <c r="B6870" s="406" t="s">
        <v>4592</v>
      </c>
      <c r="C6870" s="406"/>
      <c r="D6870" s="406"/>
      <c r="E6870" s="404" t="s">
        <v>65</v>
      </c>
      <c r="G6870"/>
    </row>
    <row r="6871" spans="1:7" ht="13.5" thickBot="1" x14ac:dyDescent="0.25">
      <c r="A6871" s="407">
        <v>84890</v>
      </c>
      <c r="B6871" s="407" t="s">
        <v>4593</v>
      </c>
      <c r="C6871" s="407" t="s">
        <v>2</v>
      </c>
      <c r="D6871" s="407">
        <v>42.02</v>
      </c>
      <c r="E6871" s="404" t="s">
        <v>65</v>
      </c>
      <c r="G6871"/>
    </row>
    <row r="6872" spans="1:7" ht="13.5" thickBot="1" x14ac:dyDescent="0.25">
      <c r="A6872" s="406">
        <v>84891</v>
      </c>
      <c r="B6872" s="406" t="s">
        <v>4594</v>
      </c>
      <c r="C6872" s="406" t="s">
        <v>2</v>
      </c>
      <c r="D6872" s="406">
        <v>159.54</v>
      </c>
      <c r="E6872" s="404" t="s">
        <v>65</v>
      </c>
      <c r="G6872"/>
    </row>
    <row r="6873" spans="1:7" ht="23.25" thickBot="1" x14ac:dyDescent="0.25">
      <c r="A6873" s="407">
        <v>84892</v>
      </c>
      <c r="B6873" s="407" t="s">
        <v>4595</v>
      </c>
      <c r="C6873" s="407" t="s">
        <v>2</v>
      </c>
      <c r="D6873" s="407">
        <v>88.96</v>
      </c>
      <c r="E6873" s="404" t="s">
        <v>65</v>
      </c>
      <c r="G6873"/>
    </row>
    <row r="6874" spans="1:7" ht="13.5" thickBot="1" x14ac:dyDescent="0.25">
      <c r="A6874" s="406">
        <v>84893</v>
      </c>
      <c r="B6874" s="406" t="s">
        <v>4596</v>
      </c>
      <c r="C6874" s="406" t="s">
        <v>2</v>
      </c>
      <c r="D6874" s="406">
        <v>70.540000000000006</v>
      </c>
      <c r="E6874" s="404" t="s">
        <v>65</v>
      </c>
      <c r="G6874"/>
    </row>
    <row r="6875" spans="1:7" ht="23.25" thickBot="1" x14ac:dyDescent="0.25">
      <c r="A6875" s="407">
        <v>84894</v>
      </c>
      <c r="B6875" s="407" t="s">
        <v>4597</v>
      </c>
      <c r="C6875" s="407" t="s">
        <v>2</v>
      </c>
      <c r="D6875" s="407">
        <v>20.14</v>
      </c>
      <c r="E6875" s="404" t="s">
        <v>65</v>
      </c>
      <c r="G6875"/>
    </row>
    <row r="6876" spans="1:7" ht="13.5" thickBot="1" x14ac:dyDescent="0.25">
      <c r="A6876" s="406">
        <v>84895</v>
      </c>
      <c r="B6876" s="406" t="s">
        <v>4598</v>
      </c>
      <c r="C6876" s="406" t="s">
        <v>2</v>
      </c>
      <c r="D6876" s="406">
        <v>130.35</v>
      </c>
      <c r="E6876" s="404" t="s">
        <v>65</v>
      </c>
      <c r="G6876"/>
    </row>
    <row r="6877" spans="1:7" ht="13.5" thickBot="1" x14ac:dyDescent="0.25">
      <c r="A6877" s="407">
        <v>84896</v>
      </c>
      <c r="B6877" s="407" t="s">
        <v>4599</v>
      </c>
      <c r="C6877" s="407" t="s">
        <v>2</v>
      </c>
      <c r="D6877" s="407">
        <v>54.22</v>
      </c>
      <c r="E6877" s="404" t="s">
        <v>65</v>
      </c>
      <c r="G6877"/>
    </row>
    <row r="6878" spans="1:7" ht="13.5" thickBot="1" x14ac:dyDescent="0.25">
      <c r="A6878" s="406">
        <v>84897</v>
      </c>
      <c r="B6878" s="406" t="s">
        <v>4600</v>
      </c>
      <c r="C6878" s="406" t="s">
        <v>70</v>
      </c>
      <c r="D6878" s="406">
        <v>32.42</v>
      </c>
      <c r="E6878" s="404" t="s">
        <v>65</v>
      </c>
      <c r="G6878"/>
    </row>
    <row r="6879" spans="1:7" ht="23.25" thickBot="1" x14ac:dyDescent="0.25">
      <c r="A6879" s="407">
        <v>84898</v>
      </c>
      <c r="B6879" s="407" t="s">
        <v>4601</v>
      </c>
      <c r="C6879" s="407" t="s">
        <v>70</v>
      </c>
      <c r="D6879" s="407">
        <v>26.75</v>
      </c>
      <c r="E6879" s="404" t="s">
        <v>65</v>
      </c>
      <c r="G6879"/>
    </row>
    <row r="6880" spans="1:7" ht="13.5" thickBot="1" x14ac:dyDescent="0.25">
      <c r="A6880" s="406">
        <v>84899</v>
      </c>
      <c r="B6880" s="406" t="s">
        <v>4602</v>
      </c>
      <c r="C6880" s="406" t="s">
        <v>2</v>
      </c>
      <c r="D6880" s="406">
        <v>16.02</v>
      </c>
      <c r="E6880" s="404" t="s">
        <v>65</v>
      </c>
      <c r="G6880"/>
    </row>
    <row r="6881" spans="1:7" ht="13.5" thickBot="1" x14ac:dyDescent="0.25">
      <c r="A6881" s="407">
        <v>102</v>
      </c>
      <c r="B6881" s="407" t="s">
        <v>563</v>
      </c>
      <c r="C6881" s="407"/>
      <c r="D6881" s="407"/>
      <c r="E6881" s="404" t="s">
        <v>65</v>
      </c>
      <c r="G6881"/>
    </row>
    <row r="6882" spans="1:7" ht="13.5" thickBot="1" x14ac:dyDescent="0.25">
      <c r="A6882" s="406">
        <v>74046</v>
      </c>
      <c r="B6882" s="406" t="s">
        <v>564</v>
      </c>
      <c r="C6882" s="406"/>
      <c r="D6882" s="406"/>
      <c r="E6882" s="404" t="s">
        <v>65</v>
      </c>
      <c r="G6882"/>
    </row>
    <row r="6883" spans="1:7" ht="13.5" thickBot="1" x14ac:dyDescent="0.25">
      <c r="A6883" s="407" t="s">
        <v>565</v>
      </c>
      <c r="B6883" s="407" t="s">
        <v>3217</v>
      </c>
      <c r="C6883" s="407" t="s">
        <v>2</v>
      </c>
      <c r="D6883" s="407">
        <v>9.52</v>
      </c>
      <c r="E6883" s="404" t="s">
        <v>65</v>
      </c>
      <c r="G6883"/>
    </row>
    <row r="6884" spans="1:7" ht="13.5" thickBot="1" x14ac:dyDescent="0.25">
      <c r="A6884" s="406" t="s">
        <v>566</v>
      </c>
      <c r="B6884" s="406" t="s">
        <v>3218</v>
      </c>
      <c r="C6884" s="406" t="s">
        <v>2</v>
      </c>
      <c r="D6884" s="406">
        <v>35.42</v>
      </c>
      <c r="E6884" s="404" t="s">
        <v>65</v>
      </c>
      <c r="G6884"/>
    </row>
    <row r="6885" spans="1:7" ht="13.5" thickBot="1" x14ac:dyDescent="0.25">
      <c r="A6885" s="407">
        <v>74047</v>
      </c>
      <c r="B6885" s="407" t="s">
        <v>567</v>
      </c>
      <c r="C6885" s="407"/>
      <c r="D6885" s="407"/>
      <c r="E6885" s="404" t="s">
        <v>65</v>
      </c>
      <c r="G6885"/>
    </row>
    <row r="6886" spans="1:7" ht="13.5" customHeight="1" thickBot="1" x14ac:dyDescent="0.25">
      <c r="A6886" s="406" t="s">
        <v>568</v>
      </c>
      <c r="B6886" s="406" t="s">
        <v>3219</v>
      </c>
      <c r="C6886" s="406" t="s">
        <v>2</v>
      </c>
      <c r="D6886" s="406">
        <v>21.41</v>
      </c>
      <c r="E6886" s="404" t="s">
        <v>65</v>
      </c>
      <c r="G6886"/>
    </row>
    <row r="6887" spans="1:7" ht="13.5" customHeight="1" thickBot="1" x14ac:dyDescent="0.25">
      <c r="A6887" s="407" t="s">
        <v>569</v>
      </c>
      <c r="B6887" s="407" t="s">
        <v>3220</v>
      </c>
      <c r="C6887" s="407" t="s">
        <v>2</v>
      </c>
      <c r="D6887" s="407">
        <v>14.66</v>
      </c>
      <c r="E6887" s="404" t="s">
        <v>65</v>
      </c>
      <c r="G6887"/>
    </row>
    <row r="6888" spans="1:7" ht="13.5" thickBot="1" x14ac:dyDescent="0.25">
      <c r="A6888" s="406" t="s">
        <v>570</v>
      </c>
      <c r="B6888" s="406" t="s">
        <v>3221</v>
      </c>
      <c r="C6888" s="406" t="s">
        <v>2</v>
      </c>
      <c r="D6888" s="406">
        <v>33.04</v>
      </c>
      <c r="E6888" s="404" t="s">
        <v>65</v>
      </c>
      <c r="G6888"/>
    </row>
    <row r="6889" spans="1:7" ht="13.5" thickBot="1" x14ac:dyDescent="0.25">
      <c r="A6889" s="407" t="s">
        <v>571</v>
      </c>
      <c r="B6889" s="407" t="s">
        <v>4603</v>
      </c>
      <c r="C6889" s="407" t="s">
        <v>2</v>
      </c>
      <c r="D6889" s="407">
        <v>18.989999999999998</v>
      </c>
      <c r="E6889" s="404" t="s">
        <v>65</v>
      </c>
      <c r="G6889"/>
    </row>
    <row r="6890" spans="1:7" ht="13.5" thickBot="1" x14ac:dyDescent="0.25">
      <c r="A6890" s="406" t="s">
        <v>572</v>
      </c>
      <c r="B6890" s="406" t="s">
        <v>4604</v>
      </c>
      <c r="C6890" s="406" t="s">
        <v>2</v>
      </c>
      <c r="D6890" s="406">
        <v>10.7</v>
      </c>
      <c r="E6890" s="404" t="s">
        <v>65</v>
      </c>
      <c r="G6890"/>
    </row>
    <row r="6891" spans="1:7" ht="13.5" thickBot="1" x14ac:dyDescent="0.25">
      <c r="A6891" s="407" t="s">
        <v>573</v>
      </c>
      <c r="B6891" s="407" t="s">
        <v>4605</v>
      </c>
      <c r="C6891" s="407" t="s">
        <v>2</v>
      </c>
      <c r="D6891" s="407">
        <v>13.79</v>
      </c>
      <c r="E6891" s="404" t="s">
        <v>65</v>
      </c>
      <c r="G6891"/>
    </row>
    <row r="6892" spans="1:7" ht="13.5" thickBot="1" x14ac:dyDescent="0.25">
      <c r="A6892" s="406" t="s">
        <v>574</v>
      </c>
      <c r="B6892" s="406" t="s">
        <v>3222</v>
      </c>
      <c r="C6892" s="406" t="s">
        <v>2</v>
      </c>
      <c r="D6892" s="406">
        <v>16.43</v>
      </c>
      <c r="E6892" s="404" t="s">
        <v>65</v>
      </c>
      <c r="G6892"/>
    </row>
    <row r="6893" spans="1:7" ht="13.5" thickBot="1" x14ac:dyDescent="0.25">
      <c r="A6893" s="407" t="s">
        <v>575</v>
      </c>
      <c r="B6893" s="407" t="s">
        <v>3223</v>
      </c>
      <c r="C6893" s="407" t="s">
        <v>2</v>
      </c>
      <c r="D6893" s="407">
        <v>14.01</v>
      </c>
      <c r="E6893" s="404" t="s">
        <v>65</v>
      </c>
      <c r="G6893"/>
    </row>
    <row r="6894" spans="1:7" ht="13.5" thickBot="1" x14ac:dyDescent="0.25">
      <c r="A6894" s="406">
        <v>74084</v>
      </c>
      <c r="B6894" s="406" t="s">
        <v>576</v>
      </c>
      <c r="C6894" s="406"/>
      <c r="D6894" s="406"/>
      <c r="E6894" s="404" t="s">
        <v>65</v>
      </c>
      <c r="G6894"/>
    </row>
    <row r="6895" spans="1:7" ht="13.5" thickBot="1" x14ac:dyDescent="0.25">
      <c r="A6895" s="407" t="s">
        <v>577</v>
      </c>
      <c r="B6895" s="407" t="s">
        <v>4606</v>
      </c>
      <c r="C6895" s="407" t="s">
        <v>2</v>
      </c>
      <c r="D6895" s="407">
        <v>41.57</v>
      </c>
      <c r="E6895" s="404" t="s">
        <v>65</v>
      </c>
      <c r="G6895"/>
    </row>
    <row r="6896" spans="1:7" ht="13.5" thickBot="1" x14ac:dyDescent="0.25">
      <c r="A6896" s="406">
        <v>84950</v>
      </c>
      <c r="B6896" s="406" t="s">
        <v>4607</v>
      </c>
      <c r="C6896" s="406" t="s">
        <v>2</v>
      </c>
      <c r="D6896" s="406">
        <v>77</v>
      </c>
      <c r="E6896" s="404" t="s">
        <v>65</v>
      </c>
      <c r="G6896"/>
    </row>
    <row r="6897" spans="1:7" ht="13.5" thickBot="1" x14ac:dyDescent="0.25">
      <c r="A6897" s="407">
        <v>84952</v>
      </c>
      <c r="B6897" s="407" t="s">
        <v>4608</v>
      </c>
      <c r="C6897" s="407" t="s">
        <v>2</v>
      </c>
      <c r="D6897" s="407">
        <v>65.23</v>
      </c>
      <c r="E6897" s="404" t="s">
        <v>65</v>
      </c>
      <c r="G6897"/>
    </row>
    <row r="6898" spans="1:7" ht="13.5" thickBot="1" x14ac:dyDescent="0.25">
      <c r="A6898" s="406">
        <v>84955</v>
      </c>
      <c r="B6898" s="406" t="s">
        <v>4609</v>
      </c>
      <c r="C6898" s="406" t="s">
        <v>2</v>
      </c>
      <c r="D6898" s="406">
        <v>94.57</v>
      </c>
      <c r="E6898" s="404" t="s">
        <v>65</v>
      </c>
      <c r="G6898"/>
    </row>
    <row r="6899" spans="1:7" ht="13.5" thickBot="1" x14ac:dyDescent="0.25">
      <c r="A6899" s="407">
        <v>103</v>
      </c>
      <c r="B6899" s="407" t="s">
        <v>578</v>
      </c>
      <c r="C6899" s="407"/>
      <c r="D6899" s="407"/>
      <c r="E6899" s="404" t="s">
        <v>65</v>
      </c>
      <c r="G6899"/>
    </row>
    <row r="6900" spans="1:7" ht="13.5" thickBot="1" x14ac:dyDescent="0.25">
      <c r="A6900" s="406">
        <v>72116</v>
      </c>
      <c r="B6900" s="406" t="s">
        <v>3224</v>
      </c>
      <c r="C6900" s="406" t="s">
        <v>184</v>
      </c>
      <c r="D6900" s="406">
        <v>68</v>
      </c>
      <c r="E6900" s="404" t="s">
        <v>65</v>
      </c>
      <c r="G6900"/>
    </row>
    <row r="6901" spans="1:7" ht="13.5" thickBot="1" x14ac:dyDescent="0.25">
      <c r="A6901" s="407">
        <v>72117</v>
      </c>
      <c r="B6901" s="407" t="s">
        <v>3225</v>
      </c>
      <c r="C6901" s="407" t="s">
        <v>184</v>
      </c>
      <c r="D6901" s="407">
        <v>86.54</v>
      </c>
      <c r="E6901" s="404" t="s">
        <v>65</v>
      </c>
      <c r="G6901"/>
    </row>
    <row r="6902" spans="1:7" ht="23.25" thickBot="1" x14ac:dyDescent="0.25">
      <c r="A6902" s="406">
        <v>72118</v>
      </c>
      <c r="B6902" s="406" t="s">
        <v>579</v>
      </c>
      <c r="C6902" s="406" t="s">
        <v>184</v>
      </c>
      <c r="D6902" s="406">
        <v>131.65</v>
      </c>
      <c r="E6902" s="404" t="s">
        <v>65</v>
      </c>
      <c r="G6902"/>
    </row>
    <row r="6903" spans="1:7" ht="23.25" thickBot="1" x14ac:dyDescent="0.25">
      <c r="A6903" s="407">
        <v>72119</v>
      </c>
      <c r="B6903" s="407" t="s">
        <v>580</v>
      </c>
      <c r="C6903" s="407" t="s">
        <v>184</v>
      </c>
      <c r="D6903" s="407">
        <v>165.47</v>
      </c>
      <c r="E6903" s="404" t="s">
        <v>65</v>
      </c>
      <c r="G6903"/>
    </row>
    <row r="6904" spans="1:7" ht="23.25" thickBot="1" x14ac:dyDescent="0.25">
      <c r="A6904" s="406">
        <v>72120</v>
      </c>
      <c r="B6904" s="406" t="s">
        <v>581</v>
      </c>
      <c r="C6904" s="406" t="s">
        <v>184</v>
      </c>
      <c r="D6904" s="406">
        <v>208.57</v>
      </c>
      <c r="E6904" s="404" t="s">
        <v>65</v>
      </c>
      <c r="G6904"/>
    </row>
    <row r="6905" spans="1:7" ht="23.25" thickBot="1" x14ac:dyDescent="0.25">
      <c r="A6905" s="407">
        <v>72121</v>
      </c>
      <c r="B6905" s="407" t="s">
        <v>4610</v>
      </c>
      <c r="C6905" s="407" t="s">
        <v>184</v>
      </c>
      <c r="D6905" s="407">
        <v>257.43</v>
      </c>
      <c r="E6905" s="404" t="s">
        <v>65</v>
      </c>
      <c r="G6905"/>
    </row>
    <row r="6906" spans="1:7" ht="13.5" thickBot="1" x14ac:dyDescent="0.25">
      <c r="A6906" s="406">
        <v>72122</v>
      </c>
      <c r="B6906" s="406" t="s">
        <v>3226</v>
      </c>
      <c r="C6906" s="406" t="s">
        <v>184</v>
      </c>
      <c r="D6906" s="406">
        <v>75.010000000000005</v>
      </c>
      <c r="E6906" s="404" t="s">
        <v>65</v>
      </c>
      <c r="G6906"/>
    </row>
    <row r="6907" spans="1:7" ht="13.5" thickBot="1" x14ac:dyDescent="0.25">
      <c r="A6907" s="407">
        <v>72123</v>
      </c>
      <c r="B6907" s="407" t="s">
        <v>3227</v>
      </c>
      <c r="C6907" s="407" t="s">
        <v>184</v>
      </c>
      <c r="D6907" s="407">
        <v>191.67</v>
      </c>
      <c r="E6907" s="404" t="s">
        <v>65</v>
      </c>
      <c r="G6907"/>
    </row>
    <row r="6908" spans="1:7" ht="13.5" thickBot="1" x14ac:dyDescent="0.25">
      <c r="A6908" s="406">
        <v>73838</v>
      </c>
      <c r="B6908" s="406" t="s">
        <v>582</v>
      </c>
      <c r="C6908" s="406"/>
      <c r="D6908" s="406"/>
      <c r="E6908" s="404" t="s">
        <v>65</v>
      </c>
      <c r="G6908"/>
    </row>
    <row r="6909" spans="1:7" ht="13.5" thickBot="1" x14ac:dyDescent="0.25">
      <c r="A6909" s="407" t="s">
        <v>583</v>
      </c>
      <c r="B6909" s="407" t="s">
        <v>584</v>
      </c>
      <c r="C6909" s="407" t="s">
        <v>2</v>
      </c>
      <c r="D6909" s="408">
        <v>1761.4</v>
      </c>
      <c r="E6909" s="404" t="s">
        <v>65</v>
      </c>
      <c r="G6909"/>
    </row>
    <row r="6910" spans="1:7" ht="13.5" thickBot="1" x14ac:dyDescent="0.25">
      <c r="A6910" s="406">
        <v>74125</v>
      </c>
      <c r="B6910" s="406" t="s">
        <v>585</v>
      </c>
      <c r="C6910" s="406"/>
      <c r="D6910" s="406"/>
      <c r="E6910" s="404" t="s">
        <v>65</v>
      </c>
      <c r="G6910"/>
    </row>
    <row r="6911" spans="1:7" ht="13.5" thickBot="1" x14ac:dyDescent="0.25">
      <c r="A6911" s="407" t="s">
        <v>586</v>
      </c>
      <c r="B6911" s="407" t="s">
        <v>3228</v>
      </c>
      <c r="C6911" s="407" t="s">
        <v>184</v>
      </c>
      <c r="D6911" s="407">
        <v>267.22000000000003</v>
      </c>
      <c r="E6911" s="404" t="s">
        <v>65</v>
      </c>
      <c r="G6911"/>
    </row>
    <row r="6912" spans="1:7" ht="13.5" thickBot="1" x14ac:dyDescent="0.25">
      <c r="A6912" s="406" t="s">
        <v>587</v>
      </c>
      <c r="B6912" s="406" t="s">
        <v>588</v>
      </c>
      <c r="C6912" s="406" t="s">
        <v>184</v>
      </c>
      <c r="D6912" s="406">
        <v>314</v>
      </c>
      <c r="E6912" s="404" t="s">
        <v>65</v>
      </c>
      <c r="G6912"/>
    </row>
    <row r="6913" spans="1:7" ht="13.5" thickBot="1" x14ac:dyDescent="0.25">
      <c r="A6913" s="407">
        <v>84957</v>
      </c>
      <c r="B6913" s="407" t="s">
        <v>4611</v>
      </c>
      <c r="C6913" s="407" t="s">
        <v>184</v>
      </c>
      <c r="D6913" s="407">
        <v>104.65</v>
      </c>
      <c r="E6913" s="404" t="s">
        <v>65</v>
      </c>
      <c r="G6913"/>
    </row>
    <row r="6914" spans="1:7" ht="13.5" thickBot="1" x14ac:dyDescent="0.25">
      <c r="A6914" s="406">
        <v>84959</v>
      </c>
      <c r="B6914" s="406" t="s">
        <v>4612</v>
      </c>
      <c r="C6914" s="406" t="s">
        <v>184</v>
      </c>
      <c r="D6914" s="406">
        <v>121.32</v>
      </c>
      <c r="E6914" s="404" t="s">
        <v>65</v>
      </c>
      <c r="G6914"/>
    </row>
    <row r="6915" spans="1:7" ht="13.5" thickBot="1" x14ac:dyDescent="0.25">
      <c r="A6915" s="407">
        <v>85001</v>
      </c>
      <c r="B6915" s="407" t="s">
        <v>4613</v>
      </c>
      <c r="C6915" s="407" t="s">
        <v>184</v>
      </c>
      <c r="D6915" s="407">
        <v>115.76</v>
      </c>
      <c r="E6915" s="404" t="s">
        <v>65</v>
      </c>
      <c r="G6915"/>
    </row>
    <row r="6916" spans="1:7" ht="13.5" thickBot="1" x14ac:dyDescent="0.25">
      <c r="A6916" s="406">
        <v>85002</v>
      </c>
      <c r="B6916" s="406" t="s">
        <v>4614</v>
      </c>
      <c r="C6916" s="406" t="s">
        <v>184</v>
      </c>
      <c r="D6916" s="406">
        <v>160.21</v>
      </c>
      <c r="E6916" s="404" t="s">
        <v>65</v>
      </c>
      <c r="G6916"/>
    </row>
    <row r="6917" spans="1:7" ht="13.5" thickBot="1" x14ac:dyDescent="0.25">
      <c r="A6917" s="407">
        <v>85004</v>
      </c>
      <c r="B6917" s="407" t="s">
        <v>4615</v>
      </c>
      <c r="C6917" s="407" t="s">
        <v>184</v>
      </c>
      <c r="D6917" s="407">
        <v>82.43</v>
      </c>
      <c r="E6917" s="404" t="s">
        <v>65</v>
      </c>
      <c r="G6917"/>
    </row>
    <row r="6918" spans="1:7" ht="13.5" thickBot="1" x14ac:dyDescent="0.25">
      <c r="A6918" s="406">
        <v>85005</v>
      </c>
      <c r="B6918" s="406" t="s">
        <v>4616</v>
      </c>
      <c r="C6918" s="406" t="s">
        <v>184</v>
      </c>
      <c r="D6918" s="406">
        <v>236.32</v>
      </c>
      <c r="E6918" s="404" t="s">
        <v>65</v>
      </c>
      <c r="G6918"/>
    </row>
    <row r="6919" spans="1:7" ht="13.5" thickBot="1" x14ac:dyDescent="0.25">
      <c r="A6919" s="407">
        <v>105</v>
      </c>
      <c r="B6919" s="407" t="s">
        <v>589</v>
      </c>
      <c r="C6919" s="407"/>
      <c r="D6919" s="407"/>
      <c r="E6919" s="404" t="s">
        <v>65</v>
      </c>
      <c r="G6919"/>
    </row>
    <row r="6920" spans="1:7" ht="13.5" thickBot="1" x14ac:dyDescent="0.25">
      <c r="A6920" s="406">
        <v>68054</v>
      </c>
      <c r="B6920" s="406" t="s">
        <v>4617</v>
      </c>
      <c r="C6920" s="406" t="s">
        <v>184</v>
      </c>
      <c r="D6920" s="406">
        <v>161.35</v>
      </c>
      <c r="E6920" s="404" t="s">
        <v>65</v>
      </c>
      <c r="G6920"/>
    </row>
    <row r="6921" spans="1:7" ht="13.5" thickBot="1" x14ac:dyDescent="0.25">
      <c r="A6921" s="407">
        <v>74100</v>
      </c>
      <c r="B6921" s="407" t="s">
        <v>590</v>
      </c>
      <c r="C6921" s="407"/>
      <c r="D6921" s="407"/>
      <c r="E6921" s="404" t="s">
        <v>65</v>
      </c>
      <c r="G6921"/>
    </row>
    <row r="6922" spans="1:7" ht="13.5" thickBot="1" x14ac:dyDescent="0.25">
      <c r="A6922" s="406" t="s">
        <v>591</v>
      </c>
      <c r="B6922" s="406" t="s">
        <v>3229</v>
      </c>
      <c r="C6922" s="406" t="s">
        <v>184</v>
      </c>
      <c r="D6922" s="406">
        <v>353.86</v>
      </c>
      <c r="E6922" s="404" t="s">
        <v>65</v>
      </c>
      <c r="G6922"/>
    </row>
    <row r="6923" spans="1:7" ht="13.5" thickBot="1" x14ac:dyDescent="0.25">
      <c r="A6923" s="407">
        <v>74238</v>
      </c>
      <c r="B6923" s="407" t="s">
        <v>592</v>
      </c>
      <c r="C6923" s="407"/>
      <c r="D6923" s="407"/>
      <c r="E6923" s="404" t="s">
        <v>65</v>
      </c>
      <c r="G6923"/>
    </row>
    <row r="6924" spans="1:7" ht="23.25" thickBot="1" x14ac:dyDescent="0.25">
      <c r="A6924" s="406" t="s">
        <v>593</v>
      </c>
      <c r="B6924" s="406" t="s">
        <v>594</v>
      </c>
      <c r="C6924" s="406" t="s">
        <v>184</v>
      </c>
      <c r="D6924" s="406">
        <v>760.89</v>
      </c>
      <c r="E6924" s="404" t="s">
        <v>65</v>
      </c>
      <c r="G6924"/>
    </row>
    <row r="6925" spans="1:7" ht="23.25" thickBot="1" x14ac:dyDescent="0.25">
      <c r="A6925" s="407">
        <v>85188</v>
      </c>
      <c r="B6925" s="407" t="s">
        <v>4806</v>
      </c>
      <c r="C6925" s="407" t="s">
        <v>2</v>
      </c>
      <c r="D6925" s="407">
        <v>414.34</v>
      </c>
      <c r="E6925" s="404" t="s">
        <v>65</v>
      </c>
      <c r="G6925"/>
    </row>
    <row r="6926" spans="1:7" ht="23.25" thickBot="1" x14ac:dyDescent="0.25">
      <c r="A6926" s="406">
        <v>85189</v>
      </c>
      <c r="B6926" s="406" t="s">
        <v>4807</v>
      </c>
      <c r="C6926" s="406" t="s">
        <v>2</v>
      </c>
      <c r="D6926" s="406">
        <v>941.36</v>
      </c>
      <c r="E6926" s="404" t="s">
        <v>65</v>
      </c>
      <c r="G6926"/>
    </row>
    <row r="6927" spans="1:7" ht="13.5" thickBot="1" x14ac:dyDescent="0.25">
      <c r="A6927" s="407">
        <v>222</v>
      </c>
      <c r="B6927" s="407" t="s">
        <v>595</v>
      </c>
      <c r="C6927" s="407"/>
      <c r="D6927" s="407"/>
      <c r="E6927" s="404" t="s">
        <v>65</v>
      </c>
      <c r="G6927"/>
    </row>
    <row r="6928" spans="1:7" ht="13.5" thickBot="1" x14ac:dyDescent="0.25">
      <c r="A6928" s="406">
        <v>68052</v>
      </c>
      <c r="B6928" s="406" t="s">
        <v>4618</v>
      </c>
      <c r="C6928" s="406" t="s">
        <v>184</v>
      </c>
      <c r="D6928" s="406">
        <v>345.41</v>
      </c>
      <c r="E6928" s="404" t="s">
        <v>65</v>
      </c>
      <c r="G6928"/>
    </row>
    <row r="6929" spans="1:7" ht="13.5" thickBot="1" x14ac:dyDescent="0.25">
      <c r="A6929" s="407">
        <v>73809</v>
      </c>
      <c r="B6929" s="407" t="s">
        <v>596</v>
      </c>
      <c r="C6929" s="407"/>
      <c r="D6929" s="407"/>
      <c r="E6929" s="404" t="s">
        <v>65</v>
      </c>
      <c r="G6929"/>
    </row>
    <row r="6930" spans="1:7" ht="13.5" thickBot="1" x14ac:dyDescent="0.25">
      <c r="A6930" s="406" t="s">
        <v>597</v>
      </c>
      <c r="B6930" s="406" t="s">
        <v>4619</v>
      </c>
      <c r="C6930" s="406" t="s">
        <v>184</v>
      </c>
      <c r="D6930" s="406">
        <v>367.45</v>
      </c>
      <c r="E6930" s="404" t="s">
        <v>65</v>
      </c>
      <c r="G6930"/>
    </row>
    <row r="6931" spans="1:7" ht="13.5" thickBot="1" x14ac:dyDescent="0.25">
      <c r="A6931" s="407">
        <v>74067</v>
      </c>
      <c r="B6931" s="407" t="s">
        <v>598</v>
      </c>
      <c r="C6931" s="407"/>
      <c r="D6931" s="407"/>
      <c r="E6931" s="404" t="s">
        <v>65</v>
      </c>
      <c r="G6931"/>
    </row>
    <row r="6932" spans="1:7" ht="23.25" thickBot="1" x14ac:dyDescent="0.25">
      <c r="A6932" s="406" t="s">
        <v>599</v>
      </c>
      <c r="B6932" s="406" t="s">
        <v>4620</v>
      </c>
      <c r="C6932" s="406" t="s">
        <v>184</v>
      </c>
      <c r="D6932" s="406">
        <v>356.56</v>
      </c>
      <c r="E6932" s="404" t="s">
        <v>65</v>
      </c>
      <c r="G6932"/>
    </row>
    <row r="6933" spans="1:7" ht="23.25" thickBot="1" x14ac:dyDescent="0.25">
      <c r="A6933" s="407" t="s">
        <v>600</v>
      </c>
      <c r="B6933" s="407" t="s">
        <v>4621</v>
      </c>
      <c r="C6933" s="407" t="s">
        <v>184</v>
      </c>
      <c r="D6933" s="407">
        <v>438.36</v>
      </c>
      <c r="E6933" s="404" t="s">
        <v>65</v>
      </c>
      <c r="G6933"/>
    </row>
    <row r="6934" spans="1:7" ht="13.5" thickBot="1" x14ac:dyDescent="0.25">
      <c r="A6934" s="406" t="s">
        <v>601</v>
      </c>
      <c r="B6934" s="406" t="s">
        <v>4622</v>
      </c>
      <c r="C6934" s="406" t="s">
        <v>184</v>
      </c>
      <c r="D6934" s="406">
        <v>523.32000000000005</v>
      </c>
      <c r="E6934" s="404" t="s">
        <v>65</v>
      </c>
      <c r="G6934"/>
    </row>
    <row r="6935" spans="1:7" ht="13.5" thickBot="1" x14ac:dyDescent="0.25">
      <c r="A6935" s="407" t="s">
        <v>602</v>
      </c>
      <c r="B6935" s="407" t="s">
        <v>4623</v>
      </c>
      <c r="C6935" s="407" t="s">
        <v>184</v>
      </c>
      <c r="D6935" s="407">
        <v>458.63</v>
      </c>
      <c r="E6935" s="404" t="s">
        <v>65</v>
      </c>
      <c r="G6935"/>
    </row>
    <row r="6936" spans="1:7" ht="13.5" thickBot="1" x14ac:dyDescent="0.25">
      <c r="A6936" s="406">
        <v>85010</v>
      </c>
      <c r="B6936" s="406" t="s">
        <v>4624</v>
      </c>
      <c r="C6936" s="406" t="s">
        <v>184</v>
      </c>
      <c r="D6936" s="406">
        <v>304.69</v>
      </c>
      <c r="E6936" s="404" t="s">
        <v>65</v>
      </c>
      <c r="G6936"/>
    </row>
    <row r="6937" spans="1:7" ht="13.5" thickBot="1" x14ac:dyDescent="0.25">
      <c r="A6937" s="407">
        <v>85014</v>
      </c>
      <c r="B6937" s="407" t="s">
        <v>4625</v>
      </c>
      <c r="C6937" s="407" t="s">
        <v>184</v>
      </c>
      <c r="D6937" s="407">
        <v>357.25</v>
      </c>
      <c r="E6937" s="404" t="s">
        <v>65</v>
      </c>
      <c r="G6937"/>
    </row>
    <row r="6938" spans="1:7" ht="13.5" thickBot="1" x14ac:dyDescent="0.25">
      <c r="A6938" s="406">
        <v>304</v>
      </c>
      <c r="B6938" s="406" t="s">
        <v>603</v>
      </c>
      <c r="C6938" s="406"/>
      <c r="D6938" s="406"/>
      <c r="E6938" s="404" t="s">
        <v>65</v>
      </c>
      <c r="G6938"/>
    </row>
    <row r="6939" spans="1:7" ht="13.5" thickBot="1" x14ac:dyDescent="0.25">
      <c r="A6939" s="407">
        <v>73908</v>
      </c>
      <c r="B6939" s="407" t="s">
        <v>604</v>
      </c>
      <c r="C6939" s="407"/>
      <c r="D6939" s="407"/>
      <c r="E6939" s="404" t="s">
        <v>65</v>
      </c>
      <c r="G6939"/>
    </row>
    <row r="6940" spans="1:7" ht="13.5" thickBot="1" x14ac:dyDescent="0.25">
      <c r="A6940" s="406" t="s">
        <v>605</v>
      </c>
      <c r="B6940" s="406" t="s">
        <v>4626</v>
      </c>
      <c r="C6940" s="406" t="s">
        <v>70</v>
      </c>
      <c r="D6940" s="406">
        <v>36.31</v>
      </c>
      <c r="E6940" s="404" t="s">
        <v>65</v>
      </c>
      <c r="G6940"/>
    </row>
    <row r="6941" spans="1:7" ht="13.5" thickBot="1" x14ac:dyDescent="0.25">
      <c r="A6941" s="407" t="s">
        <v>606</v>
      </c>
      <c r="B6941" s="407" t="s">
        <v>4627</v>
      </c>
      <c r="C6941" s="407" t="s">
        <v>70</v>
      </c>
      <c r="D6941" s="407">
        <v>27.71</v>
      </c>
      <c r="E6941" s="404" t="s">
        <v>65</v>
      </c>
      <c r="G6941"/>
    </row>
    <row r="6942" spans="1:7" ht="13.5" thickBot="1" x14ac:dyDescent="0.25">
      <c r="A6942" s="406">
        <v>85015</v>
      </c>
      <c r="B6942" s="406" t="s">
        <v>4628</v>
      </c>
      <c r="C6942" s="406" t="s">
        <v>70</v>
      </c>
      <c r="D6942" s="406">
        <v>17.28</v>
      </c>
      <c r="E6942" s="404" t="s">
        <v>65</v>
      </c>
      <c r="G6942"/>
    </row>
    <row r="6943" spans="1:7" ht="13.5" thickBot="1" x14ac:dyDescent="0.25">
      <c r="A6943" s="407">
        <v>85016</v>
      </c>
      <c r="B6943" s="407" t="s">
        <v>11847</v>
      </c>
      <c r="C6943" s="407" t="s">
        <v>70</v>
      </c>
      <c r="D6943" s="407">
        <v>20.399999999999999</v>
      </c>
      <c r="E6943" s="404" t="s">
        <v>65</v>
      </c>
      <c r="G6943"/>
    </row>
    <row r="6944" spans="1:7" ht="13.5" thickBot="1" x14ac:dyDescent="0.25">
      <c r="A6944" s="406">
        <v>38</v>
      </c>
      <c r="B6944" s="406" t="s">
        <v>607</v>
      </c>
      <c r="C6944" s="406"/>
      <c r="D6944" s="406"/>
      <c r="E6944" s="404" t="s">
        <v>65</v>
      </c>
      <c r="G6944"/>
    </row>
    <row r="6945" spans="1:7" ht="13.5" thickBot="1" x14ac:dyDescent="0.25">
      <c r="A6945" s="407">
        <v>73713</v>
      </c>
      <c r="B6945" s="407" t="s">
        <v>1885</v>
      </c>
      <c r="C6945" s="407" t="s">
        <v>2</v>
      </c>
      <c r="D6945" s="407">
        <v>298.35000000000002</v>
      </c>
      <c r="E6945" s="404" t="s">
        <v>65</v>
      </c>
      <c r="G6945"/>
    </row>
    <row r="6946" spans="1:7" ht="13.5" thickBot="1" x14ac:dyDescent="0.25">
      <c r="A6946" s="406">
        <v>73761</v>
      </c>
      <c r="B6946" s="406" t="s">
        <v>608</v>
      </c>
      <c r="C6946" s="406"/>
      <c r="D6946" s="406"/>
      <c r="E6946" s="404" t="s">
        <v>65</v>
      </c>
      <c r="G6946"/>
    </row>
    <row r="6947" spans="1:7" ht="13.5" thickBot="1" x14ac:dyDescent="0.25">
      <c r="A6947" s="407" t="s">
        <v>609</v>
      </c>
      <c r="B6947" s="407" t="s">
        <v>3230</v>
      </c>
      <c r="C6947" s="407" t="s">
        <v>2</v>
      </c>
      <c r="D6947" s="407">
        <v>198.9</v>
      </c>
      <c r="E6947" s="404" t="s">
        <v>65</v>
      </c>
      <c r="G6947"/>
    </row>
    <row r="6948" spans="1:7" ht="13.5" thickBot="1" x14ac:dyDescent="0.25">
      <c r="A6948" s="406" t="s">
        <v>610</v>
      </c>
      <c r="B6948" s="406" t="s">
        <v>3231</v>
      </c>
      <c r="C6948" s="406" t="s">
        <v>2</v>
      </c>
      <c r="D6948" s="406">
        <v>344.76</v>
      </c>
      <c r="E6948" s="404" t="s">
        <v>65</v>
      </c>
      <c r="G6948"/>
    </row>
    <row r="6949" spans="1:7" ht="13.5" thickBot="1" x14ac:dyDescent="0.25">
      <c r="A6949" s="407" t="s">
        <v>611</v>
      </c>
      <c r="B6949" s="407" t="s">
        <v>3232</v>
      </c>
      <c r="C6949" s="407" t="s">
        <v>2</v>
      </c>
      <c r="D6949" s="407">
        <v>397.8</v>
      </c>
      <c r="E6949" s="404" t="s">
        <v>65</v>
      </c>
      <c r="G6949"/>
    </row>
    <row r="6950" spans="1:7" ht="13.5" thickBot="1" x14ac:dyDescent="0.25">
      <c r="A6950" s="406" t="s">
        <v>612</v>
      </c>
      <c r="B6950" s="406" t="s">
        <v>3233</v>
      </c>
      <c r="C6950" s="406" t="s">
        <v>2</v>
      </c>
      <c r="D6950" s="406">
        <v>497.25</v>
      </c>
      <c r="E6950" s="404" t="s">
        <v>65</v>
      </c>
      <c r="G6950"/>
    </row>
    <row r="6951" spans="1:7" ht="13.5" thickBot="1" x14ac:dyDescent="0.25">
      <c r="A6951" s="407" t="s">
        <v>613</v>
      </c>
      <c r="B6951" s="407" t="s">
        <v>3234</v>
      </c>
      <c r="C6951" s="407" t="s">
        <v>2</v>
      </c>
      <c r="D6951" s="407">
        <v>616.59</v>
      </c>
      <c r="E6951" s="404" t="s">
        <v>65</v>
      </c>
      <c r="G6951"/>
    </row>
    <row r="6952" spans="1:7" ht="13.5" thickBot="1" x14ac:dyDescent="0.25">
      <c r="A6952" s="406">
        <v>79475</v>
      </c>
      <c r="B6952" s="406" t="s">
        <v>3990</v>
      </c>
      <c r="C6952" s="406" t="s">
        <v>298</v>
      </c>
      <c r="D6952" s="406">
        <v>324.2</v>
      </c>
      <c r="E6952" s="404" t="s">
        <v>65</v>
      </c>
      <c r="G6952"/>
    </row>
    <row r="6953" spans="1:7" ht="13.5" thickBot="1" x14ac:dyDescent="0.25">
      <c r="A6953" s="407">
        <v>39</v>
      </c>
      <c r="B6953" s="407" t="s">
        <v>614</v>
      </c>
      <c r="C6953" s="407"/>
      <c r="D6953" s="407"/>
      <c r="E6953" s="404" t="s">
        <v>65</v>
      </c>
      <c r="G6953"/>
    </row>
    <row r="6954" spans="1:7" ht="13.5" thickBot="1" x14ac:dyDescent="0.25">
      <c r="A6954" s="406">
        <v>72819</v>
      </c>
      <c r="B6954" s="406" t="s">
        <v>615</v>
      </c>
      <c r="C6954" s="406" t="s">
        <v>70</v>
      </c>
      <c r="D6954" s="406">
        <v>86.87</v>
      </c>
      <c r="E6954" s="404" t="s">
        <v>65</v>
      </c>
      <c r="G6954"/>
    </row>
    <row r="6955" spans="1:7" ht="13.5" thickBot="1" x14ac:dyDescent="0.25">
      <c r="A6955" s="407">
        <v>72820</v>
      </c>
      <c r="B6955" s="407" t="s">
        <v>3991</v>
      </c>
      <c r="C6955" s="407" t="s">
        <v>2</v>
      </c>
      <c r="D6955" s="407">
        <v>37.950000000000003</v>
      </c>
      <c r="E6955" s="404" t="s">
        <v>65</v>
      </c>
      <c r="G6955"/>
    </row>
    <row r="6956" spans="1:7" ht="13.5" thickBot="1" x14ac:dyDescent="0.25">
      <c r="A6956" s="406">
        <v>74122</v>
      </c>
      <c r="B6956" s="406" t="s">
        <v>617</v>
      </c>
      <c r="C6956" s="406"/>
      <c r="D6956" s="406"/>
      <c r="E6956" s="404" t="s">
        <v>65</v>
      </c>
      <c r="G6956"/>
    </row>
    <row r="6957" spans="1:7" ht="13.5" thickBot="1" x14ac:dyDescent="0.25">
      <c r="A6957" s="407" t="s">
        <v>618</v>
      </c>
      <c r="B6957" s="407" t="s">
        <v>3992</v>
      </c>
      <c r="C6957" s="407" t="s">
        <v>70</v>
      </c>
      <c r="D6957" s="407">
        <v>76.63</v>
      </c>
      <c r="E6957" s="404" t="s">
        <v>65</v>
      </c>
      <c r="G6957"/>
    </row>
    <row r="6958" spans="1:7" ht="13.5" thickBot="1" x14ac:dyDescent="0.25">
      <c r="A6958" s="406">
        <v>74156</v>
      </c>
      <c r="B6958" s="406" t="s">
        <v>619</v>
      </c>
      <c r="C6958" s="406"/>
      <c r="D6958" s="406"/>
      <c r="E6958" s="404" t="s">
        <v>65</v>
      </c>
      <c r="G6958"/>
    </row>
    <row r="6959" spans="1:7" ht="13.5" thickBot="1" x14ac:dyDescent="0.25">
      <c r="A6959" s="407" t="s">
        <v>620</v>
      </c>
      <c r="B6959" s="407" t="s">
        <v>8378</v>
      </c>
      <c r="C6959" s="407" t="s">
        <v>8379</v>
      </c>
      <c r="D6959" s="407">
        <v>56.49</v>
      </c>
      <c r="E6959" s="404" t="s">
        <v>65</v>
      </c>
      <c r="G6959"/>
    </row>
    <row r="6960" spans="1:7" ht="13.5" thickBot="1" x14ac:dyDescent="0.25">
      <c r="A6960" s="406" t="s">
        <v>621</v>
      </c>
      <c r="B6960" s="406" t="s">
        <v>3993</v>
      </c>
      <c r="C6960" s="406" t="s">
        <v>70</v>
      </c>
      <c r="D6960" s="406">
        <v>50.22</v>
      </c>
      <c r="E6960" s="404" t="s">
        <v>65</v>
      </c>
      <c r="G6960"/>
    </row>
    <row r="6961" spans="1:7" ht="13.5" thickBot="1" x14ac:dyDescent="0.25">
      <c r="A6961" s="407" t="s">
        <v>622</v>
      </c>
      <c r="B6961" s="407" t="s">
        <v>3994</v>
      </c>
      <c r="C6961" s="407" t="s">
        <v>70</v>
      </c>
      <c r="D6961" s="407">
        <v>43.67</v>
      </c>
      <c r="E6961" s="404" t="s">
        <v>65</v>
      </c>
      <c r="G6961"/>
    </row>
    <row r="6962" spans="1:7" ht="13.5" thickBot="1" x14ac:dyDescent="0.25">
      <c r="A6962" s="406">
        <v>83494</v>
      </c>
      <c r="B6962" s="406" t="s">
        <v>3995</v>
      </c>
      <c r="C6962" s="406" t="s">
        <v>70</v>
      </c>
      <c r="D6962" s="406">
        <v>195.07</v>
      </c>
      <c r="E6962" s="404" t="s">
        <v>65</v>
      </c>
      <c r="G6962"/>
    </row>
    <row r="6963" spans="1:7" ht="23.25" customHeight="1" thickBot="1" x14ac:dyDescent="0.25">
      <c r="A6963" s="407">
        <v>83495</v>
      </c>
      <c r="B6963" s="407" t="s">
        <v>3996</v>
      </c>
      <c r="C6963" s="407" t="s">
        <v>70</v>
      </c>
      <c r="D6963" s="407">
        <v>224.75</v>
      </c>
      <c r="E6963" s="404" t="s">
        <v>65</v>
      </c>
      <c r="G6963"/>
    </row>
    <row r="6964" spans="1:7" ht="13.5" thickBot="1" x14ac:dyDescent="0.25">
      <c r="A6964" s="406">
        <v>83498</v>
      </c>
      <c r="B6964" s="406" t="s">
        <v>3997</v>
      </c>
      <c r="C6964" s="406" t="s">
        <v>70</v>
      </c>
      <c r="D6964" s="406">
        <v>378.96</v>
      </c>
      <c r="E6964" s="404" t="s">
        <v>65</v>
      </c>
      <c r="G6964"/>
    </row>
    <row r="6965" spans="1:7" ht="23.25" customHeight="1" thickBot="1" x14ac:dyDescent="0.25">
      <c r="A6965" s="407">
        <v>83500</v>
      </c>
      <c r="B6965" s="407" t="s">
        <v>3998</v>
      </c>
      <c r="C6965" s="407" t="s">
        <v>70</v>
      </c>
      <c r="D6965" s="407">
        <v>468.73</v>
      </c>
      <c r="E6965" s="404" t="s">
        <v>65</v>
      </c>
      <c r="G6965"/>
    </row>
    <row r="6966" spans="1:7" ht="23.25" customHeight="1" thickBot="1" x14ac:dyDescent="0.25">
      <c r="A6966" s="406">
        <v>83501</v>
      </c>
      <c r="B6966" s="406" t="s">
        <v>3999</v>
      </c>
      <c r="C6966" s="406" t="s">
        <v>70</v>
      </c>
      <c r="D6966" s="406">
        <v>91.41</v>
      </c>
      <c r="E6966" s="404" t="s">
        <v>65</v>
      </c>
      <c r="G6966"/>
    </row>
    <row r="6967" spans="1:7" ht="23.25" customHeight="1" thickBot="1" x14ac:dyDescent="0.25">
      <c r="A6967" s="407">
        <v>83502</v>
      </c>
      <c r="B6967" s="407" t="s">
        <v>4000</v>
      </c>
      <c r="C6967" s="407" t="s">
        <v>70</v>
      </c>
      <c r="D6967" s="407">
        <v>101.97</v>
      </c>
      <c r="E6967" s="404" t="s">
        <v>65</v>
      </c>
      <c r="G6967"/>
    </row>
    <row r="6968" spans="1:7" ht="23.25" customHeight="1" thickBot="1" x14ac:dyDescent="0.25">
      <c r="A6968" s="406">
        <v>83503</v>
      </c>
      <c r="B6968" s="406" t="s">
        <v>4001</v>
      </c>
      <c r="C6968" s="406" t="s">
        <v>70</v>
      </c>
      <c r="D6968" s="406">
        <v>155.96</v>
      </c>
      <c r="E6968" s="404" t="s">
        <v>65</v>
      </c>
      <c r="G6968"/>
    </row>
    <row r="6969" spans="1:7" ht="23.25" customHeight="1" thickBot="1" x14ac:dyDescent="0.25">
      <c r="A6969" s="407">
        <v>83504</v>
      </c>
      <c r="B6969" s="407" t="s">
        <v>4002</v>
      </c>
      <c r="C6969" s="407" t="s">
        <v>70</v>
      </c>
      <c r="D6969" s="407">
        <v>190.15</v>
      </c>
      <c r="E6969" s="404" t="s">
        <v>65</v>
      </c>
      <c r="G6969"/>
    </row>
    <row r="6970" spans="1:7" ht="23.25" customHeight="1" thickBot="1" x14ac:dyDescent="0.25">
      <c r="A6970" s="406">
        <v>83505</v>
      </c>
      <c r="B6970" s="406" t="s">
        <v>4003</v>
      </c>
      <c r="C6970" s="406" t="s">
        <v>70</v>
      </c>
      <c r="D6970" s="406">
        <v>229.75</v>
      </c>
      <c r="E6970" s="404" t="s">
        <v>65</v>
      </c>
      <c r="G6970"/>
    </row>
    <row r="6971" spans="1:7" ht="23.25" customHeight="1" thickBot="1" x14ac:dyDescent="0.25">
      <c r="A6971" s="407">
        <v>83506</v>
      </c>
      <c r="B6971" s="407" t="s">
        <v>4004</v>
      </c>
      <c r="C6971" s="407" t="s">
        <v>70</v>
      </c>
      <c r="D6971" s="407">
        <v>360.43</v>
      </c>
      <c r="E6971" s="404" t="s">
        <v>65</v>
      </c>
      <c r="G6971"/>
    </row>
    <row r="6972" spans="1:7" ht="23.25" customHeight="1" thickBot="1" x14ac:dyDescent="0.25">
      <c r="A6972" s="406">
        <v>83508</v>
      </c>
      <c r="B6972" s="406" t="s">
        <v>4005</v>
      </c>
      <c r="C6972" s="406" t="s">
        <v>70</v>
      </c>
      <c r="D6972" s="406">
        <v>80.400000000000006</v>
      </c>
      <c r="E6972" s="404" t="s">
        <v>65</v>
      </c>
      <c r="G6972"/>
    </row>
    <row r="6973" spans="1:7" ht="13.5" thickBot="1" x14ac:dyDescent="0.25">
      <c r="A6973" s="407">
        <v>83509</v>
      </c>
      <c r="B6973" s="407" t="s">
        <v>4006</v>
      </c>
      <c r="C6973" s="407" t="s">
        <v>70</v>
      </c>
      <c r="D6973" s="407">
        <v>100.39</v>
      </c>
      <c r="E6973" s="404" t="s">
        <v>65</v>
      </c>
      <c r="G6973"/>
    </row>
    <row r="6974" spans="1:7" ht="13.5" thickBot="1" x14ac:dyDescent="0.25">
      <c r="A6974" s="406">
        <v>83510</v>
      </c>
      <c r="B6974" s="406" t="s">
        <v>4007</v>
      </c>
      <c r="C6974" s="406" t="s">
        <v>70</v>
      </c>
      <c r="D6974" s="406">
        <v>106.46</v>
      </c>
      <c r="E6974" s="404" t="s">
        <v>65</v>
      </c>
      <c r="G6974"/>
    </row>
    <row r="6975" spans="1:7" ht="13.5" thickBot="1" x14ac:dyDescent="0.25">
      <c r="A6975" s="407">
        <v>83511</v>
      </c>
      <c r="B6975" s="407" t="s">
        <v>4008</v>
      </c>
      <c r="C6975" s="407" t="s">
        <v>70</v>
      </c>
      <c r="D6975" s="407">
        <v>136.03</v>
      </c>
      <c r="E6975" s="404" t="s">
        <v>65</v>
      </c>
      <c r="G6975"/>
    </row>
    <row r="6976" spans="1:7" ht="13.5" thickBot="1" x14ac:dyDescent="0.25">
      <c r="A6976" s="406">
        <v>83512</v>
      </c>
      <c r="B6976" s="406" t="s">
        <v>4009</v>
      </c>
      <c r="C6976" s="406" t="s">
        <v>70</v>
      </c>
      <c r="D6976" s="406">
        <v>148.16999999999999</v>
      </c>
      <c r="E6976" s="404" t="s">
        <v>65</v>
      </c>
      <c r="G6976"/>
    </row>
    <row r="6977" spans="1:7" ht="23.25" thickBot="1" x14ac:dyDescent="0.25">
      <c r="A6977" s="407">
        <v>90808</v>
      </c>
      <c r="B6977" s="407" t="s">
        <v>11848</v>
      </c>
      <c r="C6977" s="407" t="s">
        <v>2028</v>
      </c>
      <c r="D6977" s="407">
        <v>59.97</v>
      </c>
      <c r="E6977" s="404" t="s">
        <v>65</v>
      </c>
      <c r="G6977"/>
    </row>
    <row r="6978" spans="1:7" ht="23.25" thickBot="1" x14ac:dyDescent="0.25">
      <c r="A6978" s="406">
        <v>90809</v>
      </c>
      <c r="B6978" s="406" t="s">
        <v>11849</v>
      </c>
      <c r="C6978" s="406" t="s">
        <v>11850</v>
      </c>
      <c r="D6978" s="406">
        <v>57.8</v>
      </c>
      <c r="E6978" s="404" t="s">
        <v>65</v>
      </c>
      <c r="G6978"/>
    </row>
    <row r="6979" spans="1:7" ht="23.25" thickBot="1" x14ac:dyDescent="0.25">
      <c r="A6979" s="407">
        <v>90810</v>
      </c>
      <c r="B6979" s="407" t="s">
        <v>11851</v>
      </c>
      <c r="C6979" s="407" t="s">
        <v>2028</v>
      </c>
      <c r="D6979" s="407">
        <v>127.09</v>
      </c>
      <c r="E6979" s="404" t="s">
        <v>65</v>
      </c>
      <c r="G6979"/>
    </row>
    <row r="6980" spans="1:7" ht="23.25" thickBot="1" x14ac:dyDescent="0.25">
      <c r="A6980" s="406">
        <v>90811</v>
      </c>
      <c r="B6980" s="406" t="s">
        <v>11852</v>
      </c>
      <c r="C6980" s="406" t="s">
        <v>11850</v>
      </c>
      <c r="D6980" s="406">
        <v>120.57</v>
      </c>
      <c r="E6980" s="404" t="s">
        <v>65</v>
      </c>
      <c r="G6980"/>
    </row>
    <row r="6981" spans="1:7" ht="23.25" thickBot="1" x14ac:dyDescent="0.25">
      <c r="A6981" s="407">
        <v>90812</v>
      </c>
      <c r="B6981" s="407" t="s">
        <v>11853</v>
      </c>
      <c r="C6981" s="407" t="s">
        <v>2028</v>
      </c>
      <c r="D6981" s="407">
        <v>217.43</v>
      </c>
      <c r="E6981" s="404" t="s">
        <v>65</v>
      </c>
      <c r="G6981"/>
    </row>
    <row r="6982" spans="1:7" ht="13.5" customHeight="1" thickBot="1" x14ac:dyDescent="0.25">
      <c r="A6982" s="406">
        <v>90813</v>
      </c>
      <c r="B6982" s="406" t="s">
        <v>11854</v>
      </c>
      <c r="C6982" s="406" t="s">
        <v>11850</v>
      </c>
      <c r="D6982" s="406">
        <v>208.45</v>
      </c>
      <c r="E6982" s="404" t="s">
        <v>65</v>
      </c>
      <c r="G6982"/>
    </row>
    <row r="6983" spans="1:7" ht="23.25" thickBot="1" x14ac:dyDescent="0.25">
      <c r="A6983" s="407">
        <v>90814</v>
      </c>
      <c r="B6983" s="407" t="s">
        <v>11855</v>
      </c>
      <c r="C6983" s="407" t="s">
        <v>2028</v>
      </c>
      <c r="D6983" s="407">
        <v>262.52999999999997</v>
      </c>
      <c r="E6983" s="404" t="s">
        <v>65</v>
      </c>
      <c r="G6983"/>
    </row>
    <row r="6984" spans="1:7" ht="23.25" thickBot="1" x14ac:dyDescent="0.25">
      <c r="A6984" s="406">
        <v>90877</v>
      </c>
      <c r="B6984" s="406" t="s">
        <v>11856</v>
      </c>
      <c r="C6984" s="406" t="s">
        <v>70</v>
      </c>
      <c r="D6984" s="406">
        <v>32.090000000000003</v>
      </c>
      <c r="E6984" s="404" t="s">
        <v>65</v>
      </c>
      <c r="G6984"/>
    </row>
    <row r="6985" spans="1:7" ht="13.5" customHeight="1" thickBot="1" x14ac:dyDescent="0.25">
      <c r="A6985" s="407">
        <v>90878</v>
      </c>
      <c r="B6985" s="407" t="s">
        <v>11857</v>
      </c>
      <c r="C6985" s="407" t="s">
        <v>70</v>
      </c>
      <c r="D6985" s="407">
        <v>30.93</v>
      </c>
      <c r="E6985" s="404" t="s">
        <v>65</v>
      </c>
      <c r="G6985"/>
    </row>
    <row r="6986" spans="1:7" ht="23.25" thickBot="1" x14ac:dyDescent="0.25">
      <c r="A6986" s="406">
        <v>90880</v>
      </c>
      <c r="B6986" s="406" t="s">
        <v>11858</v>
      </c>
      <c r="C6986" s="406" t="s">
        <v>70</v>
      </c>
      <c r="D6986" s="406">
        <v>43.26</v>
      </c>
      <c r="E6986" s="404" t="s">
        <v>65</v>
      </c>
      <c r="G6986"/>
    </row>
    <row r="6987" spans="1:7" ht="23.25" thickBot="1" x14ac:dyDescent="0.25">
      <c r="A6987" s="407">
        <v>90881</v>
      </c>
      <c r="B6987" s="407" t="s">
        <v>11859</v>
      </c>
      <c r="C6987" s="407" t="s">
        <v>70</v>
      </c>
      <c r="D6987" s="407">
        <v>39.92</v>
      </c>
      <c r="E6987" s="404" t="s">
        <v>65</v>
      </c>
      <c r="G6987"/>
    </row>
    <row r="6988" spans="1:7" ht="23.25" thickBot="1" x14ac:dyDescent="0.25">
      <c r="A6988" s="406">
        <v>90883</v>
      </c>
      <c r="B6988" s="406" t="s">
        <v>11860</v>
      </c>
      <c r="C6988" s="406" t="s">
        <v>70</v>
      </c>
      <c r="D6988" s="406">
        <v>58.56</v>
      </c>
      <c r="E6988" s="404" t="s">
        <v>65</v>
      </c>
      <c r="G6988"/>
    </row>
    <row r="6989" spans="1:7" ht="23.25" thickBot="1" x14ac:dyDescent="0.25">
      <c r="A6989" s="407">
        <v>90884</v>
      </c>
      <c r="B6989" s="407" t="s">
        <v>11861</v>
      </c>
      <c r="C6989" s="407" t="s">
        <v>70</v>
      </c>
      <c r="D6989" s="407">
        <v>57.18</v>
      </c>
      <c r="E6989" s="404" t="s">
        <v>65</v>
      </c>
      <c r="G6989"/>
    </row>
    <row r="6990" spans="1:7" ht="23.25" thickBot="1" x14ac:dyDescent="0.25">
      <c r="A6990" s="406">
        <v>90885</v>
      </c>
      <c r="B6990" s="406" t="s">
        <v>11862</v>
      </c>
      <c r="C6990" s="406" t="s">
        <v>70</v>
      </c>
      <c r="D6990" s="406">
        <v>56.56</v>
      </c>
      <c r="E6990" s="404" t="s">
        <v>65</v>
      </c>
      <c r="G6990"/>
    </row>
    <row r="6991" spans="1:7" ht="23.25" thickBot="1" x14ac:dyDescent="0.25">
      <c r="A6991" s="407">
        <v>90886</v>
      </c>
      <c r="B6991" s="407" t="s">
        <v>11863</v>
      </c>
      <c r="C6991" s="407" t="s">
        <v>70</v>
      </c>
      <c r="D6991" s="407">
        <v>117.13</v>
      </c>
      <c r="E6991" s="404" t="s">
        <v>65</v>
      </c>
      <c r="G6991"/>
    </row>
    <row r="6992" spans="1:7" ht="23.25" thickBot="1" x14ac:dyDescent="0.25">
      <c r="A6992" s="406">
        <v>90887</v>
      </c>
      <c r="B6992" s="406" t="s">
        <v>11864</v>
      </c>
      <c r="C6992" s="406" t="s">
        <v>70</v>
      </c>
      <c r="D6992" s="406">
        <v>115.54</v>
      </c>
      <c r="E6992" s="404" t="s">
        <v>65</v>
      </c>
      <c r="G6992"/>
    </row>
    <row r="6993" spans="1:7" ht="23.25" thickBot="1" x14ac:dyDescent="0.25">
      <c r="A6993" s="407">
        <v>90888</v>
      </c>
      <c r="B6993" s="407" t="s">
        <v>11865</v>
      </c>
      <c r="C6993" s="407" t="s">
        <v>70</v>
      </c>
      <c r="D6993" s="407">
        <v>114.85</v>
      </c>
      <c r="E6993" s="404" t="s">
        <v>65</v>
      </c>
      <c r="G6993"/>
    </row>
    <row r="6994" spans="1:7" ht="23.25" thickBot="1" x14ac:dyDescent="0.25">
      <c r="A6994" s="406">
        <v>90889</v>
      </c>
      <c r="B6994" s="406" t="s">
        <v>11866</v>
      </c>
      <c r="C6994" s="406" t="s">
        <v>70</v>
      </c>
      <c r="D6994" s="406">
        <v>138.66</v>
      </c>
      <c r="E6994" s="404" t="s">
        <v>65</v>
      </c>
      <c r="G6994"/>
    </row>
    <row r="6995" spans="1:7" ht="23.25" thickBot="1" x14ac:dyDescent="0.25">
      <c r="A6995" s="407">
        <v>90890</v>
      </c>
      <c r="B6995" s="407" t="s">
        <v>11867</v>
      </c>
      <c r="C6995" s="407" t="s">
        <v>70</v>
      </c>
      <c r="D6995" s="407">
        <v>136.13</v>
      </c>
      <c r="E6995" s="404" t="s">
        <v>65</v>
      </c>
      <c r="G6995"/>
    </row>
    <row r="6996" spans="1:7" ht="23.25" thickBot="1" x14ac:dyDescent="0.25">
      <c r="A6996" s="406">
        <v>90891</v>
      </c>
      <c r="B6996" s="406" t="s">
        <v>11868</v>
      </c>
      <c r="C6996" s="406" t="s">
        <v>70</v>
      </c>
      <c r="D6996" s="406">
        <v>135</v>
      </c>
      <c r="E6996" s="404" t="s">
        <v>65</v>
      </c>
      <c r="G6996"/>
    </row>
    <row r="6997" spans="1:7" ht="13.5" thickBot="1" x14ac:dyDescent="0.25">
      <c r="A6997" s="407">
        <v>40</v>
      </c>
      <c r="B6997" s="407" t="s">
        <v>623</v>
      </c>
      <c r="C6997" s="407"/>
      <c r="D6997" s="407"/>
      <c r="E6997" s="404" t="s">
        <v>65</v>
      </c>
      <c r="G6997"/>
    </row>
    <row r="6998" spans="1:7" ht="13.5" thickBot="1" x14ac:dyDescent="0.25">
      <c r="A6998" s="406">
        <v>73692</v>
      </c>
      <c r="B6998" s="406" t="s">
        <v>3414</v>
      </c>
      <c r="C6998" s="406" t="s">
        <v>298</v>
      </c>
      <c r="D6998" s="406">
        <v>89.44</v>
      </c>
      <c r="E6998" s="404" t="s">
        <v>65</v>
      </c>
      <c r="G6998"/>
    </row>
    <row r="6999" spans="1:7" ht="13.5" thickBot="1" x14ac:dyDescent="0.25">
      <c r="A6999" s="407">
        <v>74164</v>
      </c>
      <c r="B6999" s="407" t="s">
        <v>624</v>
      </c>
      <c r="C6999" s="407"/>
      <c r="D6999" s="407"/>
      <c r="E6999" s="404" t="s">
        <v>65</v>
      </c>
      <c r="G6999"/>
    </row>
    <row r="7000" spans="1:7" ht="89.25" customHeight="1" thickBot="1" x14ac:dyDescent="0.25">
      <c r="A7000" s="406" t="s">
        <v>625</v>
      </c>
      <c r="B7000" s="406" t="s">
        <v>3235</v>
      </c>
      <c r="C7000" s="406" t="s">
        <v>298</v>
      </c>
      <c r="D7000" s="406">
        <v>84.51</v>
      </c>
      <c r="E7000" s="404" t="s">
        <v>65</v>
      </c>
      <c r="G7000"/>
    </row>
    <row r="7001" spans="1:7" ht="13.5" thickBot="1" x14ac:dyDescent="0.25">
      <c r="A7001" s="407">
        <v>83532</v>
      </c>
      <c r="B7001" s="407" t="s">
        <v>4010</v>
      </c>
      <c r="C7001" s="407" t="s">
        <v>298</v>
      </c>
      <c r="D7001" s="407">
        <v>361.57</v>
      </c>
      <c r="E7001" s="404" t="s">
        <v>65</v>
      </c>
      <c r="G7001"/>
    </row>
    <row r="7002" spans="1:7" ht="13.5" thickBot="1" x14ac:dyDescent="0.25">
      <c r="A7002" s="406">
        <v>83534</v>
      </c>
      <c r="B7002" s="406" t="s">
        <v>4011</v>
      </c>
      <c r="C7002" s="406" t="s">
        <v>298</v>
      </c>
      <c r="D7002" s="406">
        <v>445.53</v>
      </c>
      <c r="E7002" s="404" t="s">
        <v>65</v>
      </c>
      <c r="G7002"/>
    </row>
    <row r="7003" spans="1:7" ht="13.5" thickBot="1" x14ac:dyDescent="0.25">
      <c r="A7003" s="407">
        <v>41</v>
      </c>
      <c r="B7003" s="407" t="s">
        <v>626</v>
      </c>
      <c r="C7003" s="407"/>
      <c r="D7003" s="407"/>
      <c r="E7003" s="404" t="s">
        <v>65</v>
      </c>
      <c r="G7003"/>
    </row>
    <row r="7004" spans="1:7" ht="13.5" thickBot="1" x14ac:dyDescent="0.25">
      <c r="A7004" s="406">
        <v>5651</v>
      </c>
      <c r="B7004" s="406" t="s">
        <v>4012</v>
      </c>
      <c r="C7004" s="406" t="s">
        <v>184</v>
      </c>
      <c r="D7004" s="406">
        <v>29.71</v>
      </c>
      <c r="E7004" s="404" t="s">
        <v>65</v>
      </c>
      <c r="G7004"/>
    </row>
    <row r="7005" spans="1:7" ht="13.5" thickBot="1" x14ac:dyDescent="0.25">
      <c r="A7005" s="407">
        <v>5970</v>
      </c>
      <c r="B7005" s="407" t="s">
        <v>4013</v>
      </c>
      <c r="C7005" s="407" t="s">
        <v>184</v>
      </c>
      <c r="D7005" s="407">
        <v>50.55</v>
      </c>
      <c r="E7005" s="404" t="s">
        <v>65</v>
      </c>
      <c r="G7005"/>
    </row>
    <row r="7006" spans="1:7" ht="13.5" customHeight="1" thickBot="1" x14ac:dyDescent="0.25">
      <c r="A7006" s="406">
        <v>74007</v>
      </c>
      <c r="B7006" s="406" t="s">
        <v>627</v>
      </c>
      <c r="C7006" s="406"/>
      <c r="D7006" s="406"/>
      <c r="E7006" s="404" t="s">
        <v>65</v>
      </c>
      <c r="G7006"/>
    </row>
    <row r="7007" spans="1:7" ht="13.5" thickBot="1" x14ac:dyDescent="0.25">
      <c r="A7007" s="407" t="s">
        <v>628</v>
      </c>
      <c r="B7007" s="407" t="s">
        <v>4014</v>
      </c>
      <c r="C7007" s="407" t="s">
        <v>184</v>
      </c>
      <c r="D7007" s="407">
        <v>23.47</v>
      </c>
      <c r="E7007" s="404" t="s">
        <v>65</v>
      </c>
      <c r="G7007"/>
    </row>
    <row r="7008" spans="1:7" ht="23.25" thickBot="1" x14ac:dyDescent="0.25">
      <c r="A7008" s="406">
        <v>74074</v>
      </c>
      <c r="B7008" s="406" t="s">
        <v>629</v>
      </c>
      <c r="C7008" s="406"/>
      <c r="D7008" s="406"/>
      <c r="E7008" s="404" t="s">
        <v>65</v>
      </c>
      <c r="G7008"/>
    </row>
    <row r="7009" spans="1:7" ht="13.5" thickBot="1" x14ac:dyDescent="0.25">
      <c r="A7009" s="407" t="s">
        <v>630</v>
      </c>
      <c r="B7009" s="407" t="s">
        <v>4015</v>
      </c>
      <c r="C7009" s="407" t="s">
        <v>184</v>
      </c>
      <c r="D7009" s="407">
        <v>68.739999999999995</v>
      </c>
      <c r="E7009" s="404" t="s">
        <v>65</v>
      </c>
      <c r="G7009"/>
    </row>
    <row r="7010" spans="1:7" ht="13.5" thickBot="1" x14ac:dyDescent="0.25">
      <c r="A7010" s="406">
        <v>74076</v>
      </c>
      <c r="B7010" s="406" t="s">
        <v>631</v>
      </c>
      <c r="C7010" s="406"/>
      <c r="D7010" s="406"/>
      <c r="E7010" s="404" t="s">
        <v>65</v>
      </c>
      <c r="G7010"/>
    </row>
    <row r="7011" spans="1:7" ht="13.5" thickBot="1" x14ac:dyDescent="0.25">
      <c r="A7011" s="407" t="s">
        <v>632</v>
      </c>
      <c r="B7011" s="407" t="s">
        <v>4016</v>
      </c>
      <c r="C7011" s="407" t="s">
        <v>184</v>
      </c>
      <c r="D7011" s="407">
        <v>37.42</v>
      </c>
      <c r="E7011" s="404" t="s">
        <v>65</v>
      </c>
      <c r="G7011"/>
    </row>
    <row r="7012" spans="1:7" ht="13.5" thickBot="1" x14ac:dyDescent="0.25">
      <c r="A7012" s="406" t="s">
        <v>633</v>
      </c>
      <c r="B7012" s="406" t="s">
        <v>4017</v>
      </c>
      <c r="C7012" s="406" t="s">
        <v>184</v>
      </c>
      <c r="D7012" s="406">
        <v>27.58</v>
      </c>
      <c r="E7012" s="404" t="s">
        <v>65</v>
      </c>
      <c r="G7012"/>
    </row>
    <row r="7013" spans="1:7" ht="13.5" thickBot="1" x14ac:dyDescent="0.25">
      <c r="A7013" s="407" t="s">
        <v>634</v>
      </c>
      <c r="B7013" s="407" t="s">
        <v>4018</v>
      </c>
      <c r="C7013" s="407" t="s">
        <v>184</v>
      </c>
      <c r="D7013" s="407">
        <v>20.23</v>
      </c>
      <c r="E7013" s="404" t="s">
        <v>65</v>
      </c>
      <c r="G7013"/>
    </row>
    <row r="7014" spans="1:7" ht="89.25" customHeight="1" thickBot="1" x14ac:dyDescent="0.25">
      <c r="A7014" s="406">
        <v>90996</v>
      </c>
      <c r="B7014" s="406" t="s">
        <v>11869</v>
      </c>
      <c r="C7014" s="406" t="s">
        <v>184</v>
      </c>
      <c r="D7014" s="406">
        <v>9.82</v>
      </c>
      <c r="E7014" s="404" t="s">
        <v>65</v>
      </c>
      <c r="G7014"/>
    </row>
    <row r="7015" spans="1:7" ht="23.25" thickBot="1" x14ac:dyDescent="0.25">
      <c r="A7015" s="407">
        <v>90997</v>
      </c>
      <c r="B7015" s="407" t="s">
        <v>11870</v>
      </c>
      <c r="C7015" s="407" t="s">
        <v>184</v>
      </c>
      <c r="D7015" s="407">
        <v>13.73</v>
      </c>
      <c r="E7015" s="404" t="s">
        <v>65</v>
      </c>
      <c r="G7015"/>
    </row>
    <row r="7016" spans="1:7" ht="23.25" thickBot="1" x14ac:dyDescent="0.25">
      <c r="A7016" s="406">
        <v>90998</v>
      </c>
      <c r="B7016" s="406" t="s">
        <v>11871</v>
      </c>
      <c r="C7016" s="406" t="s">
        <v>184</v>
      </c>
      <c r="D7016" s="406">
        <v>16.8</v>
      </c>
      <c r="E7016" s="404" t="s">
        <v>65</v>
      </c>
      <c r="G7016"/>
    </row>
    <row r="7017" spans="1:7" ht="23.25" thickBot="1" x14ac:dyDescent="0.25">
      <c r="A7017" s="407">
        <v>91000</v>
      </c>
      <c r="B7017" s="407" t="s">
        <v>11872</v>
      </c>
      <c r="C7017" s="407" t="s">
        <v>184</v>
      </c>
      <c r="D7017" s="407">
        <v>12.57</v>
      </c>
      <c r="E7017" s="404" t="s">
        <v>65</v>
      </c>
      <c r="G7017"/>
    </row>
    <row r="7018" spans="1:7" ht="23.25" thickBot="1" x14ac:dyDescent="0.25">
      <c r="A7018" s="406">
        <v>91002</v>
      </c>
      <c r="B7018" s="406" t="s">
        <v>11873</v>
      </c>
      <c r="C7018" s="406" t="s">
        <v>184</v>
      </c>
      <c r="D7018" s="406">
        <v>11.47</v>
      </c>
      <c r="E7018" s="404" t="s">
        <v>65</v>
      </c>
      <c r="G7018"/>
    </row>
    <row r="7019" spans="1:7" ht="23.25" thickBot="1" x14ac:dyDescent="0.25">
      <c r="A7019" s="407">
        <v>91003</v>
      </c>
      <c r="B7019" s="407" t="s">
        <v>11874</v>
      </c>
      <c r="C7019" s="407" t="s">
        <v>184</v>
      </c>
      <c r="D7019" s="407">
        <v>13.45</v>
      </c>
      <c r="E7019" s="404" t="s">
        <v>65</v>
      </c>
      <c r="G7019"/>
    </row>
    <row r="7020" spans="1:7" ht="23.25" thickBot="1" x14ac:dyDescent="0.25">
      <c r="A7020" s="406">
        <v>91004</v>
      </c>
      <c r="B7020" s="406" t="s">
        <v>11875</v>
      </c>
      <c r="C7020" s="406" t="s">
        <v>184</v>
      </c>
      <c r="D7020" s="406">
        <v>10.65</v>
      </c>
      <c r="E7020" s="404" t="s">
        <v>65</v>
      </c>
      <c r="G7020"/>
    </row>
    <row r="7021" spans="1:7" ht="23.25" thickBot="1" x14ac:dyDescent="0.25">
      <c r="A7021" s="407">
        <v>91005</v>
      </c>
      <c r="B7021" s="407" t="s">
        <v>11876</v>
      </c>
      <c r="C7021" s="407" t="s">
        <v>184</v>
      </c>
      <c r="D7021" s="407">
        <v>12.95</v>
      </c>
      <c r="E7021" s="404" t="s">
        <v>65</v>
      </c>
      <c r="G7021"/>
    </row>
    <row r="7022" spans="1:7" ht="23.25" thickBot="1" x14ac:dyDescent="0.25">
      <c r="A7022" s="406">
        <v>91006</v>
      </c>
      <c r="B7022" s="406" t="s">
        <v>11877</v>
      </c>
      <c r="C7022" s="406" t="s">
        <v>184</v>
      </c>
      <c r="D7022" s="406">
        <v>9.7799999999999994</v>
      </c>
      <c r="E7022" s="404" t="s">
        <v>65</v>
      </c>
      <c r="G7022"/>
    </row>
    <row r="7023" spans="1:7" ht="23.25" thickBot="1" x14ac:dyDescent="0.25">
      <c r="A7023" s="407">
        <v>91007</v>
      </c>
      <c r="B7023" s="407" t="s">
        <v>11878</v>
      </c>
      <c r="C7023" s="407" t="s">
        <v>184</v>
      </c>
      <c r="D7023" s="407">
        <v>8.69</v>
      </c>
      <c r="E7023" s="404" t="s">
        <v>65</v>
      </c>
      <c r="G7023"/>
    </row>
    <row r="7024" spans="1:7" ht="23.25" thickBot="1" x14ac:dyDescent="0.25">
      <c r="A7024" s="406">
        <v>91008</v>
      </c>
      <c r="B7024" s="406" t="s">
        <v>11879</v>
      </c>
      <c r="C7024" s="406" t="s">
        <v>184</v>
      </c>
      <c r="D7024" s="406">
        <v>10.67</v>
      </c>
      <c r="E7024" s="404" t="s">
        <v>65</v>
      </c>
      <c r="G7024"/>
    </row>
    <row r="7025" spans="1:7" ht="63.75" customHeight="1" thickBot="1" x14ac:dyDescent="0.25">
      <c r="A7025" s="407">
        <v>92263</v>
      </c>
      <c r="B7025" s="407" t="s">
        <v>14424</v>
      </c>
      <c r="C7025" s="407" t="s">
        <v>12746</v>
      </c>
      <c r="D7025" s="407">
        <v>79.05</v>
      </c>
      <c r="E7025" s="404" t="s">
        <v>65</v>
      </c>
      <c r="G7025"/>
    </row>
    <row r="7026" spans="1:7" ht="23.25" thickBot="1" x14ac:dyDescent="0.25">
      <c r="A7026" s="406">
        <v>92264</v>
      </c>
      <c r="B7026" s="406" t="s">
        <v>14425</v>
      </c>
      <c r="C7026" s="406" t="s">
        <v>12746</v>
      </c>
      <c r="D7026" s="406">
        <v>85.62</v>
      </c>
      <c r="E7026" s="404" t="s">
        <v>65</v>
      </c>
      <c r="G7026"/>
    </row>
    <row r="7027" spans="1:7" ht="13.5" thickBot="1" x14ac:dyDescent="0.25">
      <c r="A7027" s="407">
        <v>92265</v>
      </c>
      <c r="B7027" s="407" t="s">
        <v>14426</v>
      </c>
      <c r="C7027" s="407" t="s">
        <v>14427</v>
      </c>
      <c r="D7027" s="407">
        <v>63.21</v>
      </c>
      <c r="E7027" s="404" t="s">
        <v>65</v>
      </c>
      <c r="G7027"/>
    </row>
    <row r="7028" spans="1:7" ht="23.25" thickBot="1" x14ac:dyDescent="0.25">
      <c r="A7028" s="406">
        <v>92266</v>
      </c>
      <c r="B7028" s="406" t="s">
        <v>14428</v>
      </c>
      <c r="C7028" s="406" t="s">
        <v>14429</v>
      </c>
      <c r="D7028" s="406">
        <v>69.069999999999993</v>
      </c>
      <c r="E7028" s="404" t="s">
        <v>65</v>
      </c>
      <c r="G7028"/>
    </row>
    <row r="7029" spans="1:7" ht="34.5" customHeight="1" thickBot="1" x14ac:dyDescent="0.25">
      <c r="A7029" s="407">
        <v>92267</v>
      </c>
      <c r="B7029" s="407" t="s">
        <v>14430</v>
      </c>
      <c r="C7029" s="407" t="s">
        <v>14427</v>
      </c>
      <c r="D7029" s="407">
        <v>28.3</v>
      </c>
      <c r="E7029" s="404" t="s">
        <v>65</v>
      </c>
      <c r="G7029"/>
    </row>
    <row r="7030" spans="1:7" ht="23.25" thickBot="1" x14ac:dyDescent="0.25">
      <c r="A7030" s="406">
        <v>92268</v>
      </c>
      <c r="B7030" s="406" t="s">
        <v>14431</v>
      </c>
      <c r="C7030" s="406" t="s">
        <v>14429</v>
      </c>
      <c r="D7030" s="406">
        <v>33.47</v>
      </c>
      <c r="E7030" s="404" t="s">
        <v>65</v>
      </c>
      <c r="G7030"/>
    </row>
    <row r="7031" spans="1:7" ht="79.5" customHeight="1" thickBot="1" x14ac:dyDescent="0.25">
      <c r="A7031" s="407">
        <v>92269</v>
      </c>
      <c r="B7031" s="407" t="s">
        <v>14432</v>
      </c>
      <c r="C7031" s="407" t="s">
        <v>14433</v>
      </c>
      <c r="D7031" s="407">
        <v>31.99</v>
      </c>
      <c r="E7031" s="404" t="s">
        <v>65</v>
      </c>
      <c r="G7031"/>
    </row>
    <row r="7032" spans="1:7" ht="13.5" thickBot="1" x14ac:dyDescent="0.25">
      <c r="A7032" s="406">
        <v>92270</v>
      </c>
      <c r="B7032" s="406" t="s">
        <v>14434</v>
      </c>
      <c r="C7032" s="406" t="s">
        <v>14435</v>
      </c>
      <c r="D7032" s="406">
        <v>23.82</v>
      </c>
      <c r="E7032" s="404" t="s">
        <v>65</v>
      </c>
      <c r="G7032"/>
    </row>
    <row r="7033" spans="1:7" ht="13.5" thickBot="1" x14ac:dyDescent="0.25">
      <c r="A7033" s="407">
        <v>92271</v>
      </c>
      <c r="B7033" s="407" t="s">
        <v>14436</v>
      </c>
      <c r="C7033" s="407" t="s">
        <v>14437</v>
      </c>
      <c r="D7033" s="407">
        <v>11.32</v>
      </c>
      <c r="E7033" s="404" t="s">
        <v>65</v>
      </c>
      <c r="G7033"/>
    </row>
    <row r="7034" spans="1:7" ht="13.5" thickBot="1" x14ac:dyDescent="0.25">
      <c r="A7034" s="406">
        <v>92272</v>
      </c>
      <c r="B7034" s="406" t="s">
        <v>14438</v>
      </c>
      <c r="C7034" s="406" t="s">
        <v>70</v>
      </c>
      <c r="D7034" s="406">
        <v>13.3</v>
      </c>
      <c r="E7034" s="404" t="s">
        <v>65</v>
      </c>
      <c r="G7034"/>
    </row>
    <row r="7035" spans="1:7" ht="13.5" thickBot="1" x14ac:dyDescent="0.25">
      <c r="A7035" s="407">
        <v>92273</v>
      </c>
      <c r="B7035" s="407" t="s">
        <v>14439</v>
      </c>
      <c r="C7035" s="407" t="s">
        <v>70</v>
      </c>
      <c r="D7035" s="407">
        <v>4.95</v>
      </c>
      <c r="E7035" s="404" t="s">
        <v>65</v>
      </c>
      <c r="G7035"/>
    </row>
    <row r="7036" spans="1:7" ht="34.5" thickBot="1" x14ac:dyDescent="0.25">
      <c r="A7036" s="406">
        <v>92408</v>
      </c>
      <c r="B7036" s="406" t="s">
        <v>14440</v>
      </c>
      <c r="C7036" s="406" t="s">
        <v>184</v>
      </c>
      <c r="D7036" s="406">
        <v>103.17</v>
      </c>
      <c r="E7036" s="404" t="s">
        <v>65</v>
      </c>
      <c r="G7036"/>
    </row>
    <row r="7037" spans="1:7" ht="13.5" customHeight="1" thickBot="1" x14ac:dyDescent="0.25">
      <c r="A7037" s="407">
        <v>92409</v>
      </c>
      <c r="B7037" s="407" t="s">
        <v>14441</v>
      </c>
      <c r="C7037" s="407" t="s">
        <v>184</v>
      </c>
      <c r="D7037" s="407">
        <v>94.97</v>
      </c>
      <c r="E7037" s="404" t="s">
        <v>65</v>
      </c>
      <c r="G7037"/>
    </row>
    <row r="7038" spans="1:7" ht="34.5" thickBot="1" x14ac:dyDescent="0.25">
      <c r="A7038" s="406">
        <v>92410</v>
      </c>
      <c r="B7038" s="406" t="s">
        <v>14442</v>
      </c>
      <c r="C7038" s="406" t="s">
        <v>184</v>
      </c>
      <c r="D7038" s="406">
        <v>79.260000000000005</v>
      </c>
      <c r="E7038" s="404" t="s">
        <v>65</v>
      </c>
      <c r="G7038"/>
    </row>
    <row r="7039" spans="1:7" ht="23.25" thickBot="1" x14ac:dyDescent="0.25">
      <c r="A7039" s="407">
        <v>92411</v>
      </c>
      <c r="B7039" s="407" t="s">
        <v>14443</v>
      </c>
      <c r="C7039" s="407" t="s">
        <v>184</v>
      </c>
      <c r="D7039" s="407">
        <v>72.010000000000005</v>
      </c>
      <c r="E7039" s="404" t="s">
        <v>65</v>
      </c>
      <c r="G7039"/>
    </row>
    <row r="7040" spans="1:7" ht="34.5" thickBot="1" x14ac:dyDescent="0.25">
      <c r="A7040" s="406">
        <v>92412</v>
      </c>
      <c r="B7040" s="406" t="s">
        <v>14444</v>
      </c>
      <c r="C7040" s="406" t="s">
        <v>184</v>
      </c>
      <c r="D7040" s="406">
        <v>56.79</v>
      </c>
      <c r="E7040" s="404" t="s">
        <v>65</v>
      </c>
      <c r="G7040"/>
    </row>
    <row r="7041" spans="1:7" ht="23.25" thickBot="1" x14ac:dyDescent="0.25">
      <c r="A7041" s="407">
        <v>92413</v>
      </c>
      <c r="B7041" s="407" t="s">
        <v>14445</v>
      </c>
      <c r="C7041" s="407" t="s">
        <v>184</v>
      </c>
      <c r="D7041" s="407">
        <v>51.21</v>
      </c>
      <c r="E7041" s="404" t="s">
        <v>65</v>
      </c>
      <c r="G7041"/>
    </row>
    <row r="7042" spans="1:7" ht="34.5" thickBot="1" x14ac:dyDescent="0.25">
      <c r="A7042" s="406">
        <v>92414</v>
      </c>
      <c r="B7042" s="406" t="s">
        <v>14446</v>
      </c>
      <c r="C7042" s="406" t="s">
        <v>184</v>
      </c>
      <c r="D7042" s="406">
        <v>73.87</v>
      </c>
      <c r="E7042" s="404" t="s">
        <v>65</v>
      </c>
      <c r="G7042"/>
    </row>
    <row r="7043" spans="1:7" ht="34.5" thickBot="1" x14ac:dyDescent="0.25">
      <c r="A7043" s="407">
        <v>92415</v>
      </c>
      <c r="B7043" s="407" t="s">
        <v>14447</v>
      </c>
      <c r="C7043" s="407" t="s">
        <v>184</v>
      </c>
      <c r="D7043" s="407">
        <v>66.62</v>
      </c>
      <c r="E7043" s="404" t="s">
        <v>65</v>
      </c>
      <c r="G7043"/>
    </row>
    <row r="7044" spans="1:7" ht="34.5" thickBot="1" x14ac:dyDescent="0.25">
      <c r="A7044" s="406">
        <v>92416</v>
      </c>
      <c r="B7044" s="406" t="s">
        <v>14448</v>
      </c>
      <c r="C7044" s="406" t="s">
        <v>184</v>
      </c>
      <c r="D7044" s="406">
        <v>88.76</v>
      </c>
      <c r="E7044" s="404" t="s">
        <v>65</v>
      </c>
      <c r="G7044"/>
    </row>
    <row r="7045" spans="1:7" ht="34.5" thickBot="1" x14ac:dyDescent="0.25">
      <c r="A7045" s="407">
        <v>92417</v>
      </c>
      <c r="B7045" s="407" t="s">
        <v>14449</v>
      </c>
      <c r="C7045" s="407" t="s">
        <v>184</v>
      </c>
      <c r="D7045" s="407">
        <v>81.55</v>
      </c>
      <c r="E7045" s="404" t="s">
        <v>65</v>
      </c>
      <c r="G7045"/>
    </row>
    <row r="7046" spans="1:7" ht="34.5" thickBot="1" x14ac:dyDescent="0.25">
      <c r="A7046" s="406">
        <v>92418</v>
      </c>
      <c r="B7046" s="406" t="s">
        <v>14450</v>
      </c>
      <c r="C7046" s="406" t="s">
        <v>184</v>
      </c>
      <c r="D7046" s="406">
        <v>45.24</v>
      </c>
      <c r="E7046" s="404" t="s">
        <v>65</v>
      </c>
      <c r="G7046"/>
    </row>
    <row r="7047" spans="1:7" ht="34.5" thickBot="1" x14ac:dyDescent="0.25">
      <c r="A7047" s="407">
        <v>92419</v>
      </c>
      <c r="B7047" s="407" t="s">
        <v>14451</v>
      </c>
      <c r="C7047" s="407" t="s">
        <v>184</v>
      </c>
      <c r="D7047" s="407">
        <v>39.69</v>
      </c>
      <c r="E7047" s="404" t="s">
        <v>65</v>
      </c>
      <c r="G7047"/>
    </row>
    <row r="7048" spans="1:7" ht="45.75" customHeight="1" thickBot="1" x14ac:dyDescent="0.25">
      <c r="A7048" s="406">
        <v>92420</v>
      </c>
      <c r="B7048" s="406" t="s">
        <v>14452</v>
      </c>
      <c r="C7048" s="406" t="s">
        <v>184</v>
      </c>
      <c r="D7048" s="406">
        <v>56.7</v>
      </c>
      <c r="E7048" s="404" t="s">
        <v>65</v>
      </c>
      <c r="G7048"/>
    </row>
    <row r="7049" spans="1:7" ht="34.5" thickBot="1" x14ac:dyDescent="0.25">
      <c r="A7049" s="407">
        <v>92421</v>
      </c>
      <c r="B7049" s="407" t="s">
        <v>14453</v>
      </c>
      <c r="C7049" s="407" t="s">
        <v>184</v>
      </c>
      <c r="D7049" s="407">
        <v>51.14</v>
      </c>
      <c r="E7049" s="404" t="s">
        <v>65</v>
      </c>
      <c r="G7049"/>
    </row>
    <row r="7050" spans="1:7" ht="34.5" customHeight="1" thickBot="1" x14ac:dyDescent="0.25">
      <c r="A7050" s="406">
        <v>92422</v>
      </c>
      <c r="B7050" s="406" t="s">
        <v>14454</v>
      </c>
      <c r="C7050" s="406" t="s">
        <v>184</v>
      </c>
      <c r="D7050" s="406">
        <v>35.93</v>
      </c>
      <c r="E7050" s="404" t="s">
        <v>65</v>
      </c>
      <c r="G7050"/>
    </row>
    <row r="7051" spans="1:7" ht="34.5" thickBot="1" x14ac:dyDescent="0.25">
      <c r="A7051" s="407">
        <v>92423</v>
      </c>
      <c r="B7051" s="407" t="s">
        <v>14455</v>
      </c>
      <c r="C7051" s="407" t="s">
        <v>184</v>
      </c>
      <c r="D7051" s="407">
        <v>31.11</v>
      </c>
      <c r="E7051" s="404" t="s">
        <v>65</v>
      </c>
      <c r="G7051"/>
    </row>
    <row r="7052" spans="1:7" ht="34.5" thickBot="1" x14ac:dyDescent="0.25">
      <c r="A7052" s="406">
        <v>92424</v>
      </c>
      <c r="B7052" s="406" t="s">
        <v>14456</v>
      </c>
      <c r="C7052" s="406" t="s">
        <v>184</v>
      </c>
      <c r="D7052" s="406">
        <v>45.9</v>
      </c>
      <c r="E7052" s="404" t="s">
        <v>65</v>
      </c>
      <c r="G7052"/>
    </row>
    <row r="7053" spans="1:7" ht="34.5" thickBot="1" x14ac:dyDescent="0.25">
      <c r="A7053" s="407">
        <v>92425</v>
      </c>
      <c r="B7053" s="407" t="s">
        <v>14457</v>
      </c>
      <c r="C7053" s="407" t="s">
        <v>184</v>
      </c>
      <c r="D7053" s="407">
        <v>41.06</v>
      </c>
      <c r="E7053" s="404" t="s">
        <v>65</v>
      </c>
      <c r="G7053"/>
    </row>
    <row r="7054" spans="1:7" ht="23.25" customHeight="1" thickBot="1" x14ac:dyDescent="0.25">
      <c r="A7054" s="406">
        <v>92426</v>
      </c>
      <c r="B7054" s="406" t="s">
        <v>14458</v>
      </c>
      <c r="C7054" s="406" t="s">
        <v>184</v>
      </c>
      <c r="D7054" s="406">
        <v>31.25</v>
      </c>
      <c r="E7054" s="404" t="s">
        <v>65</v>
      </c>
      <c r="G7054"/>
    </row>
    <row r="7055" spans="1:7" ht="34.5" thickBot="1" x14ac:dyDescent="0.25">
      <c r="A7055" s="407">
        <v>92427</v>
      </c>
      <c r="B7055" s="407" t="s">
        <v>14459</v>
      </c>
      <c r="C7055" s="407" t="s">
        <v>184</v>
      </c>
      <c r="D7055" s="407">
        <v>26.78</v>
      </c>
      <c r="E7055" s="404" t="s">
        <v>65</v>
      </c>
      <c r="G7055"/>
    </row>
    <row r="7056" spans="1:7" ht="34.5" thickBot="1" x14ac:dyDescent="0.25">
      <c r="A7056" s="406">
        <v>92428</v>
      </c>
      <c r="B7056" s="406" t="s">
        <v>14460</v>
      </c>
      <c r="C7056" s="406" t="s">
        <v>184</v>
      </c>
      <c r="D7056" s="406">
        <v>40.479999999999997</v>
      </c>
      <c r="E7056" s="404" t="s">
        <v>65</v>
      </c>
      <c r="G7056"/>
    </row>
    <row r="7057" spans="1:7" ht="34.5" thickBot="1" x14ac:dyDescent="0.25">
      <c r="A7057" s="407">
        <v>92429</v>
      </c>
      <c r="B7057" s="407" t="s">
        <v>14461</v>
      </c>
      <c r="C7057" s="407" t="s">
        <v>184</v>
      </c>
      <c r="D7057" s="407">
        <v>36</v>
      </c>
      <c r="E7057" s="404" t="s">
        <v>65</v>
      </c>
      <c r="G7057"/>
    </row>
    <row r="7058" spans="1:7" ht="34.5" thickBot="1" x14ac:dyDescent="0.25">
      <c r="A7058" s="406">
        <v>92430</v>
      </c>
      <c r="B7058" s="406" t="s">
        <v>14462</v>
      </c>
      <c r="C7058" s="406" t="s">
        <v>184</v>
      </c>
      <c r="D7058" s="406">
        <v>27.34</v>
      </c>
      <c r="E7058" s="404" t="s">
        <v>65</v>
      </c>
      <c r="G7058"/>
    </row>
    <row r="7059" spans="1:7" ht="34.5" thickBot="1" x14ac:dyDescent="0.25">
      <c r="A7059" s="407">
        <v>92431</v>
      </c>
      <c r="B7059" s="407" t="s">
        <v>14463</v>
      </c>
      <c r="C7059" s="407" t="s">
        <v>184</v>
      </c>
      <c r="D7059" s="407">
        <v>31.85</v>
      </c>
      <c r="E7059" s="404" t="s">
        <v>65</v>
      </c>
      <c r="G7059"/>
    </row>
    <row r="7060" spans="1:7" ht="13.5" customHeight="1" thickBot="1" x14ac:dyDescent="0.25">
      <c r="A7060" s="406">
        <v>92432</v>
      </c>
      <c r="B7060" s="406" t="s">
        <v>14464</v>
      </c>
      <c r="C7060" s="406" t="s">
        <v>184</v>
      </c>
      <c r="D7060" s="406">
        <v>23.09</v>
      </c>
      <c r="E7060" s="404" t="s">
        <v>65</v>
      </c>
      <c r="G7060"/>
    </row>
    <row r="7061" spans="1:7" ht="34.5" thickBot="1" x14ac:dyDescent="0.25">
      <c r="A7061" s="407">
        <v>92433</v>
      </c>
      <c r="B7061" s="407" t="s">
        <v>14465</v>
      </c>
      <c r="C7061" s="407" t="s">
        <v>184</v>
      </c>
      <c r="D7061" s="407">
        <v>36.1</v>
      </c>
      <c r="E7061" s="404" t="s">
        <v>65</v>
      </c>
      <c r="G7061"/>
    </row>
    <row r="7062" spans="1:7" ht="34.5" thickBot="1" x14ac:dyDescent="0.25">
      <c r="A7062" s="406">
        <v>92434</v>
      </c>
      <c r="B7062" s="406" t="s">
        <v>14466</v>
      </c>
      <c r="C7062" s="406" t="s">
        <v>184</v>
      </c>
      <c r="D7062" s="406">
        <v>25.73</v>
      </c>
      <c r="E7062" s="404" t="s">
        <v>65</v>
      </c>
      <c r="G7062"/>
    </row>
    <row r="7063" spans="1:7" ht="34.5" thickBot="1" x14ac:dyDescent="0.25">
      <c r="A7063" s="407">
        <v>92435</v>
      </c>
      <c r="B7063" s="407" t="s">
        <v>14467</v>
      </c>
      <c r="C7063" s="407" t="s">
        <v>184</v>
      </c>
      <c r="D7063" s="407">
        <v>21.63</v>
      </c>
      <c r="E7063" s="404" t="s">
        <v>65</v>
      </c>
      <c r="G7063"/>
    </row>
    <row r="7064" spans="1:7" ht="34.5" thickBot="1" x14ac:dyDescent="0.25">
      <c r="A7064" s="406">
        <v>92436</v>
      </c>
      <c r="B7064" s="406" t="s">
        <v>14468</v>
      </c>
      <c r="C7064" s="406" t="s">
        <v>184</v>
      </c>
      <c r="D7064" s="406">
        <v>34.18</v>
      </c>
      <c r="E7064" s="404" t="s">
        <v>65</v>
      </c>
      <c r="G7064"/>
    </row>
    <row r="7065" spans="1:7" ht="34.5" thickBot="1" x14ac:dyDescent="0.25">
      <c r="A7065" s="407">
        <v>92437</v>
      </c>
      <c r="B7065" s="407" t="s">
        <v>14469</v>
      </c>
      <c r="C7065" s="407" t="s">
        <v>184</v>
      </c>
      <c r="D7065" s="407">
        <v>30.09</v>
      </c>
      <c r="E7065" s="404" t="s">
        <v>65</v>
      </c>
      <c r="G7065"/>
    </row>
    <row r="7066" spans="1:7" ht="34.5" thickBot="1" x14ac:dyDescent="0.25">
      <c r="A7066" s="406">
        <v>92438</v>
      </c>
      <c r="B7066" s="406" t="s">
        <v>14470</v>
      </c>
      <c r="C7066" s="406" t="s">
        <v>184</v>
      </c>
      <c r="D7066" s="406">
        <v>24.57</v>
      </c>
      <c r="E7066" s="404" t="s">
        <v>65</v>
      </c>
      <c r="G7066"/>
    </row>
    <row r="7067" spans="1:7" ht="34.5" thickBot="1" x14ac:dyDescent="0.25">
      <c r="A7067" s="407">
        <v>92439</v>
      </c>
      <c r="B7067" s="407" t="s">
        <v>14471</v>
      </c>
      <c r="C7067" s="407" t="s">
        <v>184</v>
      </c>
      <c r="D7067" s="407">
        <v>20.57</v>
      </c>
      <c r="E7067" s="404" t="s">
        <v>65</v>
      </c>
      <c r="G7067"/>
    </row>
    <row r="7068" spans="1:7" ht="34.5" thickBot="1" x14ac:dyDescent="0.25">
      <c r="A7068" s="406">
        <v>92440</v>
      </c>
      <c r="B7068" s="406" t="s">
        <v>14472</v>
      </c>
      <c r="C7068" s="406" t="s">
        <v>184</v>
      </c>
      <c r="D7068" s="406">
        <v>32.79</v>
      </c>
      <c r="E7068" s="404" t="s">
        <v>65</v>
      </c>
      <c r="G7068"/>
    </row>
    <row r="7069" spans="1:7" ht="34.5" thickBot="1" x14ac:dyDescent="0.25">
      <c r="A7069" s="407">
        <v>92441</v>
      </c>
      <c r="B7069" s="407" t="s">
        <v>14473</v>
      </c>
      <c r="C7069" s="407" t="s">
        <v>184</v>
      </c>
      <c r="D7069" s="407">
        <v>28.82</v>
      </c>
      <c r="E7069" s="404" t="s">
        <v>65</v>
      </c>
      <c r="G7069"/>
    </row>
    <row r="7070" spans="1:7" ht="34.5" thickBot="1" x14ac:dyDescent="0.25">
      <c r="A7070" s="406">
        <v>92442</v>
      </c>
      <c r="B7070" s="406" t="s">
        <v>14474</v>
      </c>
      <c r="C7070" s="406" t="s">
        <v>184</v>
      </c>
      <c r="D7070" s="406">
        <v>22.29</v>
      </c>
      <c r="E7070" s="404" t="s">
        <v>65</v>
      </c>
      <c r="G7070"/>
    </row>
    <row r="7071" spans="1:7" ht="34.5" thickBot="1" x14ac:dyDescent="0.25">
      <c r="A7071" s="407">
        <v>92443</v>
      </c>
      <c r="B7071" s="407" t="s">
        <v>14475</v>
      </c>
      <c r="C7071" s="407" t="s">
        <v>184</v>
      </c>
      <c r="D7071" s="407">
        <v>18.420000000000002</v>
      </c>
      <c r="E7071" s="404" t="s">
        <v>65</v>
      </c>
      <c r="G7071"/>
    </row>
    <row r="7072" spans="1:7" ht="34.5" thickBot="1" x14ac:dyDescent="0.25">
      <c r="A7072" s="406">
        <v>92444</v>
      </c>
      <c r="B7072" s="406" t="s">
        <v>14476</v>
      </c>
      <c r="C7072" s="406" t="s">
        <v>184</v>
      </c>
      <c r="D7072" s="406">
        <v>30.25</v>
      </c>
      <c r="E7072" s="404" t="s">
        <v>65</v>
      </c>
      <c r="G7072"/>
    </row>
    <row r="7073" spans="1:7" ht="34.5" thickBot="1" x14ac:dyDescent="0.25">
      <c r="A7073" s="407">
        <v>92445</v>
      </c>
      <c r="B7073" s="407" t="s">
        <v>14477</v>
      </c>
      <c r="C7073" s="407" t="s">
        <v>184</v>
      </c>
      <c r="D7073" s="407">
        <v>26.38</v>
      </c>
      <c r="E7073" s="404" t="s">
        <v>65</v>
      </c>
      <c r="G7073"/>
    </row>
    <row r="7074" spans="1:7" ht="23.25" thickBot="1" x14ac:dyDescent="0.25">
      <c r="A7074" s="406">
        <v>92446</v>
      </c>
      <c r="B7074" s="406" t="s">
        <v>14478</v>
      </c>
      <c r="C7074" s="406" t="s">
        <v>184</v>
      </c>
      <c r="D7074" s="406">
        <v>92.19</v>
      </c>
      <c r="E7074" s="404" t="s">
        <v>65</v>
      </c>
      <c r="G7074"/>
    </row>
    <row r="7075" spans="1:7" ht="23.25" thickBot="1" x14ac:dyDescent="0.25">
      <c r="A7075" s="407">
        <v>92447</v>
      </c>
      <c r="B7075" s="407" t="s">
        <v>14479</v>
      </c>
      <c r="C7075" s="407" t="s">
        <v>184</v>
      </c>
      <c r="D7075" s="407">
        <v>71.86</v>
      </c>
      <c r="E7075" s="404" t="s">
        <v>65</v>
      </c>
      <c r="G7075"/>
    </row>
    <row r="7076" spans="1:7" ht="23.25" thickBot="1" x14ac:dyDescent="0.25">
      <c r="A7076" s="406">
        <v>92448</v>
      </c>
      <c r="B7076" s="406" t="s">
        <v>14480</v>
      </c>
      <c r="C7076" s="406" t="s">
        <v>184</v>
      </c>
      <c r="D7076" s="406">
        <v>54.41</v>
      </c>
      <c r="E7076" s="404" t="s">
        <v>65</v>
      </c>
      <c r="G7076"/>
    </row>
    <row r="7077" spans="1:7" ht="23.25" thickBot="1" x14ac:dyDescent="0.25">
      <c r="A7077" s="407">
        <v>92449</v>
      </c>
      <c r="B7077" s="407" t="s">
        <v>14481</v>
      </c>
      <c r="C7077" s="407" t="s">
        <v>184</v>
      </c>
      <c r="D7077" s="407">
        <v>165.98</v>
      </c>
      <c r="E7077" s="404" t="s">
        <v>65</v>
      </c>
      <c r="G7077"/>
    </row>
    <row r="7078" spans="1:7" ht="23.25" thickBot="1" x14ac:dyDescent="0.25">
      <c r="A7078" s="406">
        <v>92450</v>
      </c>
      <c r="B7078" s="406" t="s">
        <v>14482</v>
      </c>
      <c r="C7078" s="406" t="s">
        <v>13151</v>
      </c>
      <c r="D7078" s="406">
        <v>100.39</v>
      </c>
      <c r="E7078" s="404" t="s">
        <v>65</v>
      </c>
      <c r="G7078"/>
    </row>
    <row r="7079" spans="1:7" ht="23.25" thickBot="1" x14ac:dyDescent="0.25">
      <c r="A7079" s="407">
        <v>92451</v>
      </c>
      <c r="B7079" s="407" t="s">
        <v>14483</v>
      </c>
      <c r="C7079" s="407" t="s">
        <v>184</v>
      </c>
      <c r="D7079" s="407">
        <v>108.94</v>
      </c>
      <c r="E7079" s="404" t="s">
        <v>65</v>
      </c>
      <c r="G7079"/>
    </row>
    <row r="7080" spans="1:7" ht="23.25" thickBot="1" x14ac:dyDescent="0.25">
      <c r="A7080" s="406">
        <v>92452</v>
      </c>
      <c r="B7080" s="406" t="s">
        <v>14484</v>
      </c>
      <c r="C7080" s="406" t="s">
        <v>13151</v>
      </c>
      <c r="D7080" s="406">
        <v>82.88</v>
      </c>
      <c r="E7080" s="404" t="s">
        <v>65</v>
      </c>
      <c r="G7080"/>
    </row>
    <row r="7081" spans="1:7" ht="23.25" thickBot="1" x14ac:dyDescent="0.25">
      <c r="A7081" s="407">
        <v>92453</v>
      </c>
      <c r="B7081" s="407" t="s">
        <v>14485</v>
      </c>
      <c r="C7081" s="407" t="s">
        <v>184</v>
      </c>
      <c r="D7081" s="407">
        <v>123.42</v>
      </c>
      <c r="E7081" s="404" t="s">
        <v>65</v>
      </c>
      <c r="G7081"/>
    </row>
    <row r="7082" spans="1:7" ht="23.25" thickBot="1" x14ac:dyDescent="0.25">
      <c r="A7082" s="406">
        <v>92454</v>
      </c>
      <c r="B7082" s="406" t="s">
        <v>14486</v>
      </c>
      <c r="C7082" s="406" t="s">
        <v>13151</v>
      </c>
      <c r="D7082" s="406">
        <v>79.319999999999993</v>
      </c>
      <c r="E7082" s="404" t="s">
        <v>65</v>
      </c>
      <c r="G7082"/>
    </row>
    <row r="7083" spans="1:7" ht="23.25" thickBot="1" x14ac:dyDescent="0.25">
      <c r="A7083" s="407">
        <v>92455</v>
      </c>
      <c r="B7083" s="407" t="s">
        <v>14487</v>
      </c>
      <c r="C7083" s="407" t="s">
        <v>184</v>
      </c>
      <c r="D7083" s="407">
        <v>80.349999999999994</v>
      </c>
      <c r="E7083" s="404" t="s">
        <v>65</v>
      </c>
      <c r="G7083"/>
    </row>
    <row r="7084" spans="1:7" ht="23.25" thickBot="1" x14ac:dyDescent="0.25">
      <c r="A7084" s="406">
        <v>92456</v>
      </c>
      <c r="B7084" s="406" t="s">
        <v>14488</v>
      </c>
      <c r="C7084" s="406" t="s">
        <v>13151</v>
      </c>
      <c r="D7084" s="406">
        <v>64.239999999999995</v>
      </c>
      <c r="E7084" s="404" t="s">
        <v>65</v>
      </c>
      <c r="G7084"/>
    </row>
    <row r="7085" spans="1:7" ht="23.25" thickBot="1" x14ac:dyDescent="0.25">
      <c r="A7085" s="407">
        <v>92457</v>
      </c>
      <c r="B7085" s="407" t="s">
        <v>14489</v>
      </c>
      <c r="C7085" s="407" t="s">
        <v>184</v>
      </c>
      <c r="D7085" s="407">
        <v>97.85</v>
      </c>
      <c r="E7085" s="404" t="s">
        <v>65</v>
      </c>
      <c r="G7085"/>
    </row>
    <row r="7086" spans="1:7" ht="23.25" thickBot="1" x14ac:dyDescent="0.25">
      <c r="A7086" s="406">
        <v>92458</v>
      </c>
      <c r="B7086" s="406" t="s">
        <v>14490</v>
      </c>
      <c r="C7086" s="406" t="s">
        <v>13151</v>
      </c>
      <c r="D7086" s="406">
        <v>67.86</v>
      </c>
      <c r="E7086" s="404" t="s">
        <v>65</v>
      </c>
      <c r="G7086"/>
    </row>
    <row r="7087" spans="1:7" ht="23.25" thickBot="1" x14ac:dyDescent="0.25">
      <c r="A7087" s="407">
        <v>92459</v>
      </c>
      <c r="B7087" s="407" t="s">
        <v>14491</v>
      </c>
      <c r="C7087" s="407" t="s">
        <v>184</v>
      </c>
      <c r="D7087" s="407">
        <v>64.34</v>
      </c>
      <c r="E7087" s="404" t="s">
        <v>65</v>
      </c>
      <c r="G7087"/>
    </row>
    <row r="7088" spans="1:7" ht="23.25" thickBot="1" x14ac:dyDescent="0.25">
      <c r="A7088" s="406">
        <v>92460</v>
      </c>
      <c r="B7088" s="406" t="s">
        <v>14492</v>
      </c>
      <c r="C7088" s="406" t="s">
        <v>13151</v>
      </c>
      <c r="D7088" s="406">
        <v>54.67</v>
      </c>
      <c r="E7088" s="404" t="s">
        <v>65</v>
      </c>
      <c r="G7088"/>
    </row>
    <row r="7089" spans="1:7" ht="23.25" thickBot="1" x14ac:dyDescent="0.25">
      <c r="A7089" s="407">
        <v>92461</v>
      </c>
      <c r="B7089" s="407" t="s">
        <v>14493</v>
      </c>
      <c r="C7089" s="407" t="s">
        <v>184</v>
      </c>
      <c r="D7089" s="407">
        <v>79.23</v>
      </c>
      <c r="E7089" s="404" t="s">
        <v>65</v>
      </c>
      <c r="G7089"/>
    </row>
    <row r="7090" spans="1:7" ht="23.25" thickBot="1" x14ac:dyDescent="0.25">
      <c r="A7090" s="406">
        <v>92462</v>
      </c>
      <c r="B7090" s="406" t="s">
        <v>14494</v>
      </c>
      <c r="C7090" s="406" t="s">
        <v>13151</v>
      </c>
      <c r="D7090" s="406">
        <v>58.74</v>
      </c>
      <c r="E7090" s="404" t="s">
        <v>65</v>
      </c>
      <c r="G7090"/>
    </row>
    <row r="7091" spans="1:7" ht="23.25" thickBot="1" x14ac:dyDescent="0.25">
      <c r="A7091" s="407">
        <v>92463</v>
      </c>
      <c r="B7091" s="407" t="s">
        <v>14495</v>
      </c>
      <c r="C7091" s="407" t="s">
        <v>184</v>
      </c>
      <c r="D7091" s="407">
        <v>52.43</v>
      </c>
      <c r="E7091" s="404" t="s">
        <v>65</v>
      </c>
      <c r="G7091"/>
    </row>
    <row r="7092" spans="1:7" ht="23.25" thickBot="1" x14ac:dyDescent="0.25">
      <c r="A7092" s="406">
        <v>92464</v>
      </c>
      <c r="B7092" s="406" t="s">
        <v>14496</v>
      </c>
      <c r="C7092" s="406" t="s">
        <v>13151</v>
      </c>
      <c r="D7092" s="406">
        <v>47.09</v>
      </c>
      <c r="E7092" s="404" t="s">
        <v>65</v>
      </c>
      <c r="G7092"/>
    </row>
    <row r="7093" spans="1:7" ht="23.25" thickBot="1" x14ac:dyDescent="0.25">
      <c r="A7093" s="407">
        <v>92465</v>
      </c>
      <c r="B7093" s="407" t="s">
        <v>14497</v>
      </c>
      <c r="C7093" s="407" t="s">
        <v>184</v>
      </c>
      <c r="D7093" s="407">
        <v>66.69</v>
      </c>
      <c r="E7093" s="404" t="s">
        <v>65</v>
      </c>
      <c r="G7093"/>
    </row>
    <row r="7094" spans="1:7" ht="23.25" thickBot="1" x14ac:dyDescent="0.25">
      <c r="A7094" s="406">
        <v>92466</v>
      </c>
      <c r="B7094" s="406" t="s">
        <v>14498</v>
      </c>
      <c r="C7094" s="406" t="s">
        <v>13151</v>
      </c>
      <c r="D7094" s="406">
        <v>51.95</v>
      </c>
      <c r="E7094" s="404" t="s">
        <v>65</v>
      </c>
      <c r="G7094"/>
    </row>
    <row r="7095" spans="1:7" ht="23.25" thickBot="1" x14ac:dyDescent="0.25">
      <c r="A7095" s="407">
        <v>92467</v>
      </c>
      <c r="B7095" s="407" t="s">
        <v>14499</v>
      </c>
      <c r="C7095" s="407" t="s">
        <v>184</v>
      </c>
      <c r="D7095" s="407">
        <v>44.17</v>
      </c>
      <c r="E7095" s="404" t="s">
        <v>65</v>
      </c>
      <c r="G7095"/>
    </row>
    <row r="7096" spans="1:7" ht="23.25" thickBot="1" x14ac:dyDescent="0.25">
      <c r="A7096" s="406">
        <v>92468</v>
      </c>
      <c r="B7096" s="406" t="s">
        <v>14500</v>
      </c>
      <c r="C7096" s="406" t="s">
        <v>13151</v>
      </c>
      <c r="D7096" s="406">
        <v>41.37</v>
      </c>
      <c r="E7096" s="404" t="s">
        <v>65</v>
      </c>
      <c r="G7096"/>
    </row>
    <row r="7097" spans="1:7" ht="23.25" thickBot="1" x14ac:dyDescent="0.25">
      <c r="A7097" s="407">
        <v>92469</v>
      </c>
      <c r="B7097" s="407" t="s">
        <v>14501</v>
      </c>
      <c r="C7097" s="407" t="s">
        <v>184</v>
      </c>
      <c r="D7097" s="407">
        <v>58.39</v>
      </c>
      <c r="E7097" s="404" t="s">
        <v>65</v>
      </c>
      <c r="G7097"/>
    </row>
    <row r="7098" spans="1:7" ht="23.25" thickBot="1" x14ac:dyDescent="0.25">
      <c r="A7098" s="406">
        <v>92470</v>
      </c>
      <c r="B7098" s="406" t="s">
        <v>14502</v>
      </c>
      <c r="C7098" s="406" t="s">
        <v>13151</v>
      </c>
      <c r="D7098" s="406">
        <v>46.96</v>
      </c>
      <c r="E7098" s="404" t="s">
        <v>65</v>
      </c>
      <c r="G7098"/>
    </row>
    <row r="7099" spans="1:7" ht="23.25" customHeight="1" thickBot="1" x14ac:dyDescent="0.25">
      <c r="A7099" s="407">
        <v>92471</v>
      </c>
      <c r="B7099" s="407" t="s">
        <v>14503</v>
      </c>
      <c r="C7099" s="407" t="s">
        <v>184</v>
      </c>
      <c r="D7099" s="407">
        <v>38.9</v>
      </c>
      <c r="E7099" s="404" t="s">
        <v>65</v>
      </c>
      <c r="G7099"/>
    </row>
    <row r="7100" spans="1:7" ht="23.25" thickBot="1" x14ac:dyDescent="0.25">
      <c r="A7100" s="406">
        <v>92472</v>
      </c>
      <c r="B7100" s="406" t="s">
        <v>14504</v>
      </c>
      <c r="C7100" s="406" t="s">
        <v>13151</v>
      </c>
      <c r="D7100" s="406">
        <v>37.369999999999997</v>
      </c>
      <c r="E7100" s="404" t="s">
        <v>65</v>
      </c>
      <c r="G7100"/>
    </row>
    <row r="7101" spans="1:7" ht="12.75" customHeight="1" thickBot="1" x14ac:dyDescent="0.25">
      <c r="A7101" s="407">
        <v>92473</v>
      </c>
      <c r="B7101" s="407" t="s">
        <v>14505</v>
      </c>
      <c r="C7101" s="407" t="s">
        <v>184</v>
      </c>
      <c r="D7101" s="407">
        <v>52.06</v>
      </c>
      <c r="E7101" s="404" t="s">
        <v>65</v>
      </c>
      <c r="G7101"/>
    </row>
    <row r="7102" spans="1:7" ht="23.25" thickBot="1" x14ac:dyDescent="0.25">
      <c r="A7102" s="406">
        <v>92474</v>
      </c>
      <c r="B7102" s="406" t="s">
        <v>14506</v>
      </c>
      <c r="C7102" s="406" t="s">
        <v>13151</v>
      </c>
      <c r="D7102" s="406">
        <v>42.88</v>
      </c>
      <c r="E7102" s="404" t="s">
        <v>65</v>
      </c>
      <c r="G7102"/>
    </row>
    <row r="7103" spans="1:7" ht="23.25" thickBot="1" x14ac:dyDescent="0.25">
      <c r="A7103" s="407">
        <v>92475</v>
      </c>
      <c r="B7103" s="407" t="s">
        <v>14507</v>
      </c>
      <c r="C7103" s="407" t="s">
        <v>184</v>
      </c>
      <c r="D7103" s="407">
        <v>34.880000000000003</v>
      </c>
      <c r="E7103" s="404" t="s">
        <v>65</v>
      </c>
      <c r="G7103"/>
    </row>
    <row r="7104" spans="1:7" ht="23.25" thickBot="1" x14ac:dyDescent="0.25">
      <c r="A7104" s="406">
        <v>92476</v>
      </c>
      <c r="B7104" s="406" t="s">
        <v>14508</v>
      </c>
      <c r="C7104" s="406" t="s">
        <v>13151</v>
      </c>
      <c r="D7104" s="406">
        <v>34.11</v>
      </c>
      <c r="E7104" s="404" t="s">
        <v>65</v>
      </c>
      <c r="G7104"/>
    </row>
    <row r="7105" spans="1:7" ht="23.25" thickBot="1" x14ac:dyDescent="0.25">
      <c r="A7105" s="407">
        <v>92477</v>
      </c>
      <c r="B7105" s="407" t="s">
        <v>14509</v>
      </c>
      <c r="C7105" s="407" t="s">
        <v>184</v>
      </c>
      <c r="D7105" s="407">
        <v>42.15</v>
      </c>
      <c r="E7105" s="404" t="s">
        <v>65</v>
      </c>
      <c r="G7105"/>
    </row>
    <row r="7106" spans="1:7" ht="76.5" customHeight="1" thickBot="1" x14ac:dyDescent="0.25">
      <c r="A7106" s="406">
        <v>92478</v>
      </c>
      <c r="B7106" s="406" t="s">
        <v>14510</v>
      </c>
      <c r="C7106" s="406" t="s">
        <v>13151</v>
      </c>
      <c r="D7106" s="406">
        <v>35.58</v>
      </c>
      <c r="E7106" s="404" t="s">
        <v>65</v>
      </c>
      <c r="G7106"/>
    </row>
    <row r="7107" spans="1:7" ht="23.25" thickBot="1" x14ac:dyDescent="0.25">
      <c r="A7107" s="407">
        <v>92479</v>
      </c>
      <c r="B7107" s="407" t="s">
        <v>14511</v>
      </c>
      <c r="C7107" s="407" t="s">
        <v>184</v>
      </c>
      <c r="D7107" s="407">
        <v>28.24</v>
      </c>
      <c r="E7107" s="404" t="s">
        <v>65</v>
      </c>
      <c r="G7107"/>
    </row>
    <row r="7108" spans="1:7" ht="23.25" thickBot="1" x14ac:dyDescent="0.25">
      <c r="A7108" s="406">
        <v>92480</v>
      </c>
      <c r="B7108" s="406" t="s">
        <v>14512</v>
      </c>
      <c r="C7108" s="406" t="s">
        <v>13151</v>
      </c>
      <c r="D7108" s="406">
        <v>28.28</v>
      </c>
      <c r="E7108" s="404" t="s">
        <v>65</v>
      </c>
      <c r="G7108"/>
    </row>
    <row r="7109" spans="1:7" ht="23.25" thickBot="1" x14ac:dyDescent="0.25">
      <c r="A7109" s="407">
        <v>92481</v>
      </c>
      <c r="B7109" s="407" t="s">
        <v>14513</v>
      </c>
      <c r="C7109" s="407" t="s">
        <v>14514</v>
      </c>
      <c r="D7109" s="407">
        <v>137.05000000000001</v>
      </c>
      <c r="E7109" s="404" t="s">
        <v>65</v>
      </c>
      <c r="G7109"/>
    </row>
    <row r="7110" spans="1:7" ht="23.25" thickBot="1" x14ac:dyDescent="0.25">
      <c r="A7110" s="406">
        <v>92482</v>
      </c>
      <c r="B7110" s="406" t="s">
        <v>14515</v>
      </c>
      <c r="C7110" s="406" t="s">
        <v>14516</v>
      </c>
      <c r="D7110" s="406">
        <v>127.5</v>
      </c>
      <c r="E7110" s="404" t="s">
        <v>65</v>
      </c>
      <c r="G7110"/>
    </row>
    <row r="7111" spans="1:7" ht="23.25" thickBot="1" x14ac:dyDescent="0.25">
      <c r="A7111" s="407">
        <v>92483</v>
      </c>
      <c r="B7111" s="407" t="s">
        <v>14517</v>
      </c>
      <c r="C7111" s="407" t="s">
        <v>14514</v>
      </c>
      <c r="D7111" s="407">
        <v>110.07</v>
      </c>
      <c r="E7111" s="404" t="s">
        <v>65</v>
      </c>
      <c r="G7111"/>
    </row>
    <row r="7112" spans="1:7" ht="63.75" customHeight="1" thickBot="1" x14ac:dyDescent="0.25">
      <c r="A7112" s="406">
        <v>92484</v>
      </c>
      <c r="B7112" s="406" t="s">
        <v>14518</v>
      </c>
      <c r="C7112" s="406" t="s">
        <v>14516</v>
      </c>
      <c r="D7112" s="406">
        <v>101.63</v>
      </c>
      <c r="E7112" s="404" t="s">
        <v>65</v>
      </c>
      <c r="G7112"/>
    </row>
    <row r="7113" spans="1:7" ht="63.75" customHeight="1" thickBot="1" x14ac:dyDescent="0.25">
      <c r="A7113" s="407">
        <v>92485</v>
      </c>
      <c r="B7113" s="407" t="s">
        <v>14519</v>
      </c>
      <c r="C7113" s="407" t="s">
        <v>14514</v>
      </c>
      <c r="D7113" s="407">
        <v>78.900000000000006</v>
      </c>
      <c r="E7113" s="404" t="s">
        <v>65</v>
      </c>
      <c r="G7113"/>
    </row>
    <row r="7114" spans="1:7" ht="23.25" thickBot="1" x14ac:dyDescent="0.25">
      <c r="A7114" s="406">
        <v>92486</v>
      </c>
      <c r="B7114" s="406" t="s">
        <v>14520</v>
      </c>
      <c r="C7114" s="406" t="s">
        <v>14516</v>
      </c>
      <c r="D7114" s="406">
        <v>72.41</v>
      </c>
      <c r="E7114" s="404" t="s">
        <v>65</v>
      </c>
      <c r="G7114"/>
    </row>
    <row r="7115" spans="1:7" ht="34.5" thickBot="1" x14ac:dyDescent="0.25">
      <c r="A7115" s="407">
        <v>92487</v>
      </c>
      <c r="B7115" s="407" t="s">
        <v>14521</v>
      </c>
      <c r="C7115" s="407" t="s">
        <v>184</v>
      </c>
      <c r="D7115" s="407">
        <v>38.99</v>
      </c>
      <c r="E7115" s="404" t="s">
        <v>65</v>
      </c>
      <c r="G7115"/>
    </row>
    <row r="7116" spans="1:7" ht="23.25" thickBot="1" x14ac:dyDescent="0.25">
      <c r="A7116" s="406">
        <v>92488</v>
      </c>
      <c r="B7116" s="406" t="s">
        <v>14522</v>
      </c>
      <c r="C7116" s="406" t="s">
        <v>184</v>
      </c>
      <c r="D7116" s="406">
        <v>36.75</v>
      </c>
      <c r="E7116" s="404" t="s">
        <v>65</v>
      </c>
      <c r="G7116"/>
    </row>
    <row r="7117" spans="1:7" ht="34.5" thickBot="1" x14ac:dyDescent="0.25">
      <c r="A7117" s="407">
        <v>92489</v>
      </c>
      <c r="B7117" s="407" t="s">
        <v>14523</v>
      </c>
      <c r="C7117" s="407" t="s">
        <v>184</v>
      </c>
      <c r="D7117" s="407">
        <v>30.1</v>
      </c>
      <c r="E7117" s="404" t="s">
        <v>65</v>
      </c>
      <c r="G7117"/>
    </row>
    <row r="7118" spans="1:7" ht="23.25" thickBot="1" x14ac:dyDescent="0.25">
      <c r="A7118" s="406">
        <v>92490</v>
      </c>
      <c r="B7118" s="406" t="s">
        <v>14524</v>
      </c>
      <c r="C7118" s="406" t="s">
        <v>184</v>
      </c>
      <c r="D7118" s="406">
        <v>28.05</v>
      </c>
      <c r="E7118" s="404" t="s">
        <v>65</v>
      </c>
      <c r="G7118"/>
    </row>
    <row r="7119" spans="1:7" ht="34.5" thickBot="1" x14ac:dyDescent="0.25">
      <c r="A7119" s="407">
        <v>92491</v>
      </c>
      <c r="B7119" s="407" t="s">
        <v>14525</v>
      </c>
      <c r="C7119" s="407" t="s">
        <v>184</v>
      </c>
      <c r="D7119" s="407">
        <v>34.78</v>
      </c>
      <c r="E7119" s="404" t="s">
        <v>65</v>
      </c>
      <c r="G7119"/>
    </row>
    <row r="7120" spans="1:7" ht="23.25" thickBot="1" x14ac:dyDescent="0.25">
      <c r="A7120" s="406">
        <v>92492</v>
      </c>
      <c r="B7120" s="406" t="s">
        <v>14526</v>
      </c>
      <c r="C7120" s="406" t="s">
        <v>184</v>
      </c>
      <c r="D7120" s="406">
        <v>31.84</v>
      </c>
      <c r="E7120" s="404" t="s">
        <v>65</v>
      </c>
      <c r="G7120"/>
    </row>
    <row r="7121" spans="1:7" ht="34.5" thickBot="1" x14ac:dyDescent="0.25">
      <c r="A7121" s="407">
        <v>92493</v>
      </c>
      <c r="B7121" s="407" t="s">
        <v>14527</v>
      </c>
      <c r="C7121" s="407" t="s">
        <v>184</v>
      </c>
      <c r="D7121" s="407">
        <v>25.77</v>
      </c>
      <c r="E7121" s="404" t="s">
        <v>65</v>
      </c>
      <c r="G7121"/>
    </row>
    <row r="7122" spans="1:7" ht="23.25" thickBot="1" x14ac:dyDescent="0.25">
      <c r="A7122" s="406">
        <v>92494</v>
      </c>
      <c r="B7122" s="406" t="s">
        <v>14528</v>
      </c>
      <c r="C7122" s="406" t="s">
        <v>184</v>
      </c>
      <c r="D7122" s="406">
        <v>23.8</v>
      </c>
      <c r="E7122" s="404" t="s">
        <v>65</v>
      </c>
      <c r="G7122"/>
    </row>
    <row r="7123" spans="1:7" ht="34.5" thickBot="1" x14ac:dyDescent="0.25">
      <c r="A7123" s="407">
        <v>92495</v>
      </c>
      <c r="B7123" s="407" t="s">
        <v>14529</v>
      </c>
      <c r="C7123" s="407" t="s">
        <v>184</v>
      </c>
      <c r="D7123" s="407">
        <v>31.87</v>
      </c>
      <c r="E7123" s="404" t="s">
        <v>65</v>
      </c>
      <c r="G7123"/>
    </row>
    <row r="7124" spans="1:7" ht="23.25" thickBot="1" x14ac:dyDescent="0.25">
      <c r="A7124" s="406">
        <v>92496</v>
      </c>
      <c r="B7124" s="406" t="s">
        <v>14530</v>
      </c>
      <c r="C7124" s="406" t="s">
        <v>184</v>
      </c>
      <c r="D7124" s="406">
        <v>29.82</v>
      </c>
      <c r="E7124" s="404" t="s">
        <v>65</v>
      </c>
      <c r="G7124"/>
    </row>
    <row r="7125" spans="1:7" ht="34.5" thickBot="1" x14ac:dyDescent="0.25">
      <c r="A7125" s="407">
        <v>92497</v>
      </c>
      <c r="B7125" s="407" t="s">
        <v>14531</v>
      </c>
      <c r="C7125" s="407" t="s">
        <v>184</v>
      </c>
      <c r="D7125" s="407">
        <v>24.06</v>
      </c>
      <c r="E7125" s="404" t="s">
        <v>65</v>
      </c>
      <c r="G7125"/>
    </row>
    <row r="7126" spans="1:7" ht="23.25" thickBot="1" x14ac:dyDescent="0.25">
      <c r="A7126" s="406">
        <v>92498</v>
      </c>
      <c r="B7126" s="406" t="s">
        <v>14532</v>
      </c>
      <c r="C7126" s="406" t="s">
        <v>184</v>
      </c>
      <c r="D7126" s="406">
        <v>22.16</v>
      </c>
      <c r="E7126" s="404" t="s">
        <v>65</v>
      </c>
      <c r="G7126"/>
    </row>
    <row r="7127" spans="1:7" ht="34.5" thickBot="1" x14ac:dyDescent="0.25">
      <c r="A7127" s="407">
        <v>92499</v>
      </c>
      <c r="B7127" s="407" t="s">
        <v>14533</v>
      </c>
      <c r="C7127" s="407" t="s">
        <v>184</v>
      </c>
      <c r="D7127" s="407">
        <v>30.32</v>
      </c>
      <c r="E7127" s="404" t="s">
        <v>65</v>
      </c>
      <c r="G7127"/>
    </row>
    <row r="7128" spans="1:7" ht="23.25" thickBot="1" x14ac:dyDescent="0.25">
      <c r="A7128" s="406">
        <v>92500</v>
      </c>
      <c r="B7128" s="406" t="s">
        <v>14534</v>
      </c>
      <c r="C7128" s="406" t="s">
        <v>184</v>
      </c>
      <c r="D7128" s="406">
        <v>28.33</v>
      </c>
      <c r="E7128" s="404" t="s">
        <v>65</v>
      </c>
      <c r="G7128"/>
    </row>
    <row r="7129" spans="1:7" ht="34.5" thickBot="1" x14ac:dyDescent="0.25">
      <c r="A7129" s="407">
        <v>92501</v>
      </c>
      <c r="B7129" s="407" t="s">
        <v>14535</v>
      </c>
      <c r="C7129" s="407" t="s">
        <v>184</v>
      </c>
      <c r="D7129" s="407">
        <v>22.84</v>
      </c>
      <c r="E7129" s="404" t="s">
        <v>65</v>
      </c>
      <c r="G7129"/>
    </row>
    <row r="7130" spans="1:7" ht="23.25" thickBot="1" x14ac:dyDescent="0.25">
      <c r="A7130" s="406">
        <v>92502</v>
      </c>
      <c r="B7130" s="406" t="s">
        <v>14536</v>
      </c>
      <c r="C7130" s="406" t="s">
        <v>184</v>
      </c>
      <c r="D7130" s="406">
        <v>20.98</v>
      </c>
      <c r="E7130" s="404" t="s">
        <v>65</v>
      </c>
      <c r="G7130"/>
    </row>
    <row r="7131" spans="1:7" ht="34.5" thickBot="1" x14ac:dyDescent="0.25">
      <c r="A7131" s="407">
        <v>92503</v>
      </c>
      <c r="B7131" s="407" t="s">
        <v>14537</v>
      </c>
      <c r="C7131" s="407" t="s">
        <v>184</v>
      </c>
      <c r="D7131" s="407">
        <v>28.09</v>
      </c>
      <c r="E7131" s="404" t="s">
        <v>65</v>
      </c>
      <c r="G7131"/>
    </row>
    <row r="7132" spans="1:7" ht="23.25" thickBot="1" x14ac:dyDescent="0.25">
      <c r="A7132" s="406">
        <v>92504</v>
      </c>
      <c r="B7132" s="406" t="s">
        <v>14538</v>
      </c>
      <c r="C7132" s="406" t="s">
        <v>184</v>
      </c>
      <c r="D7132" s="406">
        <v>26.16</v>
      </c>
      <c r="E7132" s="404" t="s">
        <v>65</v>
      </c>
      <c r="G7132"/>
    </row>
    <row r="7133" spans="1:7" ht="34.5" thickBot="1" x14ac:dyDescent="0.25">
      <c r="A7133" s="407">
        <v>92505</v>
      </c>
      <c r="B7133" s="407" t="s">
        <v>14539</v>
      </c>
      <c r="C7133" s="407" t="s">
        <v>184</v>
      </c>
      <c r="D7133" s="407">
        <v>20.99</v>
      </c>
      <c r="E7133" s="404" t="s">
        <v>65</v>
      </c>
      <c r="G7133"/>
    </row>
    <row r="7134" spans="1:7" ht="23.25" thickBot="1" x14ac:dyDescent="0.25">
      <c r="A7134" s="406">
        <v>92506</v>
      </c>
      <c r="B7134" s="406" t="s">
        <v>14540</v>
      </c>
      <c r="C7134" s="406" t="s">
        <v>184</v>
      </c>
      <c r="D7134" s="406">
        <v>19.2</v>
      </c>
      <c r="E7134" s="404" t="s">
        <v>65</v>
      </c>
      <c r="G7134"/>
    </row>
    <row r="7135" spans="1:7" ht="23.25" thickBot="1" x14ac:dyDescent="0.25">
      <c r="A7135" s="407">
        <v>92507</v>
      </c>
      <c r="B7135" s="407" t="s">
        <v>14541</v>
      </c>
      <c r="C7135" s="407" t="s">
        <v>14514</v>
      </c>
      <c r="D7135" s="407">
        <v>56.95</v>
      </c>
      <c r="E7135" s="404" t="s">
        <v>65</v>
      </c>
      <c r="G7135"/>
    </row>
    <row r="7136" spans="1:7" ht="23.25" thickBot="1" x14ac:dyDescent="0.25">
      <c r="A7136" s="406">
        <v>92508</v>
      </c>
      <c r="B7136" s="406" t="s">
        <v>14542</v>
      </c>
      <c r="C7136" s="406" t="s">
        <v>14516</v>
      </c>
      <c r="D7136" s="406">
        <v>55.17</v>
      </c>
      <c r="E7136" s="404" t="s">
        <v>65</v>
      </c>
      <c r="G7136"/>
    </row>
    <row r="7137" spans="1:7" ht="23.25" thickBot="1" x14ac:dyDescent="0.25">
      <c r="A7137" s="407">
        <v>92509</v>
      </c>
      <c r="B7137" s="407" t="s">
        <v>14543</v>
      </c>
      <c r="C7137" s="407" t="s">
        <v>14514</v>
      </c>
      <c r="D7137" s="407">
        <v>42.03</v>
      </c>
      <c r="E7137" s="404" t="s">
        <v>65</v>
      </c>
      <c r="G7137"/>
    </row>
    <row r="7138" spans="1:7" ht="23.25" thickBot="1" x14ac:dyDescent="0.25">
      <c r="A7138" s="406">
        <v>92510</v>
      </c>
      <c r="B7138" s="406" t="s">
        <v>14544</v>
      </c>
      <c r="C7138" s="406" t="s">
        <v>14516</v>
      </c>
      <c r="D7138" s="406">
        <v>40.380000000000003</v>
      </c>
      <c r="E7138" s="404" t="s">
        <v>65</v>
      </c>
      <c r="G7138"/>
    </row>
    <row r="7139" spans="1:7" ht="23.25" thickBot="1" x14ac:dyDescent="0.25">
      <c r="A7139" s="407">
        <v>92511</v>
      </c>
      <c r="B7139" s="407" t="s">
        <v>14545</v>
      </c>
      <c r="C7139" s="407" t="s">
        <v>14514</v>
      </c>
      <c r="D7139" s="407">
        <v>38.06</v>
      </c>
      <c r="E7139" s="404" t="s">
        <v>65</v>
      </c>
      <c r="G7139"/>
    </row>
    <row r="7140" spans="1:7" ht="23.25" thickBot="1" x14ac:dyDescent="0.25">
      <c r="A7140" s="406">
        <v>92512</v>
      </c>
      <c r="B7140" s="406" t="s">
        <v>14542</v>
      </c>
      <c r="C7140" s="406" t="s">
        <v>14516</v>
      </c>
      <c r="D7140" s="406">
        <v>36.69</v>
      </c>
      <c r="E7140" s="404" t="s">
        <v>65</v>
      </c>
      <c r="G7140"/>
    </row>
    <row r="7141" spans="1:7" ht="23.25" thickBot="1" x14ac:dyDescent="0.25">
      <c r="A7141" s="407">
        <v>92513</v>
      </c>
      <c r="B7141" s="407" t="s">
        <v>14546</v>
      </c>
      <c r="C7141" s="407" t="s">
        <v>14514</v>
      </c>
      <c r="D7141" s="407">
        <v>26.88</v>
      </c>
      <c r="E7141" s="404" t="s">
        <v>65</v>
      </c>
      <c r="G7141"/>
    </row>
    <row r="7142" spans="1:7" ht="23.25" thickBot="1" x14ac:dyDescent="0.25">
      <c r="A7142" s="406">
        <v>92514</v>
      </c>
      <c r="B7142" s="406" t="s">
        <v>14547</v>
      </c>
      <c r="C7142" s="406" t="s">
        <v>14516</v>
      </c>
      <c r="D7142" s="406">
        <v>25.62</v>
      </c>
      <c r="E7142" s="404" t="s">
        <v>65</v>
      </c>
      <c r="G7142"/>
    </row>
    <row r="7143" spans="1:7" ht="23.25" thickBot="1" x14ac:dyDescent="0.25">
      <c r="A7143" s="407">
        <v>92515</v>
      </c>
      <c r="B7143" s="407" t="s">
        <v>14542</v>
      </c>
      <c r="C7143" s="407" t="s">
        <v>14516</v>
      </c>
      <c r="D7143" s="407">
        <v>30.57</v>
      </c>
      <c r="E7143" s="404" t="s">
        <v>65</v>
      </c>
      <c r="G7143"/>
    </row>
    <row r="7144" spans="1:7" ht="23.25" thickBot="1" x14ac:dyDescent="0.25">
      <c r="A7144" s="406">
        <v>92516</v>
      </c>
      <c r="B7144" s="406" t="s">
        <v>14548</v>
      </c>
      <c r="C7144" s="406" t="s">
        <v>14514</v>
      </c>
      <c r="D7144" s="406">
        <v>29.38</v>
      </c>
      <c r="E7144" s="404" t="s">
        <v>65</v>
      </c>
      <c r="G7144"/>
    </row>
    <row r="7145" spans="1:7" ht="23.25" thickBot="1" x14ac:dyDescent="0.25">
      <c r="A7145" s="407">
        <v>92517</v>
      </c>
      <c r="B7145" s="407" t="s">
        <v>14549</v>
      </c>
      <c r="C7145" s="407" t="s">
        <v>14514</v>
      </c>
      <c r="D7145" s="407">
        <v>21.29</v>
      </c>
      <c r="E7145" s="404" t="s">
        <v>65</v>
      </c>
      <c r="G7145"/>
    </row>
    <row r="7146" spans="1:7" ht="23.25" thickBot="1" x14ac:dyDescent="0.25">
      <c r="A7146" s="406">
        <v>92518</v>
      </c>
      <c r="B7146" s="406" t="s">
        <v>14550</v>
      </c>
      <c r="C7146" s="406" t="s">
        <v>14516</v>
      </c>
      <c r="D7146" s="406">
        <v>20.18</v>
      </c>
      <c r="E7146" s="404" t="s">
        <v>65</v>
      </c>
      <c r="G7146"/>
    </row>
    <row r="7147" spans="1:7" ht="23.25" thickBot="1" x14ac:dyDescent="0.25">
      <c r="A7147" s="407">
        <v>92519</v>
      </c>
      <c r="B7147" s="407" t="s">
        <v>14551</v>
      </c>
      <c r="C7147" s="407" t="s">
        <v>14514</v>
      </c>
      <c r="D7147" s="407">
        <v>26.13</v>
      </c>
      <c r="E7147" s="404" t="s">
        <v>65</v>
      </c>
      <c r="G7147"/>
    </row>
    <row r="7148" spans="1:7" ht="23.25" thickBot="1" x14ac:dyDescent="0.25">
      <c r="A7148" s="406">
        <v>92520</v>
      </c>
      <c r="B7148" s="406" t="s">
        <v>14542</v>
      </c>
      <c r="C7148" s="406" t="s">
        <v>14516</v>
      </c>
      <c r="D7148" s="406">
        <v>25.03</v>
      </c>
      <c r="E7148" s="404" t="s">
        <v>65</v>
      </c>
      <c r="G7148"/>
    </row>
    <row r="7149" spans="1:7" ht="25.5" customHeight="1" thickBot="1" x14ac:dyDescent="0.25">
      <c r="A7149" s="407">
        <v>92521</v>
      </c>
      <c r="B7149" s="407" t="s">
        <v>14552</v>
      </c>
      <c r="C7149" s="407" t="s">
        <v>14514</v>
      </c>
      <c r="D7149" s="407">
        <v>18.05</v>
      </c>
      <c r="E7149" s="404" t="s">
        <v>65</v>
      </c>
      <c r="G7149"/>
    </row>
    <row r="7150" spans="1:7" ht="23.25" thickBot="1" x14ac:dyDescent="0.25">
      <c r="A7150" s="406">
        <v>92522</v>
      </c>
      <c r="B7150" s="406" t="s">
        <v>14553</v>
      </c>
      <c r="C7150" s="406" t="s">
        <v>14516</v>
      </c>
      <c r="D7150" s="406">
        <v>17.03</v>
      </c>
      <c r="E7150" s="404" t="s">
        <v>65</v>
      </c>
      <c r="G7150"/>
    </row>
    <row r="7151" spans="1:7" ht="23.25" thickBot="1" x14ac:dyDescent="0.25">
      <c r="A7151" s="407">
        <v>92523</v>
      </c>
      <c r="B7151" s="407" t="s">
        <v>14554</v>
      </c>
      <c r="C7151" s="407" t="s">
        <v>14514</v>
      </c>
      <c r="D7151" s="407">
        <v>23.55</v>
      </c>
      <c r="E7151" s="404" t="s">
        <v>65</v>
      </c>
      <c r="G7151"/>
    </row>
    <row r="7152" spans="1:7" ht="23.25" thickBot="1" x14ac:dyDescent="0.25">
      <c r="A7152" s="406">
        <v>92524</v>
      </c>
      <c r="B7152" s="406" t="s">
        <v>14555</v>
      </c>
      <c r="C7152" s="406" t="s">
        <v>14516</v>
      </c>
      <c r="D7152" s="406">
        <v>22.51</v>
      </c>
      <c r="E7152" s="404" t="s">
        <v>65</v>
      </c>
      <c r="G7152"/>
    </row>
    <row r="7153" spans="1:7" ht="23.25" thickBot="1" x14ac:dyDescent="0.25">
      <c r="A7153" s="407">
        <v>92525</v>
      </c>
      <c r="B7153" s="407" t="s">
        <v>14556</v>
      </c>
      <c r="C7153" s="407" t="s">
        <v>14514</v>
      </c>
      <c r="D7153" s="407">
        <v>16.13</v>
      </c>
      <c r="E7153" s="404" t="s">
        <v>65</v>
      </c>
      <c r="G7153"/>
    </row>
    <row r="7154" spans="1:7" ht="23.25" thickBot="1" x14ac:dyDescent="0.25">
      <c r="A7154" s="406">
        <v>92526</v>
      </c>
      <c r="B7154" s="406" t="s">
        <v>14557</v>
      </c>
      <c r="C7154" s="406" t="s">
        <v>14516</v>
      </c>
      <c r="D7154" s="406">
        <v>15.14</v>
      </c>
      <c r="E7154" s="404" t="s">
        <v>65</v>
      </c>
      <c r="G7154"/>
    </row>
    <row r="7155" spans="1:7" ht="23.25" thickBot="1" x14ac:dyDescent="0.25">
      <c r="A7155" s="407">
        <v>92527</v>
      </c>
      <c r="B7155" s="407" t="s">
        <v>14558</v>
      </c>
      <c r="C7155" s="407" t="s">
        <v>14514</v>
      </c>
      <c r="D7155" s="407">
        <v>21.84</v>
      </c>
      <c r="E7155" s="404" t="s">
        <v>65</v>
      </c>
      <c r="G7155"/>
    </row>
    <row r="7156" spans="1:7" ht="23.25" thickBot="1" x14ac:dyDescent="0.25">
      <c r="A7156" s="406">
        <v>92528</v>
      </c>
      <c r="B7156" s="406" t="s">
        <v>14559</v>
      </c>
      <c r="C7156" s="406" t="s">
        <v>14516</v>
      </c>
      <c r="D7156" s="406">
        <v>20.83</v>
      </c>
      <c r="E7156" s="404" t="s">
        <v>65</v>
      </c>
      <c r="G7156"/>
    </row>
    <row r="7157" spans="1:7" ht="23.25" thickBot="1" x14ac:dyDescent="0.25">
      <c r="A7157" s="407">
        <v>92529</v>
      </c>
      <c r="B7157" s="407" t="s">
        <v>14560</v>
      </c>
      <c r="C7157" s="407" t="s">
        <v>14514</v>
      </c>
      <c r="D7157" s="407">
        <v>14.76</v>
      </c>
      <c r="E7157" s="404" t="s">
        <v>65</v>
      </c>
      <c r="G7157"/>
    </row>
    <row r="7158" spans="1:7" ht="23.25" thickBot="1" x14ac:dyDescent="0.25">
      <c r="A7158" s="406">
        <v>92530</v>
      </c>
      <c r="B7158" s="406" t="s">
        <v>14561</v>
      </c>
      <c r="C7158" s="406" t="s">
        <v>14516</v>
      </c>
      <c r="D7158" s="406">
        <v>13.81</v>
      </c>
      <c r="E7158" s="404" t="s">
        <v>65</v>
      </c>
      <c r="G7158"/>
    </row>
    <row r="7159" spans="1:7" ht="23.25" thickBot="1" x14ac:dyDescent="0.25">
      <c r="A7159" s="407">
        <v>92531</v>
      </c>
      <c r="B7159" s="407" t="s">
        <v>14562</v>
      </c>
      <c r="C7159" s="407" t="s">
        <v>14514</v>
      </c>
      <c r="D7159" s="407">
        <v>20.57</v>
      </c>
      <c r="E7159" s="404" t="s">
        <v>65</v>
      </c>
      <c r="G7159"/>
    </row>
    <row r="7160" spans="1:7" ht="23.25" thickBot="1" x14ac:dyDescent="0.25">
      <c r="A7160" s="406">
        <v>92532</v>
      </c>
      <c r="B7160" s="406" t="s">
        <v>14563</v>
      </c>
      <c r="C7160" s="406" t="s">
        <v>14516</v>
      </c>
      <c r="D7160" s="406">
        <v>19.579999999999998</v>
      </c>
      <c r="E7160" s="404" t="s">
        <v>65</v>
      </c>
      <c r="G7160"/>
    </row>
    <row r="7161" spans="1:7" ht="23.25" thickBot="1" x14ac:dyDescent="0.25">
      <c r="A7161" s="407">
        <v>92533</v>
      </c>
      <c r="B7161" s="407" t="s">
        <v>14564</v>
      </c>
      <c r="C7161" s="407" t="s">
        <v>14514</v>
      </c>
      <c r="D7161" s="407">
        <v>13.82</v>
      </c>
      <c r="E7161" s="404" t="s">
        <v>65</v>
      </c>
      <c r="G7161"/>
    </row>
    <row r="7162" spans="1:7" ht="23.25" thickBot="1" x14ac:dyDescent="0.25">
      <c r="A7162" s="406">
        <v>92534</v>
      </c>
      <c r="B7162" s="406" t="s">
        <v>14565</v>
      </c>
      <c r="C7162" s="406" t="s">
        <v>14516</v>
      </c>
      <c r="D7162" s="406">
        <v>12.91</v>
      </c>
      <c r="E7162" s="404" t="s">
        <v>65</v>
      </c>
      <c r="G7162"/>
    </row>
    <row r="7163" spans="1:7" ht="23.25" thickBot="1" x14ac:dyDescent="0.25">
      <c r="A7163" s="407">
        <v>92535</v>
      </c>
      <c r="B7163" s="407" t="s">
        <v>14566</v>
      </c>
      <c r="C7163" s="407" t="s">
        <v>14514</v>
      </c>
      <c r="D7163" s="407">
        <v>18.670000000000002</v>
      </c>
      <c r="E7163" s="404" t="s">
        <v>65</v>
      </c>
      <c r="G7163"/>
    </row>
    <row r="7164" spans="1:7" ht="23.25" thickBot="1" x14ac:dyDescent="0.25">
      <c r="A7164" s="406">
        <v>92536</v>
      </c>
      <c r="B7164" s="406" t="s">
        <v>14567</v>
      </c>
      <c r="C7164" s="406" t="s">
        <v>14516</v>
      </c>
      <c r="D7164" s="406">
        <v>17.72</v>
      </c>
      <c r="E7164" s="404" t="s">
        <v>65</v>
      </c>
      <c r="G7164"/>
    </row>
    <row r="7165" spans="1:7" ht="23.25" thickBot="1" x14ac:dyDescent="0.25">
      <c r="A7165" s="407">
        <v>92537</v>
      </c>
      <c r="B7165" s="407" t="s">
        <v>14568</v>
      </c>
      <c r="C7165" s="407" t="s">
        <v>14514</v>
      </c>
      <c r="D7165" s="407">
        <v>12.27</v>
      </c>
      <c r="E7165" s="404" t="s">
        <v>65</v>
      </c>
      <c r="G7165"/>
    </row>
    <row r="7166" spans="1:7" ht="23.25" thickBot="1" x14ac:dyDescent="0.25">
      <c r="A7166" s="406">
        <v>92538</v>
      </c>
      <c r="B7166" s="406" t="s">
        <v>14569</v>
      </c>
      <c r="C7166" s="406" t="s">
        <v>14516</v>
      </c>
      <c r="D7166" s="406">
        <v>11.38</v>
      </c>
      <c r="E7166" s="404" t="s">
        <v>65</v>
      </c>
      <c r="G7166"/>
    </row>
    <row r="7167" spans="1:7" ht="13.5" thickBot="1" x14ac:dyDescent="0.25">
      <c r="A7167" s="407">
        <v>42</v>
      </c>
      <c r="B7167" s="407" t="s">
        <v>635</v>
      </c>
      <c r="C7167" s="407"/>
      <c r="D7167" s="407"/>
      <c r="E7167" s="404" t="s">
        <v>65</v>
      </c>
      <c r="G7167"/>
    </row>
    <row r="7168" spans="1:7" ht="13.5" thickBot="1" x14ac:dyDescent="0.25">
      <c r="A7168" s="406">
        <v>73771</v>
      </c>
      <c r="B7168" s="406" t="s">
        <v>636</v>
      </c>
      <c r="C7168" s="406"/>
      <c r="D7168" s="406"/>
      <c r="E7168" s="404" t="s">
        <v>65</v>
      </c>
      <c r="G7168"/>
    </row>
    <row r="7169" spans="1:7" ht="13.5" thickBot="1" x14ac:dyDescent="0.25">
      <c r="A7169" s="407" t="s">
        <v>637</v>
      </c>
      <c r="B7169" s="407" t="s">
        <v>3237</v>
      </c>
      <c r="C7169" s="407" t="s">
        <v>2</v>
      </c>
      <c r="D7169" s="407">
        <v>18.670000000000002</v>
      </c>
      <c r="E7169" s="404" t="s">
        <v>65</v>
      </c>
      <c r="G7169"/>
    </row>
    <row r="7170" spans="1:7" ht="13.5" thickBot="1" x14ac:dyDescent="0.25">
      <c r="A7170" s="406">
        <v>73990</v>
      </c>
      <c r="B7170" s="406" t="s">
        <v>638</v>
      </c>
      <c r="C7170" s="406"/>
      <c r="D7170" s="406"/>
      <c r="E7170" s="404" t="s">
        <v>65</v>
      </c>
      <c r="G7170"/>
    </row>
    <row r="7171" spans="1:7" ht="13.5" thickBot="1" x14ac:dyDescent="0.25">
      <c r="A7171" s="407" t="s">
        <v>639</v>
      </c>
      <c r="B7171" s="407" t="s">
        <v>3238</v>
      </c>
      <c r="C7171" s="407" t="s">
        <v>2</v>
      </c>
      <c r="D7171" s="407">
        <v>531.07000000000005</v>
      </c>
      <c r="E7171" s="404" t="s">
        <v>65</v>
      </c>
      <c r="G7171"/>
    </row>
    <row r="7172" spans="1:7" ht="13.5" thickBot="1" x14ac:dyDescent="0.25">
      <c r="A7172" s="406">
        <v>73994</v>
      </c>
      <c r="B7172" s="406" t="s">
        <v>640</v>
      </c>
      <c r="C7172" s="406"/>
      <c r="D7172" s="406"/>
      <c r="E7172" s="404" t="s">
        <v>65</v>
      </c>
      <c r="G7172"/>
    </row>
    <row r="7173" spans="1:7" ht="13.5" thickBot="1" x14ac:dyDescent="0.25">
      <c r="A7173" s="407" t="s">
        <v>641</v>
      </c>
      <c r="B7173" s="407" t="s">
        <v>4808</v>
      </c>
      <c r="C7173" s="407" t="s">
        <v>616</v>
      </c>
      <c r="D7173" s="407">
        <v>5.86</v>
      </c>
      <c r="E7173" s="404" t="s">
        <v>65</v>
      </c>
      <c r="G7173"/>
    </row>
    <row r="7174" spans="1:7" ht="13.5" thickBot="1" x14ac:dyDescent="0.25">
      <c r="A7174" s="406">
        <v>79504</v>
      </c>
      <c r="B7174" s="406" t="s">
        <v>636</v>
      </c>
      <c r="C7174" s="406"/>
      <c r="D7174" s="406"/>
      <c r="E7174" s="404" t="s">
        <v>65</v>
      </c>
      <c r="G7174"/>
    </row>
    <row r="7175" spans="1:7" ht="13.5" thickBot="1" x14ac:dyDescent="0.25">
      <c r="A7175" s="407" t="s">
        <v>642</v>
      </c>
      <c r="B7175" s="407" t="s">
        <v>3239</v>
      </c>
      <c r="C7175" s="407" t="s">
        <v>70</v>
      </c>
      <c r="D7175" s="407">
        <v>40.76</v>
      </c>
      <c r="E7175" s="404" t="s">
        <v>65</v>
      </c>
      <c r="G7175"/>
    </row>
    <row r="7176" spans="1:7" ht="13.5" thickBot="1" x14ac:dyDescent="0.25">
      <c r="A7176" s="406" t="s">
        <v>643</v>
      </c>
      <c r="B7176" s="406" t="s">
        <v>3240</v>
      </c>
      <c r="C7176" s="406" t="s">
        <v>70</v>
      </c>
      <c r="D7176" s="406">
        <v>46.65</v>
      </c>
      <c r="E7176" s="404" t="s">
        <v>65</v>
      </c>
      <c r="G7176"/>
    </row>
    <row r="7177" spans="1:7" ht="13.5" thickBot="1" x14ac:dyDescent="0.25">
      <c r="A7177" s="407" t="s">
        <v>644</v>
      </c>
      <c r="B7177" s="407" t="s">
        <v>3241</v>
      </c>
      <c r="C7177" s="407" t="s">
        <v>70</v>
      </c>
      <c r="D7177" s="407">
        <v>52.55</v>
      </c>
      <c r="E7177" s="404" t="s">
        <v>65</v>
      </c>
      <c r="G7177"/>
    </row>
    <row r="7178" spans="1:7" ht="13.5" thickBot="1" x14ac:dyDescent="0.25">
      <c r="A7178" s="406" t="s">
        <v>645</v>
      </c>
      <c r="B7178" s="406" t="s">
        <v>3242</v>
      </c>
      <c r="C7178" s="406" t="s">
        <v>70</v>
      </c>
      <c r="D7178" s="406">
        <v>58.45</v>
      </c>
      <c r="E7178" s="404" t="s">
        <v>65</v>
      </c>
      <c r="G7178"/>
    </row>
    <row r="7179" spans="1:7" ht="13.5" thickBot="1" x14ac:dyDescent="0.25">
      <c r="A7179" s="407" t="s">
        <v>646</v>
      </c>
      <c r="B7179" s="407" t="s">
        <v>13103</v>
      </c>
      <c r="C7179" s="407" t="s">
        <v>13104</v>
      </c>
      <c r="D7179" s="407">
        <v>49.51</v>
      </c>
      <c r="E7179" s="404" t="s">
        <v>65</v>
      </c>
      <c r="G7179"/>
    </row>
    <row r="7180" spans="1:7" ht="23.25" thickBot="1" x14ac:dyDescent="0.25">
      <c r="A7180" s="406" t="s">
        <v>647</v>
      </c>
      <c r="B7180" s="406" t="s">
        <v>648</v>
      </c>
      <c r="C7180" s="406" t="s">
        <v>70</v>
      </c>
      <c r="D7180" s="406">
        <v>55.41</v>
      </c>
      <c r="E7180" s="404" t="s">
        <v>65</v>
      </c>
      <c r="G7180"/>
    </row>
    <row r="7181" spans="1:7" ht="23.25" thickBot="1" x14ac:dyDescent="0.25">
      <c r="A7181" s="407" t="s">
        <v>649</v>
      </c>
      <c r="B7181" s="407" t="s">
        <v>650</v>
      </c>
      <c r="C7181" s="407" t="s">
        <v>70</v>
      </c>
      <c r="D7181" s="407">
        <v>61.3</v>
      </c>
      <c r="E7181" s="404" t="s">
        <v>65</v>
      </c>
      <c r="G7181"/>
    </row>
    <row r="7182" spans="1:7" ht="23.25" thickBot="1" x14ac:dyDescent="0.25">
      <c r="A7182" s="406" t="s">
        <v>651</v>
      </c>
      <c r="B7182" s="406" t="s">
        <v>652</v>
      </c>
      <c r="C7182" s="406" t="s">
        <v>70</v>
      </c>
      <c r="D7182" s="406">
        <v>79.73</v>
      </c>
      <c r="E7182" s="404" t="s">
        <v>65</v>
      </c>
      <c r="G7182"/>
    </row>
    <row r="7183" spans="1:7" ht="23.25" thickBot="1" x14ac:dyDescent="0.25">
      <c r="A7183" s="407" t="s">
        <v>653</v>
      </c>
      <c r="B7183" s="407" t="s">
        <v>654</v>
      </c>
      <c r="C7183" s="407" t="s">
        <v>70</v>
      </c>
      <c r="D7183" s="407">
        <v>99.51</v>
      </c>
      <c r="E7183" s="404" t="s">
        <v>65</v>
      </c>
      <c r="G7183"/>
    </row>
    <row r="7184" spans="1:7" ht="23.25" thickBot="1" x14ac:dyDescent="0.25">
      <c r="A7184" s="406" t="s">
        <v>655</v>
      </c>
      <c r="B7184" s="406" t="s">
        <v>656</v>
      </c>
      <c r="C7184" s="406" t="s">
        <v>70</v>
      </c>
      <c r="D7184" s="406">
        <v>105.4</v>
      </c>
      <c r="E7184" s="404" t="s">
        <v>65</v>
      </c>
      <c r="G7184"/>
    </row>
    <row r="7185" spans="1:7" ht="13.5" thickBot="1" x14ac:dyDescent="0.25">
      <c r="A7185" s="407" t="s">
        <v>657</v>
      </c>
      <c r="B7185" s="407" t="s">
        <v>658</v>
      </c>
      <c r="C7185" s="407" t="s">
        <v>70</v>
      </c>
      <c r="D7185" s="407">
        <v>111.3</v>
      </c>
      <c r="E7185" s="404" t="s">
        <v>65</v>
      </c>
      <c r="G7185"/>
    </row>
    <row r="7186" spans="1:7" ht="13.5" thickBot="1" x14ac:dyDescent="0.25">
      <c r="A7186" s="406" t="s">
        <v>659</v>
      </c>
      <c r="B7186" s="406" t="s">
        <v>660</v>
      </c>
      <c r="C7186" s="406" t="s">
        <v>70</v>
      </c>
      <c r="D7186" s="406">
        <v>129.72</v>
      </c>
      <c r="E7186" s="404" t="s">
        <v>65</v>
      </c>
      <c r="G7186"/>
    </row>
    <row r="7187" spans="1:7" ht="13.5" thickBot="1" x14ac:dyDescent="0.25">
      <c r="A7187" s="407">
        <v>85662</v>
      </c>
      <c r="B7187" s="407" t="s">
        <v>4809</v>
      </c>
      <c r="C7187" s="407" t="s">
        <v>184</v>
      </c>
      <c r="D7187" s="407">
        <v>8.76</v>
      </c>
      <c r="E7187" s="404" t="s">
        <v>65</v>
      </c>
      <c r="G7187"/>
    </row>
    <row r="7188" spans="1:7" ht="13.5" thickBot="1" x14ac:dyDescent="0.25">
      <c r="A7188" s="406">
        <v>89996</v>
      </c>
      <c r="B7188" s="406" t="s">
        <v>11880</v>
      </c>
      <c r="C7188" s="406" t="s">
        <v>11881</v>
      </c>
      <c r="D7188" s="406">
        <v>5.73</v>
      </c>
      <c r="E7188" s="404" t="s">
        <v>65</v>
      </c>
      <c r="G7188"/>
    </row>
    <row r="7189" spans="1:7" ht="13.5" thickBot="1" x14ac:dyDescent="0.25">
      <c r="A7189" s="407">
        <v>89997</v>
      </c>
      <c r="B7189" s="407" t="s">
        <v>11882</v>
      </c>
      <c r="C7189" s="407" t="s">
        <v>11881</v>
      </c>
      <c r="D7189" s="407">
        <v>4.92</v>
      </c>
      <c r="E7189" s="404" t="s">
        <v>65</v>
      </c>
      <c r="G7189"/>
    </row>
    <row r="7190" spans="1:7" ht="13.5" thickBot="1" x14ac:dyDescent="0.25">
      <c r="A7190" s="406">
        <v>89998</v>
      </c>
      <c r="B7190" s="406" t="s">
        <v>11883</v>
      </c>
      <c r="C7190" s="406" t="s">
        <v>11881</v>
      </c>
      <c r="D7190" s="406">
        <v>5.36</v>
      </c>
      <c r="E7190" s="404" t="s">
        <v>65</v>
      </c>
      <c r="G7190"/>
    </row>
    <row r="7191" spans="1:7" ht="13.5" thickBot="1" x14ac:dyDescent="0.25">
      <c r="A7191" s="407">
        <v>89999</v>
      </c>
      <c r="B7191" s="407" t="s">
        <v>11884</v>
      </c>
      <c r="C7191" s="407" t="s">
        <v>11885</v>
      </c>
      <c r="D7191" s="407">
        <v>8.8800000000000008</v>
      </c>
      <c r="E7191" s="404" t="s">
        <v>65</v>
      </c>
      <c r="G7191"/>
    </row>
    <row r="7192" spans="1:7" ht="13.5" thickBot="1" x14ac:dyDescent="0.25">
      <c r="A7192" s="406">
        <v>90000</v>
      </c>
      <c r="B7192" s="406" t="s">
        <v>11886</v>
      </c>
      <c r="C7192" s="406" t="s">
        <v>11887</v>
      </c>
      <c r="D7192" s="406">
        <v>6.68</v>
      </c>
      <c r="E7192" s="404" t="s">
        <v>65</v>
      </c>
      <c r="G7192"/>
    </row>
    <row r="7193" spans="1:7" ht="23.25" thickBot="1" x14ac:dyDescent="0.25">
      <c r="A7193" s="407">
        <v>91593</v>
      </c>
      <c r="B7193" s="407" t="s">
        <v>11888</v>
      </c>
      <c r="C7193" s="407" t="s">
        <v>11889</v>
      </c>
      <c r="D7193" s="407">
        <v>5.93</v>
      </c>
      <c r="E7193" s="404" t="s">
        <v>65</v>
      </c>
      <c r="G7193"/>
    </row>
    <row r="7194" spans="1:7" ht="23.25" thickBot="1" x14ac:dyDescent="0.25">
      <c r="A7194" s="406">
        <v>91594</v>
      </c>
      <c r="B7194" s="406" t="s">
        <v>11890</v>
      </c>
      <c r="C7194" s="406" t="s">
        <v>11889</v>
      </c>
      <c r="D7194" s="406">
        <v>6.34</v>
      </c>
      <c r="E7194" s="404" t="s">
        <v>65</v>
      </c>
      <c r="G7194"/>
    </row>
    <row r="7195" spans="1:7" ht="23.25" thickBot="1" x14ac:dyDescent="0.25">
      <c r="A7195" s="407">
        <v>91595</v>
      </c>
      <c r="B7195" s="407" t="s">
        <v>11891</v>
      </c>
      <c r="C7195" s="407" t="s">
        <v>11889</v>
      </c>
      <c r="D7195" s="407">
        <v>7.11</v>
      </c>
      <c r="E7195" s="404" t="s">
        <v>65</v>
      </c>
      <c r="G7195"/>
    </row>
    <row r="7196" spans="1:7" ht="23.25" thickBot="1" x14ac:dyDescent="0.25">
      <c r="A7196" s="406">
        <v>91596</v>
      </c>
      <c r="B7196" s="406" t="s">
        <v>11892</v>
      </c>
      <c r="C7196" s="406" t="s">
        <v>11893</v>
      </c>
      <c r="D7196" s="406">
        <v>6.08</v>
      </c>
      <c r="E7196" s="404" t="s">
        <v>65</v>
      </c>
      <c r="G7196"/>
    </row>
    <row r="7197" spans="1:7" ht="23.25" thickBot="1" x14ac:dyDescent="0.25">
      <c r="A7197" s="407">
        <v>91597</v>
      </c>
      <c r="B7197" s="407" t="s">
        <v>11894</v>
      </c>
      <c r="C7197" s="407" t="s">
        <v>11895</v>
      </c>
      <c r="D7197" s="407">
        <v>5.59</v>
      </c>
      <c r="E7197" s="404" t="s">
        <v>65</v>
      </c>
      <c r="G7197"/>
    </row>
    <row r="7198" spans="1:7" ht="23.25" thickBot="1" x14ac:dyDescent="0.25">
      <c r="A7198" s="406">
        <v>91598</v>
      </c>
      <c r="B7198" s="406" t="s">
        <v>11896</v>
      </c>
      <c r="C7198" s="406" t="s">
        <v>11893</v>
      </c>
      <c r="D7198" s="406">
        <v>4.34</v>
      </c>
      <c r="E7198" s="404" t="s">
        <v>65</v>
      </c>
      <c r="G7198"/>
    </row>
    <row r="7199" spans="1:7" ht="23.25" thickBot="1" x14ac:dyDescent="0.25">
      <c r="A7199" s="407">
        <v>91599</v>
      </c>
      <c r="B7199" s="407" t="s">
        <v>11897</v>
      </c>
      <c r="C7199" s="407" t="s">
        <v>11895</v>
      </c>
      <c r="D7199" s="407">
        <v>5.84</v>
      </c>
      <c r="E7199" s="404" t="s">
        <v>65</v>
      </c>
      <c r="G7199"/>
    </row>
    <row r="7200" spans="1:7" ht="13.5" customHeight="1" thickBot="1" x14ac:dyDescent="0.25">
      <c r="A7200" s="406">
        <v>91600</v>
      </c>
      <c r="B7200" s="406" t="s">
        <v>11898</v>
      </c>
      <c r="C7200" s="406" t="s">
        <v>11899</v>
      </c>
      <c r="D7200" s="406">
        <v>7.01</v>
      </c>
      <c r="E7200" s="404" t="s">
        <v>65</v>
      </c>
      <c r="G7200"/>
    </row>
    <row r="7201" spans="1:7" ht="23.25" thickBot="1" x14ac:dyDescent="0.25">
      <c r="A7201" s="407">
        <v>91601</v>
      </c>
      <c r="B7201" s="407" t="s">
        <v>14570</v>
      </c>
      <c r="C7201" s="407" t="s">
        <v>14571</v>
      </c>
      <c r="D7201" s="407">
        <v>7.6</v>
      </c>
      <c r="E7201" s="404" t="s">
        <v>65</v>
      </c>
      <c r="G7201"/>
    </row>
    <row r="7202" spans="1:7" ht="23.25" thickBot="1" x14ac:dyDescent="0.25">
      <c r="A7202" s="406">
        <v>91602</v>
      </c>
      <c r="B7202" s="406" t="s">
        <v>14572</v>
      </c>
      <c r="C7202" s="406" t="s">
        <v>14571</v>
      </c>
      <c r="D7202" s="406">
        <v>7.05</v>
      </c>
      <c r="E7202" s="404" t="s">
        <v>65</v>
      </c>
      <c r="G7202"/>
    </row>
    <row r="7203" spans="1:7" ht="23.25" thickBot="1" x14ac:dyDescent="0.25">
      <c r="A7203" s="407">
        <v>91603</v>
      </c>
      <c r="B7203" s="407" t="s">
        <v>14573</v>
      </c>
      <c r="C7203" s="407" t="s">
        <v>14571</v>
      </c>
      <c r="D7203" s="407">
        <v>5.63</v>
      </c>
      <c r="E7203" s="404" t="s">
        <v>65</v>
      </c>
      <c r="G7203"/>
    </row>
    <row r="7204" spans="1:7" ht="13.5" customHeight="1" thickBot="1" x14ac:dyDescent="0.25">
      <c r="A7204" s="406">
        <v>92759</v>
      </c>
      <c r="B7204" s="406" t="s">
        <v>14574</v>
      </c>
      <c r="C7204" s="406" t="s">
        <v>14575</v>
      </c>
      <c r="D7204" s="406">
        <v>11.07</v>
      </c>
      <c r="E7204" s="404" t="s">
        <v>65</v>
      </c>
      <c r="G7204"/>
    </row>
    <row r="7205" spans="1:7" ht="23.25" thickBot="1" x14ac:dyDescent="0.25">
      <c r="A7205" s="407">
        <v>92760</v>
      </c>
      <c r="B7205" s="407" t="s">
        <v>14576</v>
      </c>
      <c r="C7205" s="407" t="s">
        <v>14575</v>
      </c>
      <c r="D7205" s="407">
        <v>10.23</v>
      </c>
      <c r="E7205" s="404" t="s">
        <v>65</v>
      </c>
      <c r="G7205"/>
    </row>
    <row r="7206" spans="1:7" ht="51" customHeight="1" thickBot="1" x14ac:dyDescent="0.25">
      <c r="A7206" s="406">
        <v>92761</v>
      </c>
      <c r="B7206" s="406" t="s">
        <v>14576</v>
      </c>
      <c r="C7206" s="406" t="s">
        <v>14575</v>
      </c>
      <c r="D7206" s="406">
        <v>9.8800000000000008</v>
      </c>
      <c r="E7206" s="404" t="s">
        <v>65</v>
      </c>
      <c r="G7206"/>
    </row>
    <row r="7207" spans="1:7" ht="23.25" thickBot="1" x14ac:dyDescent="0.25">
      <c r="A7207" s="407">
        <v>92762</v>
      </c>
      <c r="B7207" s="407" t="s">
        <v>14577</v>
      </c>
      <c r="C7207" s="407" t="s">
        <v>14575</v>
      </c>
      <c r="D7207" s="407">
        <v>8.0399999999999991</v>
      </c>
      <c r="E7207" s="404" t="s">
        <v>65</v>
      </c>
      <c r="G7207"/>
    </row>
    <row r="7208" spans="1:7" ht="23.25" thickBot="1" x14ac:dyDescent="0.25">
      <c r="A7208" s="406">
        <v>92763</v>
      </c>
      <c r="B7208" s="406" t="s">
        <v>14578</v>
      </c>
      <c r="C7208" s="406" t="s">
        <v>14575</v>
      </c>
      <c r="D7208" s="406">
        <v>6.67</v>
      </c>
      <c r="E7208" s="404" t="s">
        <v>65</v>
      </c>
      <c r="G7208"/>
    </row>
    <row r="7209" spans="1:7" ht="23.25" thickBot="1" x14ac:dyDescent="0.25">
      <c r="A7209" s="407">
        <v>92764</v>
      </c>
      <c r="B7209" s="407" t="s">
        <v>14577</v>
      </c>
      <c r="C7209" s="407" t="s">
        <v>14575</v>
      </c>
      <c r="D7209" s="407">
        <v>5.24</v>
      </c>
      <c r="E7209" s="404" t="s">
        <v>65</v>
      </c>
      <c r="G7209"/>
    </row>
    <row r="7210" spans="1:7" ht="13.5" customHeight="1" thickBot="1" x14ac:dyDescent="0.25">
      <c r="A7210" s="406">
        <v>92765</v>
      </c>
      <c r="B7210" s="406" t="s">
        <v>14577</v>
      </c>
      <c r="C7210" s="406" t="s">
        <v>14575</v>
      </c>
      <c r="D7210" s="406">
        <v>4.74</v>
      </c>
      <c r="E7210" s="404" t="s">
        <v>65</v>
      </c>
      <c r="G7210"/>
    </row>
    <row r="7211" spans="1:7" ht="23.25" thickBot="1" x14ac:dyDescent="0.25">
      <c r="A7211" s="407">
        <v>92766</v>
      </c>
      <c r="B7211" s="407" t="s">
        <v>14577</v>
      </c>
      <c r="C7211" s="407" t="s">
        <v>14575</v>
      </c>
      <c r="D7211" s="407">
        <v>5.15</v>
      </c>
      <c r="E7211" s="404" t="s">
        <v>65</v>
      </c>
      <c r="G7211"/>
    </row>
    <row r="7212" spans="1:7" ht="23.25" thickBot="1" x14ac:dyDescent="0.25">
      <c r="A7212" s="406">
        <v>92767</v>
      </c>
      <c r="B7212" s="406" t="s">
        <v>14579</v>
      </c>
      <c r="C7212" s="406" t="s">
        <v>14575</v>
      </c>
      <c r="D7212" s="406">
        <v>9.2899999999999991</v>
      </c>
      <c r="E7212" s="404" t="s">
        <v>65</v>
      </c>
      <c r="G7212"/>
    </row>
    <row r="7213" spans="1:7" ht="23.25" thickBot="1" x14ac:dyDescent="0.25">
      <c r="A7213" s="407">
        <v>92768</v>
      </c>
      <c r="B7213" s="407" t="s">
        <v>14580</v>
      </c>
      <c r="C7213" s="407" t="s">
        <v>14575</v>
      </c>
      <c r="D7213" s="407">
        <v>8.2899999999999991</v>
      </c>
      <c r="E7213" s="404" t="s">
        <v>65</v>
      </c>
      <c r="G7213"/>
    </row>
    <row r="7214" spans="1:7" ht="23.25" thickBot="1" x14ac:dyDescent="0.25">
      <c r="A7214" s="406">
        <v>92769</v>
      </c>
      <c r="B7214" s="406" t="s">
        <v>14581</v>
      </c>
      <c r="C7214" s="406" t="s">
        <v>14575</v>
      </c>
      <c r="D7214" s="406">
        <v>7.44</v>
      </c>
      <c r="E7214" s="404" t="s">
        <v>65</v>
      </c>
      <c r="G7214"/>
    </row>
    <row r="7215" spans="1:7" ht="23.25" thickBot="1" x14ac:dyDescent="0.25">
      <c r="A7215" s="407">
        <v>92770</v>
      </c>
      <c r="B7215" s="407" t="s">
        <v>14582</v>
      </c>
      <c r="C7215" s="407" t="s">
        <v>14575</v>
      </c>
      <c r="D7215" s="407">
        <v>7.3</v>
      </c>
      <c r="E7215" s="404" t="s">
        <v>65</v>
      </c>
      <c r="G7215"/>
    </row>
    <row r="7216" spans="1:7" ht="23.25" thickBot="1" x14ac:dyDescent="0.25">
      <c r="A7216" s="406">
        <v>92771</v>
      </c>
      <c r="B7216" s="406" t="s">
        <v>14583</v>
      </c>
      <c r="C7216" s="406" t="s">
        <v>14575</v>
      </c>
      <c r="D7216" s="406">
        <v>5.87</v>
      </c>
      <c r="E7216" s="404" t="s">
        <v>65</v>
      </c>
      <c r="G7216"/>
    </row>
    <row r="7217" spans="1:7" ht="23.25" thickBot="1" x14ac:dyDescent="0.25">
      <c r="A7217" s="407">
        <v>92772</v>
      </c>
      <c r="B7217" s="407" t="s">
        <v>14584</v>
      </c>
      <c r="C7217" s="407" t="s">
        <v>14575</v>
      </c>
      <c r="D7217" s="407">
        <v>5.15</v>
      </c>
      <c r="E7217" s="404" t="s">
        <v>65</v>
      </c>
      <c r="G7217"/>
    </row>
    <row r="7218" spans="1:7" ht="23.25" thickBot="1" x14ac:dyDescent="0.25">
      <c r="A7218" s="406">
        <v>92773</v>
      </c>
      <c r="B7218" s="406" t="s">
        <v>14585</v>
      </c>
      <c r="C7218" s="406" t="s">
        <v>14575</v>
      </c>
      <c r="D7218" s="406">
        <v>4.88</v>
      </c>
      <c r="E7218" s="404" t="s">
        <v>65</v>
      </c>
      <c r="G7218"/>
    </row>
    <row r="7219" spans="1:7" ht="23.25" thickBot="1" x14ac:dyDescent="0.25">
      <c r="A7219" s="407">
        <v>92774</v>
      </c>
      <c r="B7219" s="407" t="s">
        <v>14586</v>
      </c>
      <c r="C7219" s="407" t="s">
        <v>14575</v>
      </c>
      <c r="D7219" s="407">
        <v>4.5</v>
      </c>
      <c r="E7219" s="404" t="s">
        <v>65</v>
      </c>
      <c r="G7219"/>
    </row>
    <row r="7220" spans="1:7" ht="23.25" thickBot="1" x14ac:dyDescent="0.25">
      <c r="A7220" s="406">
        <v>92775</v>
      </c>
      <c r="B7220" s="406" t="s">
        <v>14587</v>
      </c>
      <c r="C7220" s="406" t="s">
        <v>14575</v>
      </c>
      <c r="D7220" s="406">
        <v>13.16</v>
      </c>
      <c r="E7220" s="404" t="s">
        <v>65</v>
      </c>
      <c r="G7220"/>
    </row>
    <row r="7221" spans="1:7" ht="23.25" thickBot="1" x14ac:dyDescent="0.25">
      <c r="A7221" s="407">
        <v>92776</v>
      </c>
      <c r="B7221" s="407" t="s">
        <v>14588</v>
      </c>
      <c r="C7221" s="407" t="s">
        <v>14575</v>
      </c>
      <c r="D7221" s="407">
        <v>11.83</v>
      </c>
      <c r="E7221" s="404" t="s">
        <v>65</v>
      </c>
      <c r="G7221"/>
    </row>
    <row r="7222" spans="1:7" ht="23.25" thickBot="1" x14ac:dyDescent="0.25">
      <c r="A7222" s="406">
        <v>92777</v>
      </c>
      <c r="B7222" s="406" t="s">
        <v>14589</v>
      </c>
      <c r="C7222" s="406" t="s">
        <v>14575</v>
      </c>
      <c r="D7222" s="406">
        <v>11.07</v>
      </c>
      <c r="E7222" s="404" t="s">
        <v>65</v>
      </c>
      <c r="G7222"/>
    </row>
    <row r="7223" spans="1:7" ht="23.25" thickBot="1" x14ac:dyDescent="0.25">
      <c r="A7223" s="407">
        <v>92778</v>
      </c>
      <c r="B7223" s="407" t="s">
        <v>14590</v>
      </c>
      <c r="C7223" s="407" t="s">
        <v>14575</v>
      </c>
      <c r="D7223" s="407">
        <v>8.93</v>
      </c>
      <c r="E7223" s="404" t="s">
        <v>65</v>
      </c>
      <c r="G7223"/>
    </row>
    <row r="7224" spans="1:7" ht="23.25" thickBot="1" x14ac:dyDescent="0.25">
      <c r="A7224" s="406">
        <v>92779</v>
      </c>
      <c r="B7224" s="406" t="s">
        <v>14590</v>
      </c>
      <c r="C7224" s="406" t="s">
        <v>14575</v>
      </c>
      <c r="D7224" s="406">
        <v>7.32</v>
      </c>
      <c r="E7224" s="404" t="s">
        <v>65</v>
      </c>
      <c r="G7224"/>
    </row>
    <row r="7225" spans="1:7" ht="23.25" thickBot="1" x14ac:dyDescent="0.25">
      <c r="A7225" s="407">
        <v>92780</v>
      </c>
      <c r="B7225" s="407" t="s">
        <v>14590</v>
      </c>
      <c r="C7225" s="407" t="s">
        <v>14575</v>
      </c>
      <c r="D7225" s="407">
        <v>5.68</v>
      </c>
      <c r="E7225" s="404" t="s">
        <v>65</v>
      </c>
      <c r="G7225"/>
    </row>
    <row r="7226" spans="1:7" ht="23.25" thickBot="1" x14ac:dyDescent="0.25">
      <c r="A7226" s="406">
        <v>92781</v>
      </c>
      <c r="B7226" s="406" t="s">
        <v>14591</v>
      </c>
      <c r="C7226" s="406" t="s">
        <v>14575</v>
      </c>
      <c r="D7226" s="406">
        <v>5.03</v>
      </c>
      <c r="E7226" s="404" t="s">
        <v>65</v>
      </c>
      <c r="G7226"/>
    </row>
    <row r="7227" spans="1:7" ht="23.25" thickBot="1" x14ac:dyDescent="0.25">
      <c r="A7227" s="407">
        <v>92782</v>
      </c>
      <c r="B7227" s="407" t="s">
        <v>14591</v>
      </c>
      <c r="C7227" s="407" t="s">
        <v>14575</v>
      </c>
      <c r="D7227" s="407">
        <v>5.32</v>
      </c>
      <c r="E7227" s="404" t="s">
        <v>65</v>
      </c>
      <c r="G7227"/>
    </row>
    <row r="7228" spans="1:7" ht="23.25" thickBot="1" x14ac:dyDescent="0.25">
      <c r="A7228" s="406">
        <v>92783</v>
      </c>
      <c r="B7228" s="406" t="s">
        <v>14592</v>
      </c>
      <c r="C7228" s="406" t="s">
        <v>14575</v>
      </c>
      <c r="D7228" s="406">
        <v>11.06</v>
      </c>
      <c r="E7228" s="404" t="s">
        <v>65</v>
      </c>
      <c r="G7228"/>
    </row>
    <row r="7229" spans="1:7" ht="23.25" thickBot="1" x14ac:dyDescent="0.25">
      <c r="A7229" s="407">
        <v>92784</v>
      </c>
      <c r="B7229" s="407" t="s">
        <v>14593</v>
      </c>
      <c r="C7229" s="407" t="s">
        <v>14575</v>
      </c>
      <c r="D7229" s="407">
        <v>9.73</v>
      </c>
      <c r="E7229" s="404" t="s">
        <v>65</v>
      </c>
      <c r="G7229"/>
    </row>
    <row r="7230" spans="1:7" ht="23.25" thickBot="1" x14ac:dyDescent="0.25">
      <c r="A7230" s="406">
        <v>92785</v>
      </c>
      <c r="B7230" s="406" t="s">
        <v>14594</v>
      </c>
      <c r="C7230" s="406" t="s">
        <v>14575</v>
      </c>
      <c r="D7230" s="406">
        <v>8.5299999999999994</v>
      </c>
      <c r="E7230" s="404" t="s">
        <v>65</v>
      </c>
      <c r="G7230"/>
    </row>
    <row r="7231" spans="1:7" ht="23.25" thickBot="1" x14ac:dyDescent="0.25">
      <c r="A7231" s="407">
        <v>92786</v>
      </c>
      <c r="B7231" s="407" t="s">
        <v>14595</v>
      </c>
      <c r="C7231" s="407" t="s">
        <v>14575</v>
      </c>
      <c r="D7231" s="407">
        <v>8.1</v>
      </c>
      <c r="E7231" s="404" t="s">
        <v>65</v>
      </c>
      <c r="G7231"/>
    </row>
    <row r="7232" spans="1:7" ht="23.25" thickBot="1" x14ac:dyDescent="0.25">
      <c r="A7232" s="406">
        <v>92787</v>
      </c>
      <c r="B7232" s="406" t="s">
        <v>14596</v>
      </c>
      <c r="C7232" s="406" t="s">
        <v>14575</v>
      </c>
      <c r="D7232" s="406">
        <v>6.46</v>
      </c>
      <c r="E7232" s="404" t="s">
        <v>65</v>
      </c>
      <c r="G7232"/>
    </row>
    <row r="7233" spans="1:7" ht="23.25" thickBot="1" x14ac:dyDescent="0.25">
      <c r="A7233" s="407">
        <v>92788</v>
      </c>
      <c r="B7233" s="407" t="s">
        <v>14597</v>
      </c>
      <c r="C7233" s="407" t="s">
        <v>14575</v>
      </c>
      <c r="D7233" s="407">
        <v>5.56</v>
      </c>
      <c r="E7233" s="404" t="s">
        <v>65</v>
      </c>
      <c r="G7233"/>
    </row>
    <row r="7234" spans="1:7" ht="23.25" thickBot="1" x14ac:dyDescent="0.25">
      <c r="A7234" s="406">
        <v>92789</v>
      </c>
      <c r="B7234" s="406" t="s">
        <v>14598</v>
      </c>
      <c r="C7234" s="406" t="s">
        <v>14575</v>
      </c>
      <c r="D7234" s="406">
        <v>5.14</v>
      </c>
      <c r="E7234" s="404" t="s">
        <v>65</v>
      </c>
      <c r="G7234"/>
    </row>
    <row r="7235" spans="1:7" ht="23.25" thickBot="1" x14ac:dyDescent="0.25">
      <c r="A7235" s="407">
        <v>92790</v>
      </c>
      <c r="B7235" s="407" t="s">
        <v>14599</v>
      </c>
      <c r="C7235" s="407" t="s">
        <v>14575</v>
      </c>
      <c r="D7235" s="407">
        <v>4.66</v>
      </c>
      <c r="E7235" s="404" t="s">
        <v>65</v>
      </c>
      <c r="G7235"/>
    </row>
    <row r="7236" spans="1:7" ht="23.25" thickBot="1" x14ac:dyDescent="0.25">
      <c r="A7236" s="406">
        <v>92791</v>
      </c>
      <c r="B7236" s="406" t="s">
        <v>14600</v>
      </c>
      <c r="C7236" s="406" t="s">
        <v>14601</v>
      </c>
      <c r="D7236" s="406">
        <v>8.1</v>
      </c>
      <c r="E7236" s="404" t="s">
        <v>65</v>
      </c>
      <c r="G7236"/>
    </row>
    <row r="7237" spans="1:7" ht="13.5" customHeight="1" thickBot="1" x14ac:dyDescent="0.25">
      <c r="A7237" s="407">
        <v>92792</v>
      </c>
      <c r="B7237" s="407" t="s">
        <v>14602</v>
      </c>
      <c r="C7237" s="407" t="s">
        <v>14601</v>
      </c>
      <c r="D7237" s="407">
        <v>7.92</v>
      </c>
      <c r="E7237" s="404" t="s">
        <v>65</v>
      </c>
      <c r="G7237"/>
    </row>
    <row r="7238" spans="1:7" ht="23.25" thickBot="1" x14ac:dyDescent="0.25">
      <c r="A7238" s="406">
        <v>92793</v>
      </c>
      <c r="B7238" s="406" t="s">
        <v>14603</v>
      </c>
      <c r="C7238" s="406" t="s">
        <v>14601</v>
      </c>
      <c r="D7238" s="406">
        <v>8.1</v>
      </c>
      <c r="E7238" s="404" t="s">
        <v>65</v>
      </c>
      <c r="G7238"/>
    </row>
    <row r="7239" spans="1:7" ht="23.25" thickBot="1" x14ac:dyDescent="0.25">
      <c r="A7239" s="407">
        <v>92794</v>
      </c>
      <c r="B7239" s="407" t="s">
        <v>14604</v>
      </c>
      <c r="C7239" s="407" t="s">
        <v>14605</v>
      </c>
      <c r="D7239" s="407">
        <v>6.66</v>
      </c>
      <c r="E7239" s="404" t="s">
        <v>65</v>
      </c>
      <c r="G7239"/>
    </row>
    <row r="7240" spans="1:7" ht="12.75" customHeight="1" thickBot="1" x14ac:dyDescent="0.25">
      <c r="A7240" s="406">
        <v>92795</v>
      </c>
      <c r="B7240" s="406" t="s">
        <v>14606</v>
      </c>
      <c r="C7240" s="406" t="s">
        <v>14605</v>
      </c>
      <c r="D7240" s="406">
        <v>5.62</v>
      </c>
      <c r="E7240" s="404" t="s">
        <v>65</v>
      </c>
      <c r="G7240"/>
    </row>
    <row r="7241" spans="1:7" ht="23.25" thickBot="1" x14ac:dyDescent="0.25">
      <c r="A7241" s="407">
        <v>92796</v>
      </c>
      <c r="B7241" s="407" t="s">
        <v>14607</v>
      </c>
      <c r="C7241" s="407" t="s">
        <v>14605</v>
      </c>
      <c r="D7241" s="407">
        <v>4.47</v>
      </c>
      <c r="E7241" s="404" t="s">
        <v>65</v>
      </c>
      <c r="G7241"/>
    </row>
    <row r="7242" spans="1:7" ht="23.25" thickBot="1" x14ac:dyDescent="0.25">
      <c r="A7242" s="406">
        <v>92797</v>
      </c>
      <c r="B7242" s="406" t="s">
        <v>14608</v>
      </c>
      <c r="C7242" s="406" t="s">
        <v>14605</v>
      </c>
      <c r="D7242" s="406">
        <v>4.17</v>
      </c>
      <c r="E7242" s="404" t="s">
        <v>65</v>
      </c>
      <c r="G7242"/>
    </row>
    <row r="7243" spans="1:7" ht="23.25" thickBot="1" x14ac:dyDescent="0.25">
      <c r="A7243" s="407">
        <v>92798</v>
      </c>
      <c r="B7243" s="407" t="s">
        <v>14609</v>
      </c>
      <c r="C7243" s="407" t="s">
        <v>14605</v>
      </c>
      <c r="D7243" s="407">
        <v>4.74</v>
      </c>
      <c r="E7243" s="404" t="s">
        <v>65</v>
      </c>
      <c r="G7243"/>
    </row>
    <row r="7244" spans="1:7" ht="13.5" thickBot="1" x14ac:dyDescent="0.25">
      <c r="A7244" s="406">
        <v>92799</v>
      </c>
      <c r="B7244" s="406" t="s">
        <v>14610</v>
      </c>
      <c r="C7244" s="406" t="s">
        <v>14611</v>
      </c>
      <c r="D7244" s="406">
        <v>6.49</v>
      </c>
      <c r="E7244" s="404" t="s">
        <v>65</v>
      </c>
      <c r="G7244"/>
    </row>
    <row r="7245" spans="1:7" ht="13.5" thickBot="1" x14ac:dyDescent="0.25">
      <c r="A7245" s="407">
        <v>92800</v>
      </c>
      <c r="B7245" s="407" t="s">
        <v>14612</v>
      </c>
      <c r="C7245" s="407" t="s">
        <v>14611</v>
      </c>
      <c r="D7245" s="407">
        <v>5.99</v>
      </c>
      <c r="E7245" s="404" t="s">
        <v>65</v>
      </c>
      <c r="G7245"/>
    </row>
    <row r="7246" spans="1:7" ht="13.5" thickBot="1" x14ac:dyDescent="0.25">
      <c r="A7246" s="406">
        <v>92801</v>
      </c>
      <c r="B7246" s="406" t="s">
        <v>14613</v>
      </c>
      <c r="C7246" s="406" t="s">
        <v>14611</v>
      </c>
      <c r="D7246" s="406">
        <v>5.7</v>
      </c>
      <c r="E7246" s="404" t="s">
        <v>65</v>
      </c>
      <c r="G7246"/>
    </row>
    <row r="7247" spans="1:7" ht="13.5" thickBot="1" x14ac:dyDescent="0.25">
      <c r="A7247" s="407">
        <v>92802</v>
      </c>
      <c r="B7247" s="407" t="s">
        <v>14614</v>
      </c>
      <c r="C7247" s="407" t="s">
        <v>14611</v>
      </c>
      <c r="D7247" s="407">
        <v>6</v>
      </c>
      <c r="E7247" s="404" t="s">
        <v>65</v>
      </c>
      <c r="G7247"/>
    </row>
    <row r="7248" spans="1:7" ht="13.5" thickBot="1" x14ac:dyDescent="0.25">
      <c r="A7248" s="406">
        <v>92803</v>
      </c>
      <c r="B7248" s="406" t="s">
        <v>14615</v>
      </c>
      <c r="C7248" s="406" t="s">
        <v>14616</v>
      </c>
      <c r="D7248" s="406">
        <v>4.9000000000000004</v>
      </c>
      <c r="E7248" s="404" t="s">
        <v>65</v>
      </c>
      <c r="G7248"/>
    </row>
    <row r="7249" spans="1:7" ht="13.5" thickBot="1" x14ac:dyDescent="0.25">
      <c r="A7249" s="407">
        <v>92804</v>
      </c>
      <c r="B7249" s="407" t="s">
        <v>14617</v>
      </c>
      <c r="C7249" s="407" t="s">
        <v>14616</v>
      </c>
      <c r="D7249" s="407">
        <v>4.42</v>
      </c>
      <c r="E7249" s="404" t="s">
        <v>65</v>
      </c>
      <c r="G7249"/>
    </row>
    <row r="7250" spans="1:7" ht="13.5" thickBot="1" x14ac:dyDescent="0.25">
      <c r="A7250" s="406">
        <v>92805</v>
      </c>
      <c r="B7250" s="406" t="s">
        <v>14618</v>
      </c>
      <c r="C7250" s="406" t="s">
        <v>14616</v>
      </c>
      <c r="D7250" s="406">
        <v>4.3499999999999996</v>
      </c>
      <c r="E7250" s="404" t="s">
        <v>65</v>
      </c>
      <c r="G7250"/>
    </row>
    <row r="7251" spans="1:7" ht="13.5" thickBot="1" x14ac:dyDescent="0.25">
      <c r="A7251" s="407">
        <v>92806</v>
      </c>
      <c r="B7251" s="407" t="s">
        <v>14619</v>
      </c>
      <c r="C7251" s="407" t="s">
        <v>14616</v>
      </c>
      <c r="D7251" s="407">
        <v>4.1100000000000003</v>
      </c>
      <c r="E7251" s="404" t="s">
        <v>65</v>
      </c>
      <c r="G7251"/>
    </row>
    <row r="7252" spans="1:7" ht="13.5" thickBot="1" x14ac:dyDescent="0.25">
      <c r="A7252" s="406">
        <v>92875</v>
      </c>
      <c r="B7252" s="406" t="s">
        <v>14620</v>
      </c>
      <c r="C7252" s="406" t="s">
        <v>616</v>
      </c>
      <c r="D7252" s="406">
        <v>7.78</v>
      </c>
      <c r="E7252" s="404" t="s">
        <v>65</v>
      </c>
      <c r="G7252"/>
    </row>
    <row r="7253" spans="1:7" ht="13.5" thickBot="1" x14ac:dyDescent="0.25">
      <c r="A7253" s="407">
        <v>92876</v>
      </c>
      <c r="B7253" s="407" t="s">
        <v>14621</v>
      </c>
      <c r="C7253" s="407" t="s">
        <v>616</v>
      </c>
      <c r="D7253" s="407">
        <v>7.34</v>
      </c>
      <c r="E7253" s="404" t="s">
        <v>65</v>
      </c>
      <c r="G7253"/>
    </row>
    <row r="7254" spans="1:7" ht="13.5" thickBot="1" x14ac:dyDescent="0.25">
      <c r="A7254" s="406">
        <v>92877</v>
      </c>
      <c r="B7254" s="406" t="s">
        <v>14622</v>
      </c>
      <c r="C7254" s="406" t="s">
        <v>616</v>
      </c>
      <c r="D7254" s="406">
        <v>6.4</v>
      </c>
      <c r="E7254" s="404" t="s">
        <v>65</v>
      </c>
      <c r="G7254"/>
    </row>
    <row r="7255" spans="1:7" ht="13.5" thickBot="1" x14ac:dyDescent="0.25">
      <c r="A7255" s="407">
        <v>92878</v>
      </c>
      <c r="B7255" s="407" t="s">
        <v>14623</v>
      </c>
      <c r="C7255" s="407" t="s">
        <v>616</v>
      </c>
      <c r="D7255" s="407">
        <v>5.61</v>
      </c>
      <c r="E7255" s="404" t="s">
        <v>65</v>
      </c>
      <c r="G7255"/>
    </row>
    <row r="7256" spans="1:7" ht="13.5" thickBot="1" x14ac:dyDescent="0.25">
      <c r="A7256" s="406">
        <v>92879</v>
      </c>
      <c r="B7256" s="406" t="s">
        <v>14624</v>
      </c>
      <c r="C7256" s="406" t="s">
        <v>616</v>
      </c>
      <c r="D7256" s="406">
        <v>4.46</v>
      </c>
      <c r="E7256" s="404" t="s">
        <v>65</v>
      </c>
      <c r="G7256"/>
    </row>
    <row r="7257" spans="1:7" ht="13.5" thickBot="1" x14ac:dyDescent="0.25">
      <c r="A7257" s="407">
        <v>92880</v>
      </c>
      <c r="B7257" s="407" t="s">
        <v>14625</v>
      </c>
      <c r="C7257" s="407" t="s">
        <v>616</v>
      </c>
      <c r="D7257" s="407">
        <v>4.4400000000000004</v>
      </c>
      <c r="E7257" s="404" t="s">
        <v>65</v>
      </c>
      <c r="G7257"/>
    </row>
    <row r="7258" spans="1:7" ht="13.5" thickBot="1" x14ac:dyDescent="0.25">
      <c r="A7258" s="406">
        <v>92881</v>
      </c>
      <c r="B7258" s="406" t="s">
        <v>14626</v>
      </c>
      <c r="C7258" s="406" t="s">
        <v>616</v>
      </c>
      <c r="D7258" s="406">
        <v>4.37</v>
      </c>
      <c r="E7258" s="404" t="s">
        <v>65</v>
      </c>
      <c r="G7258"/>
    </row>
    <row r="7259" spans="1:7" ht="13.5" thickBot="1" x14ac:dyDescent="0.25">
      <c r="A7259" s="407">
        <v>92882</v>
      </c>
      <c r="B7259" s="407" t="s">
        <v>14627</v>
      </c>
      <c r="C7259" s="407" t="s">
        <v>616</v>
      </c>
      <c r="D7259" s="407">
        <v>10.1</v>
      </c>
      <c r="E7259" s="404" t="s">
        <v>65</v>
      </c>
      <c r="G7259"/>
    </row>
    <row r="7260" spans="1:7" ht="13.5" thickBot="1" x14ac:dyDescent="0.25">
      <c r="A7260" s="406">
        <v>92883</v>
      </c>
      <c r="B7260" s="406" t="s">
        <v>14628</v>
      </c>
      <c r="C7260" s="406" t="s">
        <v>616</v>
      </c>
      <c r="D7260" s="406">
        <v>9.1199999999999992</v>
      </c>
      <c r="E7260" s="404" t="s">
        <v>65</v>
      </c>
      <c r="G7260"/>
    </row>
    <row r="7261" spans="1:7" ht="13.5" thickBot="1" x14ac:dyDescent="0.25">
      <c r="A7261" s="407">
        <v>92884</v>
      </c>
      <c r="B7261" s="407" t="s">
        <v>14629</v>
      </c>
      <c r="C7261" s="407" t="s">
        <v>616</v>
      </c>
      <c r="D7261" s="407">
        <v>7.78</v>
      </c>
      <c r="E7261" s="404" t="s">
        <v>65</v>
      </c>
      <c r="G7261"/>
    </row>
    <row r="7262" spans="1:7" ht="13.5" thickBot="1" x14ac:dyDescent="0.25">
      <c r="A7262" s="406">
        <v>92885</v>
      </c>
      <c r="B7262" s="406" t="s">
        <v>14630</v>
      </c>
      <c r="C7262" s="406" t="s">
        <v>616</v>
      </c>
      <c r="D7262" s="406">
        <v>6.66</v>
      </c>
      <c r="E7262" s="404" t="s">
        <v>65</v>
      </c>
      <c r="G7262"/>
    </row>
    <row r="7263" spans="1:7" ht="13.5" thickBot="1" x14ac:dyDescent="0.25">
      <c r="A7263" s="407">
        <v>92886</v>
      </c>
      <c r="B7263" s="407" t="s">
        <v>14631</v>
      </c>
      <c r="C7263" s="407" t="s">
        <v>616</v>
      </c>
      <c r="D7263" s="407">
        <v>5.23</v>
      </c>
      <c r="E7263" s="404" t="s">
        <v>65</v>
      </c>
      <c r="G7263"/>
    </row>
    <row r="7264" spans="1:7" ht="13.5" thickBot="1" x14ac:dyDescent="0.25">
      <c r="A7264" s="406">
        <v>92887</v>
      </c>
      <c r="B7264" s="406" t="s">
        <v>14632</v>
      </c>
      <c r="C7264" s="406" t="s">
        <v>616</v>
      </c>
      <c r="D7264" s="406">
        <v>5.01</v>
      </c>
      <c r="E7264" s="404" t="s">
        <v>65</v>
      </c>
      <c r="G7264"/>
    </row>
    <row r="7265" spans="1:7" ht="102" customHeight="1" thickBot="1" x14ac:dyDescent="0.25">
      <c r="A7265" s="407">
        <v>92888</v>
      </c>
      <c r="B7265" s="407" t="s">
        <v>14633</v>
      </c>
      <c r="C7265" s="407" t="s">
        <v>616</v>
      </c>
      <c r="D7265" s="407">
        <v>4.79</v>
      </c>
      <c r="E7265" s="404" t="s">
        <v>65</v>
      </c>
      <c r="G7265"/>
    </row>
    <row r="7266" spans="1:7" ht="102" customHeight="1" thickBot="1" x14ac:dyDescent="0.25">
      <c r="A7266" s="406">
        <v>92915</v>
      </c>
      <c r="B7266" s="406" t="s">
        <v>14634</v>
      </c>
      <c r="C7266" s="406" t="s">
        <v>14635</v>
      </c>
      <c r="D7266" s="406">
        <v>12.11</v>
      </c>
      <c r="E7266" s="404" t="s">
        <v>65</v>
      </c>
      <c r="G7266"/>
    </row>
    <row r="7267" spans="1:7" ht="102" customHeight="1" thickBot="1" x14ac:dyDescent="0.25">
      <c r="A7267" s="407">
        <v>92916</v>
      </c>
      <c r="B7267" s="407" t="s">
        <v>14636</v>
      </c>
      <c r="C7267" s="407" t="s">
        <v>14635</v>
      </c>
      <c r="D7267" s="407">
        <v>11.03</v>
      </c>
      <c r="E7267" s="404" t="s">
        <v>65</v>
      </c>
      <c r="G7267"/>
    </row>
    <row r="7268" spans="1:7" ht="34.5" thickBot="1" x14ac:dyDescent="0.25">
      <c r="A7268" s="406">
        <v>92917</v>
      </c>
      <c r="B7268" s="406" t="s">
        <v>14637</v>
      </c>
      <c r="C7268" s="406" t="s">
        <v>14635</v>
      </c>
      <c r="D7268" s="406">
        <v>10.47</v>
      </c>
      <c r="E7268" s="404" t="s">
        <v>65</v>
      </c>
      <c r="G7268"/>
    </row>
    <row r="7269" spans="1:7" ht="34.5" thickBot="1" x14ac:dyDescent="0.25">
      <c r="A7269" s="407">
        <v>92919</v>
      </c>
      <c r="B7269" s="407" t="s">
        <v>14638</v>
      </c>
      <c r="C7269" s="407" t="s">
        <v>14635</v>
      </c>
      <c r="D7269" s="407">
        <v>8.48</v>
      </c>
      <c r="E7269" s="404" t="s">
        <v>65</v>
      </c>
      <c r="G7269"/>
    </row>
    <row r="7270" spans="1:7" ht="34.5" thickBot="1" x14ac:dyDescent="0.25">
      <c r="A7270" s="406">
        <v>92921</v>
      </c>
      <c r="B7270" s="406" t="s">
        <v>14639</v>
      </c>
      <c r="C7270" s="406" t="s">
        <v>14635</v>
      </c>
      <c r="D7270" s="406">
        <v>7</v>
      </c>
      <c r="E7270" s="404" t="s">
        <v>65</v>
      </c>
      <c r="G7270"/>
    </row>
    <row r="7271" spans="1:7" ht="34.5" thickBot="1" x14ac:dyDescent="0.25">
      <c r="A7271" s="407">
        <v>92922</v>
      </c>
      <c r="B7271" s="407" t="s">
        <v>14640</v>
      </c>
      <c r="C7271" s="407" t="s">
        <v>14635</v>
      </c>
      <c r="D7271" s="407">
        <v>5.46</v>
      </c>
      <c r="E7271" s="404" t="s">
        <v>65</v>
      </c>
      <c r="G7271"/>
    </row>
    <row r="7272" spans="1:7" ht="34.5" thickBot="1" x14ac:dyDescent="0.25">
      <c r="A7272" s="406">
        <v>92923</v>
      </c>
      <c r="B7272" s="406" t="s">
        <v>14641</v>
      </c>
      <c r="C7272" s="406" t="s">
        <v>14635</v>
      </c>
      <c r="D7272" s="406">
        <v>4.88</v>
      </c>
      <c r="E7272" s="404" t="s">
        <v>65</v>
      </c>
      <c r="G7272"/>
    </row>
    <row r="7273" spans="1:7" ht="34.5" thickBot="1" x14ac:dyDescent="0.25">
      <c r="A7273" s="407">
        <v>92924</v>
      </c>
      <c r="B7273" s="407" t="s">
        <v>14642</v>
      </c>
      <c r="C7273" s="407" t="s">
        <v>14635</v>
      </c>
      <c r="D7273" s="407">
        <v>5.24</v>
      </c>
      <c r="E7273" s="404" t="s">
        <v>65</v>
      </c>
      <c r="G7273"/>
    </row>
    <row r="7274" spans="1:7" ht="13.5" thickBot="1" x14ac:dyDescent="0.25">
      <c r="A7274" s="406">
        <v>43</v>
      </c>
      <c r="B7274" s="406" t="s">
        <v>661</v>
      </c>
      <c r="C7274" s="406"/>
      <c r="D7274" s="406"/>
      <c r="E7274" s="404" t="s">
        <v>65</v>
      </c>
      <c r="G7274"/>
    </row>
    <row r="7275" spans="1:7" ht="13.5" thickBot="1" x14ac:dyDescent="0.25">
      <c r="A7275" s="407">
        <v>5652</v>
      </c>
      <c r="B7275" s="407" t="s">
        <v>4019</v>
      </c>
      <c r="C7275" s="407" t="s">
        <v>298</v>
      </c>
      <c r="D7275" s="407">
        <v>245.33</v>
      </c>
      <c r="E7275" s="404" t="s">
        <v>65</v>
      </c>
      <c r="G7275"/>
    </row>
    <row r="7276" spans="1:7" ht="13.5" thickBot="1" x14ac:dyDescent="0.25">
      <c r="A7276" s="406">
        <v>6042</v>
      </c>
      <c r="B7276" s="406" t="s">
        <v>4020</v>
      </c>
      <c r="C7276" s="406" t="s">
        <v>298</v>
      </c>
      <c r="D7276" s="406">
        <v>289.89</v>
      </c>
      <c r="E7276" s="404" t="s">
        <v>65</v>
      </c>
      <c r="G7276"/>
    </row>
    <row r="7277" spans="1:7" ht="13.5" thickBot="1" x14ac:dyDescent="0.25">
      <c r="A7277" s="407">
        <v>6045</v>
      </c>
      <c r="B7277" s="407" t="s">
        <v>4021</v>
      </c>
      <c r="C7277" s="407" t="s">
        <v>298</v>
      </c>
      <c r="D7277" s="407">
        <v>352.56</v>
      </c>
      <c r="E7277" s="404" t="s">
        <v>65</v>
      </c>
      <c r="G7277"/>
    </row>
    <row r="7278" spans="1:7" ht="13.5" thickBot="1" x14ac:dyDescent="0.25">
      <c r="A7278" s="406">
        <v>40780</v>
      </c>
      <c r="B7278" s="406" t="s">
        <v>3243</v>
      </c>
      <c r="C7278" s="406" t="s">
        <v>184</v>
      </c>
      <c r="D7278" s="406">
        <v>8.34</v>
      </c>
      <c r="E7278" s="404" t="s">
        <v>65</v>
      </c>
      <c r="G7278"/>
    </row>
    <row r="7279" spans="1:7" ht="13.5" thickBot="1" x14ac:dyDescent="0.25">
      <c r="A7279" s="407">
        <v>73972</v>
      </c>
      <c r="B7279" s="407" t="s">
        <v>665</v>
      </c>
      <c r="C7279" s="407"/>
      <c r="D7279" s="407"/>
      <c r="E7279" s="404" t="s">
        <v>65</v>
      </c>
      <c r="G7279"/>
    </row>
    <row r="7280" spans="1:7" ht="13.5" thickBot="1" x14ac:dyDescent="0.25">
      <c r="A7280" s="406" t="s">
        <v>666</v>
      </c>
      <c r="B7280" s="406" t="s">
        <v>4022</v>
      </c>
      <c r="C7280" s="406" t="s">
        <v>298</v>
      </c>
      <c r="D7280" s="406">
        <v>392.3</v>
      </c>
      <c r="E7280" s="404" t="s">
        <v>65</v>
      </c>
      <c r="G7280"/>
    </row>
    <row r="7281" spans="1:7" ht="13.5" thickBot="1" x14ac:dyDescent="0.25">
      <c r="A7281" s="407" t="s">
        <v>667</v>
      </c>
      <c r="B7281" s="407" t="s">
        <v>4023</v>
      </c>
      <c r="C7281" s="407" t="s">
        <v>298</v>
      </c>
      <c r="D7281" s="407">
        <v>364.97</v>
      </c>
      <c r="E7281" s="404" t="s">
        <v>65</v>
      </c>
      <c r="G7281"/>
    </row>
    <row r="7282" spans="1:7" ht="13.5" thickBot="1" x14ac:dyDescent="0.25">
      <c r="A7282" s="406">
        <v>73983</v>
      </c>
      <c r="B7282" s="406" t="s">
        <v>668</v>
      </c>
      <c r="C7282" s="406"/>
      <c r="D7282" s="406"/>
      <c r="E7282" s="404" t="s">
        <v>65</v>
      </c>
      <c r="G7282"/>
    </row>
    <row r="7283" spans="1:7" ht="13.5" thickBot="1" x14ac:dyDescent="0.25">
      <c r="A7283" s="407" t="s">
        <v>669</v>
      </c>
      <c r="B7283" s="407" t="s">
        <v>4024</v>
      </c>
      <c r="C7283" s="407" t="s">
        <v>298</v>
      </c>
      <c r="D7283" s="407">
        <v>384.8</v>
      </c>
      <c r="E7283" s="404" t="s">
        <v>65</v>
      </c>
      <c r="G7283"/>
    </row>
    <row r="7284" spans="1:7" ht="23.25" thickBot="1" x14ac:dyDescent="0.25">
      <c r="A7284" s="406">
        <v>74004</v>
      </c>
      <c r="B7284" s="406" t="s">
        <v>670</v>
      </c>
      <c r="C7284" s="406"/>
      <c r="D7284" s="406"/>
      <c r="E7284" s="404" t="s">
        <v>65</v>
      </c>
      <c r="G7284"/>
    </row>
    <row r="7285" spans="1:7" ht="13.5" thickBot="1" x14ac:dyDescent="0.25">
      <c r="A7285" s="407" t="s">
        <v>671</v>
      </c>
      <c r="B7285" s="407" t="s">
        <v>4025</v>
      </c>
      <c r="C7285" s="407" t="s">
        <v>298</v>
      </c>
      <c r="D7285" s="407">
        <v>474.49</v>
      </c>
      <c r="E7285" s="404" t="s">
        <v>65</v>
      </c>
      <c r="G7285"/>
    </row>
    <row r="7286" spans="1:7" ht="13.5" thickBot="1" x14ac:dyDescent="0.25">
      <c r="A7286" s="406">
        <v>74115</v>
      </c>
      <c r="B7286" s="406" t="s">
        <v>672</v>
      </c>
      <c r="C7286" s="406"/>
      <c r="D7286" s="406"/>
      <c r="E7286" s="404" t="s">
        <v>65</v>
      </c>
      <c r="G7286"/>
    </row>
    <row r="7287" spans="1:7" ht="13.5" customHeight="1" thickBot="1" x14ac:dyDescent="0.25">
      <c r="A7287" s="407" t="s">
        <v>673</v>
      </c>
      <c r="B7287" s="407" t="s">
        <v>3246</v>
      </c>
      <c r="C7287" s="407" t="s">
        <v>298</v>
      </c>
      <c r="D7287" s="407">
        <v>360.14</v>
      </c>
      <c r="E7287" s="404" t="s">
        <v>65</v>
      </c>
      <c r="G7287"/>
    </row>
    <row r="7288" spans="1:7" ht="13.5" thickBot="1" x14ac:dyDescent="0.25">
      <c r="A7288" s="406">
        <v>74138</v>
      </c>
      <c r="B7288" s="406" t="s">
        <v>674</v>
      </c>
      <c r="C7288" s="406"/>
      <c r="D7288" s="406"/>
      <c r="E7288" s="404" t="s">
        <v>65</v>
      </c>
      <c r="G7288"/>
    </row>
    <row r="7289" spans="1:7" ht="13.5" thickBot="1" x14ac:dyDescent="0.25">
      <c r="A7289" s="407" t="s">
        <v>675</v>
      </c>
      <c r="B7289" s="407" t="s">
        <v>13105</v>
      </c>
      <c r="C7289" s="407" t="s">
        <v>13106</v>
      </c>
      <c r="D7289" s="407">
        <v>318.18</v>
      </c>
      <c r="E7289" s="404" t="s">
        <v>65</v>
      </c>
      <c r="G7289"/>
    </row>
    <row r="7290" spans="1:7" ht="13.5" thickBot="1" x14ac:dyDescent="0.25">
      <c r="A7290" s="406">
        <v>89993</v>
      </c>
      <c r="B7290" s="406" t="s">
        <v>11900</v>
      </c>
      <c r="C7290" s="406" t="s">
        <v>298</v>
      </c>
      <c r="D7290" s="406">
        <v>612.12</v>
      </c>
      <c r="E7290" s="404" t="s">
        <v>65</v>
      </c>
      <c r="G7290"/>
    </row>
    <row r="7291" spans="1:7" ht="13.5" thickBot="1" x14ac:dyDescent="0.25">
      <c r="A7291" s="407">
        <v>89994</v>
      </c>
      <c r="B7291" s="407" t="s">
        <v>11901</v>
      </c>
      <c r="C7291" s="407" t="s">
        <v>298</v>
      </c>
      <c r="D7291" s="407">
        <v>519.70000000000005</v>
      </c>
      <c r="E7291" s="404" t="s">
        <v>65</v>
      </c>
      <c r="G7291"/>
    </row>
    <row r="7292" spans="1:7" ht="13.5" thickBot="1" x14ac:dyDescent="0.25">
      <c r="A7292" s="406">
        <v>89995</v>
      </c>
      <c r="B7292" s="406" t="s">
        <v>11902</v>
      </c>
      <c r="C7292" s="406" t="s">
        <v>298</v>
      </c>
      <c r="D7292" s="406">
        <v>588.48</v>
      </c>
      <c r="E7292" s="404" t="s">
        <v>65</v>
      </c>
      <c r="G7292"/>
    </row>
    <row r="7293" spans="1:7" ht="23.25" thickBot="1" x14ac:dyDescent="0.25">
      <c r="A7293" s="407">
        <v>90278</v>
      </c>
      <c r="B7293" s="407" t="s">
        <v>11903</v>
      </c>
      <c r="C7293" s="407" t="s">
        <v>298</v>
      </c>
      <c r="D7293" s="407">
        <v>302.52999999999997</v>
      </c>
      <c r="E7293" s="404" t="s">
        <v>65</v>
      </c>
      <c r="G7293"/>
    </row>
    <row r="7294" spans="1:7" ht="23.25" thickBot="1" x14ac:dyDescent="0.25">
      <c r="A7294" s="406">
        <v>90279</v>
      </c>
      <c r="B7294" s="406" t="s">
        <v>11904</v>
      </c>
      <c r="C7294" s="406" t="s">
        <v>298</v>
      </c>
      <c r="D7294" s="406">
        <v>324.10000000000002</v>
      </c>
      <c r="E7294" s="404" t="s">
        <v>65</v>
      </c>
      <c r="G7294"/>
    </row>
    <row r="7295" spans="1:7" ht="23.25" thickBot="1" x14ac:dyDescent="0.25">
      <c r="A7295" s="407">
        <v>90280</v>
      </c>
      <c r="B7295" s="407" t="s">
        <v>11905</v>
      </c>
      <c r="C7295" s="407" t="s">
        <v>298</v>
      </c>
      <c r="D7295" s="407">
        <v>364.15</v>
      </c>
      <c r="E7295" s="404" t="s">
        <v>65</v>
      </c>
      <c r="G7295"/>
    </row>
    <row r="7296" spans="1:7" ht="38.25" customHeight="1" thickBot="1" x14ac:dyDescent="0.25">
      <c r="A7296" s="406">
        <v>90281</v>
      </c>
      <c r="B7296" s="406" t="s">
        <v>11906</v>
      </c>
      <c r="C7296" s="406" t="s">
        <v>298</v>
      </c>
      <c r="D7296" s="406">
        <v>419.78</v>
      </c>
      <c r="E7296" s="404" t="s">
        <v>65</v>
      </c>
      <c r="G7296"/>
    </row>
    <row r="7297" spans="1:7" ht="23.25" thickBot="1" x14ac:dyDescent="0.25">
      <c r="A7297" s="407">
        <v>90282</v>
      </c>
      <c r="B7297" s="407" t="s">
        <v>11907</v>
      </c>
      <c r="C7297" s="407" t="s">
        <v>298</v>
      </c>
      <c r="D7297" s="407">
        <v>307.64</v>
      </c>
      <c r="E7297" s="404" t="s">
        <v>65</v>
      </c>
      <c r="G7297"/>
    </row>
    <row r="7298" spans="1:7" ht="23.25" thickBot="1" x14ac:dyDescent="0.25">
      <c r="A7298" s="406">
        <v>90283</v>
      </c>
      <c r="B7298" s="406" t="s">
        <v>11908</v>
      </c>
      <c r="C7298" s="406" t="s">
        <v>298</v>
      </c>
      <c r="D7298" s="406">
        <v>330.68</v>
      </c>
      <c r="E7298" s="404" t="s">
        <v>65</v>
      </c>
      <c r="G7298"/>
    </row>
    <row r="7299" spans="1:7" ht="23.25" thickBot="1" x14ac:dyDescent="0.25">
      <c r="A7299" s="407">
        <v>90284</v>
      </c>
      <c r="B7299" s="407" t="s">
        <v>11909</v>
      </c>
      <c r="C7299" s="407" t="s">
        <v>298</v>
      </c>
      <c r="D7299" s="407">
        <v>371.1</v>
      </c>
      <c r="E7299" s="404" t="s">
        <v>65</v>
      </c>
      <c r="G7299"/>
    </row>
    <row r="7300" spans="1:7" ht="23.25" thickBot="1" x14ac:dyDescent="0.25">
      <c r="A7300" s="406">
        <v>90285</v>
      </c>
      <c r="B7300" s="406" t="s">
        <v>11910</v>
      </c>
      <c r="C7300" s="406" t="s">
        <v>298</v>
      </c>
      <c r="D7300" s="406">
        <v>429.72</v>
      </c>
      <c r="E7300" s="404" t="s">
        <v>65</v>
      </c>
      <c r="G7300"/>
    </row>
    <row r="7301" spans="1:7" ht="34.5" thickBot="1" x14ac:dyDescent="0.25">
      <c r="A7301" s="407">
        <v>90853</v>
      </c>
      <c r="B7301" s="407" t="s">
        <v>11911</v>
      </c>
      <c r="C7301" s="407" t="s">
        <v>728</v>
      </c>
      <c r="D7301" s="407">
        <v>357.02</v>
      </c>
      <c r="E7301" s="404" t="s">
        <v>65</v>
      </c>
      <c r="G7301"/>
    </row>
    <row r="7302" spans="1:7" ht="34.5" thickBot="1" x14ac:dyDescent="0.25">
      <c r="A7302" s="406">
        <v>90854</v>
      </c>
      <c r="B7302" s="406" t="s">
        <v>11912</v>
      </c>
      <c r="C7302" s="406" t="s">
        <v>8599</v>
      </c>
      <c r="D7302" s="406">
        <v>346.02</v>
      </c>
      <c r="E7302" s="404" t="s">
        <v>65</v>
      </c>
      <c r="G7302"/>
    </row>
    <row r="7303" spans="1:7" ht="34.5" thickBot="1" x14ac:dyDescent="0.25">
      <c r="A7303" s="407">
        <v>90855</v>
      </c>
      <c r="B7303" s="407" t="s">
        <v>11913</v>
      </c>
      <c r="C7303" s="407" t="s">
        <v>11914</v>
      </c>
      <c r="D7303" s="407">
        <v>379.43</v>
      </c>
      <c r="E7303" s="404" t="s">
        <v>65</v>
      </c>
      <c r="G7303"/>
    </row>
    <row r="7304" spans="1:7" ht="34.5" thickBot="1" x14ac:dyDescent="0.25">
      <c r="A7304" s="406">
        <v>90856</v>
      </c>
      <c r="B7304" s="406" t="s">
        <v>11915</v>
      </c>
      <c r="C7304" s="406" t="s">
        <v>8599</v>
      </c>
      <c r="D7304" s="406">
        <v>360.2</v>
      </c>
      <c r="E7304" s="404" t="s">
        <v>65</v>
      </c>
      <c r="G7304"/>
    </row>
    <row r="7305" spans="1:7" ht="34.5" thickBot="1" x14ac:dyDescent="0.25">
      <c r="A7305" s="407">
        <v>90857</v>
      </c>
      <c r="B7305" s="407" t="s">
        <v>11916</v>
      </c>
      <c r="C7305" s="407" t="s">
        <v>1270</v>
      </c>
      <c r="D7305" s="407">
        <v>348.13</v>
      </c>
      <c r="E7305" s="404" t="s">
        <v>65</v>
      </c>
      <c r="G7305"/>
    </row>
    <row r="7306" spans="1:7" ht="34.5" thickBot="1" x14ac:dyDescent="0.25">
      <c r="A7306" s="406">
        <v>90858</v>
      </c>
      <c r="B7306" s="406" t="s">
        <v>11917</v>
      </c>
      <c r="C7306" s="406" t="s">
        <v>11918</v>
      </c>
      <c r="D7306" s="406">
        <v>394.02</v>
      </c>
      <c r="E7306" s="404" t="s">
        <v>65</v>
      </c>
      <c r="G7306"/>
    </row>
    <row r="7307" spans="1:7" ht="34.5" thickBot="1" x14ac:dyDescent="0.25">
      <c r="A7307" s="407">
        <v>90859</v>
      </c>
      <c r="B7307" s="407" t="s">
        <v>11919</v>
      </c>
      <c r="C7307" s="407" t="s">
        <v>11914</v>
      </c>
      <c r="D7307" s="407">
        <v>345.72</v>
      </c>
      <c r="E7307" s="404" t="s">
        <v>65</v>
      </c>
      <c r="G7307"/>
    </row>
    <row r="7308" spans="1:7" ht="34.5" thickBot="1" x14ac:dyDescent="0.25">
      <c r="A7308" s="406">
        <v>90860</v>
      </c>
      <c r="B7308" s="406" t="s">
        <v>11920</v>
      </c>
      <c r="C7308" s="406" t="s">
        <v>11918</v>
      </c>
      <c r="D7308" s="406">
        <v>350.09</v>
      </c>
      <c r="E7308" s="404" t="s">
        <v>65</v>
      </c>
      <c r="G7308"/>
    </row>
    <row r="7309" spans="1:7" ht="34.5" thickBot="1" x14ac:dyDescent="0.25">
      <c r="A7309" s="407">
        <v>90861</v>
      </c>
      <c r="B7309" s="407" t="s">
        <v>11921</v>
      </c>
      <c r="C7309" s="407" t="s">
        <v>11922</v>
      </c>
      <c r="D7309" s="407">
        <v>351.46</v>
      </c>
      <c r="E7309" s="404" t="s">
        <v>65</v>
      </c>
      <c r="G7309"/>
    </row>
    <row r="7310" spans="1:7" ht="34.5" thickBot="1" x14ac:dyDescent="0.25">
      <c r="A7310" s="406">
        <v>90862</v>
      </c>
      <c r="B7310" s="406" t="s">
        <v>11923</v>
      </c>
      <c r="C7310" s="406" t="s">
        <v>11922</v>
      </c>
      <c r="D7310" s="406">
        <v>324.72000000000003</v>
      </c>
      <c r="E7310" s="404" t="s">
        <v>65</v>
      </c>
      <c r="G7310"/>
    </row>
    <row r="7311" spans="1:7" ht="23.25" thickBot="1" x14ac:dyDescent="0.25">
      <c r="A7311" s="407">
        <v>92718</v>
      </c>
      <c r="B7311" s="407" t="s">
        <v>14643</v>
      </c>
      <c r="C7311" s="407" t="s">
        <v>14644</v>
      </c>
      <c r="D7311" s="407">
        <v>429.23</v>
      </c>
      <c r="E7311" s="404" t="s">
        <v>65</v>
      </c>
      <c r="G7311"/>
    </row>
    <row r="7312" spans="1:7" ht="23.25" thickBot="1" x14ac:dyDescent="0.25">
      <c r="A7312" s="406">
        <v>92719</v>
      </c>
      <c r="B7312" s="406" t="s">
        <v>14645</v>
      </c>
      <c r="C7312" s="406" t="s">
        <v>1322</v>
      </c>
      <c r="D7312" s="406">
        <v>313.10000000000002</v>
      </c>
      <c r="E7312" s="404" t="s">
        <v>65</v>
      </c>
      <c r="G7312"/>
    </row>
    <row r="7313" spans="1:7" ht="23.25" thickBot="1" x14ac:dyDescent="0.25">
      <c r="A7313" s="407">
        <v>92720</v>
      </c>
      <c r="B7313" s="407" t="s">
        <v>14646</v>
      </c>
      <c r="C7313" s="407" t="s">
        <v>14647</v>
      </c>
      <c r="D7313" s="407">
        <v>356.77</v>
      </c>
      <c r="E7313" s="404" t="s">
        <v>65</v>
      </c>
      <c r="G7313"/>
    </row>
    <row r="7314" spans="1:7" ht="23.25" thickBot="1" x14ac:dyDescent="0.25">
      <c r="A7314" s="406">
        <v>92721</v>
      </c>
      <c r="B7314" s="406" t="s">
        <v>14648</v>
      </c>
      <c r="C7314" s="406" t="s">
        <v>1322</v>
      </c>
      <c r="D7314" s="406">
        <v>306</v>
      </c>
      <c r="E7314" s="404" t="s">
        <v>65</v>
      </c>
      <c r="G7314"/>
    </row>
    <row r="7315" spans="1:7" ht="23.25" thickBot="1" x14ac:dyDescent="0.25">
      <c r="A7315" s="407">
        <v>92722</v>
      </c>
      <c r="B7315" s="407" t="s">
        <v>14649</v>
      </c>
      <c r="C7315" s="407" t="s">
        <v>14647</v>
      </c>
      <c r="D7315" s="407">
        <v>353.86</v>
      </c>
      <c r="E7315" s="404" t="s">
        <v>65</v>
      </c>
      <c r="G7315"/>
    </row>
    <row r="7316" spans="1:7" ht="34.5" thickBot="1" x14ac:dyDescent="0.25">
      <c r="A7316" s="406">
        <v>92723</v>
      </c>
      <c r="B7316" s="406" t="s">
        <v>14650</v>
      </c>
      <c r="C7316" s="406" t="s">
        <v>298</v>
      </c>
      <c r="D7316" s="406">
        <v>344.25</v>
      </c>
      <c r="E7316" s="404" t="s">
        <v>65</v>
      </c>
      <c r="G7316"/>
    </row>
    <row r="7317" spans="1:7" ht="34.5" thickBot="1" x14ac:dyDescent="0.25">
      <c r="A7317" s="407">
        <v>92724</v>
      </c>
      <c r="B7317" s="407" t="s">
        <v>14651</v>
      </c>
      <c r="C7317" s="407" t="s">
        <v>298</v>
      </c>
      <c r="D7317" s="407">
        <v>341.65</v>
      </c>
      <c r="E7317" s="404" t="s">
        <v>65</v>
      </c>
      <c r="G7317"/>
    </row>
    <row r="7318" spans="1:7" ht="34.5" thickBot="1" x14ac:dyDescent="0.25">
      <c r="A7318" s="406">
        <v>92725</v>
      </c>
      <c r="B7318" s="406" t="s">
        <v>14652</v>
      </c>
      <c r="C7318" s="406" t="s">
        <v>298</v>
      </c>
      <c r="D7318" s="406">
        <v>340.56</v>
      </c>
      <c r="E7318" s="404" t="s">
        <v>65</v>
      </c>
      <c r="G7318"/>
    </row>
    <row r="7319" spans="1:7" ht="34.5" thickBot="1" x14ac:dyDescent="0.25">
      <c r="A7319" s="407">
        <v>92726</v>
      </c>
      <c r="B7319" s="407" t="s">
        <v>14653</v>
      </c>
      <c r="C7319" s="407" t="s">
        <v>298</v>
      </c>
      <c r="D7319" s="407">
        <v>338.71</v>
      </c>
      <c r="E7319" s="404" t="s">
        <v>65</v>
      </c>
      <c r="G7319"/>
    </row>
    <row r="7320" spans="1:7" ht="34.5" thickBot="1" x14ac:dyDescent="0.25">
      <c r="A7320" s="406">
        <v>92727</v>
      </c>
      <c r="B7320" s="406" t="s">
        <v>14654</v>
      </c>
      <c r="C7320" s="406" t="s">
        <v>298</v>
      </c>
      <c r="D7320" s="406">
        <v>374.25</v>
      </c>
      <c r="E7320" s="404" t="s">
        <v>65</v>
      </c>
      <c r="G7320"/>
    </row>
    <row r="7321" spans="1:7" ht="34.5" thickBot="1" x14ac:dyDescent="0.25">
      <c r="A7321" s="407">
        <v>92728</v>
      </c>
      <c r="B7321" s="407" t="s">
        <v>14655</v>
      </c>
      <c r="C7321" s="407" t="s">
        <v>298</v>
      </c>
      <c r="D7321" s="407">
        <v>356.02</v>
      </c>
      <c r="E7321" s="404" t="s">
        <v>65</v>
      </c>
      <c r="G7321"/>
    </row>
    <row r="7322" spans="1:7" ht="34.5" thickBot="1" x14ac:dyDescent="0.25">
      <c r="A7322" s="406">
        <v>92729</v>
      </c>
      <c r="B7322" s="406" t="s">
        <v>14656</v>
      </c>
      <c r="C7322" s="406" t="s">
        <v>298</v>
      </c>
      <c r="D7322" s="406">
        <v>348.3</v>
      </c>
      <c r="E7322" s="404" t="s">
        <v>65</v>
      </c>
      <c r="G7322"/>
    </row>
    <row r="7323" spans="1:7" ht="34.5" thickBot="1" x14ac:dyDescent="0.25">
      <c r="A7323" s="407">
        <v>92730</v>
      </c>
      <c r="B7323" s="407" t="s">
        <v>14657</v>
      </c>
      <c r="C7323" s="407" t="s">
        <v>298</v>
      </c>
      <c r="D7323" s="407">
        <v>335.43</v>
      </c>
      <c r="E7323" s="404" t="s">
        <v>65</v>
      </c>
      <c r="G7323"/>
    </row>
    <row r="7324" spans="1:7" ht="34.5" thickBot="1" x14ac:dyDescent="0.25">
      <c r="A7324" s="406">
        <v>92731</v>
      </c>
      <c r="B7324" s="406" t="s">
        <v>14658</v>
      </c>
      <c r="C7324" s="406" t="s">
        <v>298</v>
      </c>
      <c r="D7324" s="406">
        <v>350.09</v>
      </c>
      <c r="E7324" s="404" t="s">
        <v>65</v>
      </c>
      <c r="G7324"/>
    </row>
    <row r="7325" spans="1:7" ht="34.5" thickBot="1" x14ac:dyDescent="0.25">
      <c r="A7325" s="407">
        <v>92732</v>
      </c>
      <c r="B7325" s="407" t="s">
        <v>14659</v>
      </c>
      <c r="C7325" s="407" t="s">
        <v>298</v>
      </c>
      <c r="D7325" s="407">
        <v>337.63</v>
      </c>
      <c r="E7325" s="404" t="s">
        <v>65</v>
      </c>
      <c r="G7325"/>
    </row>
    <row r="7326" spans="1:7" ht="34.5" thickBot="1" x14ac:dyDescent="0.25">
      <c r="A7326" s="406">
        <v>92733</v>
      </c>
      <c r="B7326" s="406" t="s">
        <v>14660</v>
      </c>
      <c r="C7326" s="406" t="s">
        <v>298</v>
      </c>
      <c r="D7326" s="406">
        <v>332.33</v>
      </c>
      <c r="E7326" s="404" t="s">
        <v>65</v>
      </c>
      <c r="G7326"/>
    </row>
    <row r="7327" spans="1:7" ht="34.5" thickBot="1" x14ac:dyDescent="0.25">
      <c r="A7327" s="407">
        <v>92734</v>
      </c>
      <c r="B7327" s="407" t="s">
        <v>14661</v>
      </c>
      <c r="C7327" s="407" t="s">
        <v>298</v>
      </c>
      <c r="D7327" s="407">
        <v>323.55</v>
      </c>
      <c r="E7327" s="404" t="s">
        <v>65</v>
      </c>
      <c r="G7327"/>
    </row>
    <row r="7328" spans="1:7" ht="34.5" thickBot="1" x14ac:dyDescent="0.25">
      <c r="A7328" s="406">
        <v>92735</v>
      </c>
      <c r="B7328" s="406" t="s">
        <v>14662</v>
      </c>
      <c r="C7328" s="406" t="s">
        <v>298</v>
      </c>
      <c r="D7328" s="406">
        <v>330</v>
      </c>
      <c r="E7328" s="404" t="s">
        <v>65</v>
      </c>
      <c r="G7328"/>
    </row>
    <row r="7329" spans="1:7" ht="34.5" thickBot="1" x14ac:dyDescent="0.25">
      <c r="A7329" s="407">
        <v>92736</v>
      </c>
      <c r="B7329" s="407" t="s">
        <v>14663</v>
      </c>
      <c r="C7329" s="407" t="s">
        <v>298</v>
      </c>
      <c r="D7329" s="407">
        <v>320.25</v>
      </c>
      <c r="E7329" s="404" t="s">
        <v>65</v>
      </c>
      <c r="G7329"/>
    </row>
    <row r="7330" spans="1:7" ht="34.5" thickBot="1" x14ac:dyDescent="0.25">
      <c r="A7330" s="406">
        <v>92739</v>
      </c>
      <c r="B7330" s="406" t="s">
        <v>14664</v>
      </c>
      <c r="C7330" s="406" t="s">
        <v>298</v>
      </c>
      <c r="D7330" s="406">
        <v>306.11</v>
      </c>
      <c r="E7330" s="404" t="s">
        <v>65</v>
      </c>
      <c r="G7330"/>
    </row>
    <row r="7331" spans="1:7" ht="34.5" thickBot="1" x14ac:dyDescent="0.25">
      <c r="A7331" s="407">
        <v>92740</v>
      </c>
      <c r="B7331" s="407" t="s">
        <v>14665</v>
      </c>
      <c r="C7331" s="407" t="s">
        <v>298</v>
      </c>
      <c r="D7331" s="407">
        <v>301.27999999999997</v>
      </c>
      <c r="E7331" s="404" t="s">
        <v>65</v>
      </c>
      <c r="G7331"/>
    </row>
    <row r="7332" spans="1:7" ht="34.5" thickBot="1" x14ac:dyDescent="0.25">
      <c r="A7332" s="406">
        <v>92741</v>
      </c>
      <c r="B7332" s="406" t="s">
        <v>14666</v>
      </c>
      <c r="C7332" s="406" t="s">
        <v>298</v>
      </c>
      <c r="D7332" s="406">
        <v>475.18</v>
      </c>
      <c r="E7332" s="404" t="s">
        <v>65</v>
      </c>
      <c r="G7332"/>
    </row>
    <row r="7333" spans="1:7" ht="34.5" thickBot="1" x14ac:dyDescent="0.25">
      <c r="A7333" s="407">
        <v>92742</v>
      </c>
      <c r="B7333" s="407" t="s">
        <v>14667</v>
      </c>
      <c r="C7333" s="407" t="s">
        <v>298</v>
      </c>
      <c r="D7333" s="407">
        <v>658.51</v>
      </c>
      <c r="E7333" s="404" t="s">
        <v>65</v>
      </c>
      <c r="G7333"/>
    </row>
    <row r="7334" spans="1:7" ht="23.25" thickBot="1" x14ac:dyDescent="0.25">
      <c r="A7334" s="406">
        <v>92873</v>
      </c>
      <c r="B7334" s="406" t="s">
        <v>14668</v>
      </c>
      <c r="C7334" s="406" t="s">
        <v>298</v>
      </c>
      <c r="D7334" s="406">
        <v>143.6</v>
      </c>
      <c r="E7334" s="404" t="s">
        <v>65</v>
      </c>
      <c r="G7334"/>
    </row>
    <row r="7335" spans="1:7" ht="23.25" thickBot="1" x14ac:dyDescent="0.25">
      <c r="A7335" s="407">
        <v>92874</v>
      </c>
      <c r="B7335" s="407" t="s">
        <v>14669</v>
      </c>
      <c r="C7335" s="407" t="s">
        <v>298</v>
      </c>
      <c r="D7335" s="407">
        <v>23.44</v>
      </c>
      <c r="E7335" s="404" t="s">
        <v>65</v>
      </c>
      <c r="G7335"/>
    </row>
    <row r="7336" spans="1:7" ht="13.5" thickBot="1" x14ac:dyDescent="0.25">
      <c r="A7336" s="406">
        <v>44</v>
      </c>
      <c r="B7336" s="406" t="s">
        <v>676</v>
      </c>
      <c r="C7336" s="406"/>
      <c r="D7336" s="406"/>
      <c r="E7336" s="404" t="s">
        <v>65</v>
      </c>
      <c r="G7336"/>
    </row>
    <row r="7337" spans="1:7" ht="13.5" thickBot="1" x14ac:dyDescent="0.25">
      <c r="A7337" s="407">
        <v>74141</v>
      </c>
      <c r="B7337" s="407" t="s">
        <v>677</v>
      </c>
      <c r="C7337" s="407"/>
      <c r="D7337" s="407"/>
      <c r="E7337" s="404" t="s">
        <v>65</v>
      </c>
      <c r="G7337"/>
    </row>
    <row r="7338" spans="1:7" ht="23.25" thickBot="1" x14ac:dyDescent="0.25">
      <c r="A7338" s="406" t="s">
        <v>678</v>
      </c>
      <c r="B7338" s="406" t="s">
        <v>3247</v>
      </c>
      <c r="C7338" s="406" t="s">
        <v>184</v>
      </c>
      <c r="D7338" s="406">
        <v>66.47</v>
      </c>
      <c r="E7338" s="404" t="s">
        <v>65</v>
      </c>
      <c r="G7338"/>
    </row>
    <row r="7339" spans="1:7" ht="23.25" thickBot="1" x14ac:dyDescent="0.25">
      <c r="A7339" s="407" t="s">
        <v>4026</v>
      </c>
      <c r="B7339" s="407" t="s">
        <v>4027</v>
      </c>
      <c r="C7339" s="407" t="s">
        <v>184</v>
      </c>
      <c r="D7339" s="407">
        <v>75.790000000000006</v>
      </c>
      <c r="E7339" s="404" t="s">
        <v>65</v>
      </c>
      <c r="G7339"/>
    </row>
    <row r="7340" spans="1:7" ht="23.25" thickBot="1" x14ac:dyDescent="0.25">
      <c r="A7340" s="406" t="s">
        <v>4028</v>
      </c>
      <c r="B7340" s="406" t="s">
        <v>4029</v>
      </c>
      <c r="C7340" s="406" t="s">
        <v>184</v>
      </c>
      <c r="D7340" s="406">
        <v>85.03</v>
      </c>
      <c r="E7340" s="404" t="s">
        <v>65</v>
      </c>
      <c r="G7340"/>
    </row>
    <row r="7341" spans="1:7" ht="23.25" thickBot="1" x14ac:dyDescent="0.25">
      <c r="A7341" s="407" t="s">
        <v>4292</v>
      </c>
      <c r="B7341" s="407" t="s">
        <v>4293</v>
      </c>
      <c r="C7341" s="407" t="s">
        <v>184</v>
      </c>
      <c r="D7341" s="407">
        <v>109.13</v>
      </c>
      <c r="E7341" s="404" t="s">
        <v>65</v>
      </c>
      <c r="G7341"/>
    </row>
    <row r="7342" spans="1:7" ht="13.5" thickBot="1" x14ac:dyDescent="0.25">
      <c r="A7342" s="406">
        <v>74202</v>
      </c>
      <c r="B7342" s="406" t="s">
        <v>677</v>
      </c>
      <c r="C7342" s="406"/>
      <c r="D7342" s="406"/>
      <c r="E7342" s="404" t="s">
        <v>65</v>
      </c>
      <c r="G7342"/>
    </row>
    <row r="7343" spans="1:7" ht="23.25" thickBot="1" x14ac:dyDescent="0.25">
      <c r="A7343" s="407" t="s">
        <v>679</v>
      </c>
      <c r="B7343" s="407" t="s">
        <v>680</v>
      </c>
      <c r="C7343" s="407" t="s">
        <v>184</v>
      </c>
      <c r="D7343" s="407">
        <v>58.26</v>
      </c>
      <c r="E7343" s="404" t="s">
        <v>65</v>
      </c>
      <c r="G7343"/>
    </row>
    <row r="7344" spans="1:7" ht="23.25" thickBot="1" x14ac:dyDescent="0.25">
      <c r="A7344" s="406" t="s">
        <v>681</v>
      </c>
      <c r="B7344" s="406" t="s">
        <v>682</v>
      </c>
      <c r="C7344" s="406" t="s">
        <v>184</v>
      </c>
      <c r="D7344" s="406">
        <v>65.88</v>
      </c>
      <c r="E7344" s="404" t="s">
        <v>65</v>
      </c>
      <c r="G7344"/>
    </row>
    <row r="7345" spans="1:7" ht="13.5" thickBot="1" x14ac:dyDescent="0.25">
      <c r="A7345" s="407">
        <v>247</v>
      </c>
      <c r="B7345" s="407" t="s">
        <v>683</v>
      </c>
      <c r="C7345" s="407"/>
      <c r="D7345" s="407"/>
      <c r="E7345" s="404" t="s">
        <v>65</v>
      </c>
      <c r="G7345"/>
    </row>
    <row r="7346" spans="1:7" ht="13.5" customHeight="1" thickBot="1" x14ac:dyDescent="0.25">
      <c r="A7346" s="406">
        <v>6122</v>
      </c>
      <c r="B7346" s="406" t="s">
        <v>3248</v>
      </c>
      <c r="C7346" s="406" t="s">
        <v>298</v>
      </c>
      <c r="D7346" s="406">
        <v>349.01</v>
      </c>
      <c r="E7346" s="404" t="s">
        <v>65</v>
      </c>
      <c r="G7346"/>
    </row>
    <row r="7347" spans="1:7" ht="13.5" thickBot="1" x14ac:dyDescent="0.25">
      <c r="A7347" s="407">
        <v>73817</v>
      </c>
      <c r="B7347" s="407" t="s">
        <v>684</v>
      </c>
      <c r="C7347" s="407"/>
      <c r="D7347" s="407"/>
      <c r="E7347" s="404" t="s">
        <v>65</v>
      </c>
      <c r="G7347"/>
    </row>
    <row r="7348" spans="1:7" ht="13.5" thickBot="1" x14ac:dyDescent="0.25">
      <c r="A7348" s="406" t="s">
        <v>685</v>
      </c>
      <c r="B7348" s="406" t="s">
        <v>3249</v>
      </c>
      <c r="C7348" s="406" t="s">
        <v>298</v>
      </c>
      <c r="D7348" s="406">
        <v>77.78</v>
      </c>
      <c r="E7348" s="404" t="s">
        <v>65</v>
      </c>
      <c r="G7348"/>
    </row>
    <row r="7349" spans="1:7" ht="13.5" thickBot="1" x14ac:dyDescent="0.25">
      <c r="A7349" s="407" t="s">
        <v>686</v>
      </c>
      <c r="B7349" s="407" t="s">
        <v>3250</v>
      </c>
      <c r="C7349" s="407" t="s">
        <v>298</v>
      </c>
      <c r="D7349" s="407">
        <v>102.46</v>
      </c>
      <c r="E7349" s="404" t="s">
        <v>65</v>
      </c>
      <c r="G7349"/>
    </row>
    <row r="7350" spans="1:7" ht="13.5" thickBot="1" x14ac:dyDescent="0.25">
      <c r="A7350" s="406">
        <v>74078</v>
      </c>
      <c r="B7350" s="406" t="s">
        <v>687</v>
      </c>
      <c r="C7350" s="406"/>
      <c r="D7350" s="406"/>
      <c r="E7350" s="404" t="s">
        <v>65</v>
      </c>
      <c r="G7350"/>
    </row>
    <row r="7351" spans="1:7" ht="13.5" thickBot="1" x14ac:dyDescent="0.25">
      <c r="A7351" s="407" t="s">
        <v>688</v>
      </c>
      <c r="B7351" s="407" t="s">
        <v>3251</v>
      </c>
      <c r="C7351" s="407" t="s">
        <v>184</v>
      </c>
      <c r="D7351" s="407">
        <v>25.82</v>
      </c>
      <c r="E7351" s="404" t="s">
        <v>65</v>
      </c>
      <c r="G7351"/>
    </row>
    <row r="7352" spans="1:7" ht="13.5" thickBot="1" x14ac:dyDescent="0.25">
      <c r="A7352" s="406" t="s">
        <v>689</v>
      </c>
      <c r="B7352" s="406" t="s">
        <v>3252</v>
      </c>
      <c r="C7352" s="406" t="s">
        <v>184</v>
      </c>
      <c r="D7352" s="406">
        <v>12.91</v>
      </c>
      <c r="E7352" s="404" t="s">
        <v>65</v>
      </c>
      <c r="G7352"/>
    </row>
    <row r="7353" spans="1:7" ht="23.25" customHeight="1" thickBot="1" x14ac:dyDescent="0.25">
      <c r="A7353" s="407">
        <v>83518</v>
      </c>
      <c r="B7353" s="407" t="s">
        <v>4030</v>
      </c>
      <c r="C7353" s="407" t="s">
        <v>298</v>
      </c>
      <c r="D7353" s="407">
        <v>340.03</v>
      </c>
      <c r="E7353" s="404" t="s">
        <v>65</v>
      </c>
      <c r="G7353"/>
    </row>
    <row r="7354" spans="1:7" ht="13.5" thickBot="1" x14ac:dyDescent="0.25">
      <c r="A7354" s="406">
        <v>83519</v>
      </c>
      <c r="B7354" s="406" t="s">
        <v>4031</v>
      </c>
      <c r="C7354" s="406" t="s">
        <v>298</v>
      </c>
      <c r="D7354" s="406">
        <v>425.93</v>
      </c>
      <c r="E7354" s="404" t="s">
        <v>65</v>
      </c>
      <c r="G7354"/>
    </row>
    <row r="7355" spans="1:7" ht="13.5" thickBot="1" x14ac:dyDescent="0.25">
      <c r="A7355" s="407">
        <v>286</v>
      </c>
      <c r="B7355" s="407" t="s">
        <v>690</v>
      </c>
      <c r="C7355" s="407"/>
      <c r="D7355" s="407"/>
      <c r="E7355" s="404" t="s">
        <v>65</v>
      </c>
      <c r="G7355"/>
    </row>
    <row r="7356" spans="1:7" ht="13.5" thickBot="1" x14ac:dyDescent="0.25">
      <c r="A7356" s="406">
        <v>68328</v>
      </c>
      <c r="B7356" s="406" t="s">
        <v>3236</v>
      </c>
      <c r="C7356" s="406" t="s">
        <v>184</v>
      </c>
      <c r="D7356" s="406">
        <v>11.88</v>
      </c>
      <c r="E7356" s="404" t="s">
        <v>65</v>
      </c>
      <c r="G7356"/>
    </row>
    <row r="7357" spans="1:7" ht="13.5" thickBot="1" x14ac:dyDescent="0.25">
      <c r="A7357" s="407">
        <v>73898</v>
      </c>
      <c r="B7357" s="407" t="s">
        <v>1693</v>
      </c>
      <c r="C7357" s="407"/>
      <c r="D7357" s="407"/>
      <c r="E7357" s="404" t="s">
        <v>65</v>
      </c>
      <c r="G7357"/>
    </row>
    <row r="7358" spans="1:7" ht="13.5" thickBot="1" x14ac:dyDescent="0.25">
      <c r="A7358" s="406" t="s">
        <v>1694</v>
      </c>
      <c r="B7358" s="406" t="s">
        <v>3444</v>
      </c>
      <c r="C7358" s="406" t="s">
        <v>70</v>
      </c>
      <c r="D7358" s="406">
        <v>70.91</v>
      </c>
      <c r="E7358" s="404" t="s">
        <v>65</v>
      </c>
      <c r="G7358"/>
    </row>
    <row r="7359" spans="1:7" ht="13.5" thickBot="1" x14ac:dyDescent="0.25">
      <c r="A7359" s="407">
        <v>74121</v>
      </c>
      <c r="B7359" s="407" t="s">
        <v>731</v>
      </c>
      <c r="C7359" s="407"/>
      <c r="D7359" s="407"/>
      <c r="E7359" s="404" t="s">
        <v>65</v>
      </c>
      <c r="G7359"/>
    </row>
    <row r="7360" spans="1:7" ht="23.25" thickBot="1" x14ac:dyDescent="0.25">
      <c r="A7360" s="406" t="s">
        <v>732</v>
      </c>
      <c r="B7360" s="406" t="s">
        <v>4032</v>
      </c>
      <c r="C7360" s="406" t="s">
        <v>70</v>
      </c>
      <c r="D7360" s="406">
        <v>17.03</v>
      </c>
      <c r="E7360" s="404" t="s">
        <v>65</v>
      </c>
      <c r="G7360"/>
    </row>
    <row r="7361" spans="1:7" ht="13.5" thickBot="1" x14ac:dyDescent="0.25">
      <c r="A7361" s="407">
        <v>79471</v>
      </c>
      <c r="B7361" s="407" t="s">
        <v>3253</v>
      </c>
      <c r="C7361" s="407" t="s">
        <v>616</v>
      </c>
      <c r="D7361" s="407">
        <v>50.97</v>
      </c>
      <c r="E7361" s="404" t="s">
        <v>65</v>
      </c>
      <c r="G7361"/>
    </row>
    <row r="7362" spans="1:7" ht="13.5" thickBot="1" x14ac:dyDescent="0.25">
      <c r="A7362" s="406">
        <v>83499</v>
      </c>
      <c r="B7362" s="406" t="s">
        <v>8380</v>
      </c>
      <c r="C7362" s="406" t="s">
        <v>70</v>
      </c>
      <c r="D7362" s="406">
        <v>372.44</v>
      </c>
      <c r="E7362" s="404" t="s">
        <v>65</v>
      </c>
      <c r="G7362"/>
    </row>
    <row r="7363" spans="1:7" ht="13.5" thickBot="1" x14ac:dyDescent="0.25">
      <c r="A7363" s="407">
        <v>296</v>
      </c>
      <c r="B7363" s="407" t="s">
        <v>691</v>
      </c>
      <c r="C7363" s="407"/>
      <c r="D7363" s="407"/>
      <c r="E7363" s="404" t="s">
        <v>65</v>
      </c>
      <c r="G7363"/>
    </row>
    <row r="7364" spans="1:7" ht="13.5" thickBot="1" x14ac:dyDescent="0.25">
      <c r="A7364" s="406">
        <v>74200</v>
      </c>
      <c r="B7364" s="406" t="s">
        <v>692</v>
      </c>
      <c r="C7364" s="406"/>
      <c r="D7364" s="406"/>
      <c r="E7364" s="404" t="s">
        <v>65</v>
      </c>
      <c r="G7364"/>
    </row>
    <row r="7365" spans="1:7" ht="23.25" thickBot="1" x14ac:dyDescent="0.25">
      <c r="A7365" s="407" t="s">
        <v>693</v>
      </c>
      <c r="B7365" s="407" t="s">
        <v>694</v>
      </c>
      <c r="C7365" s="407" t="s">
        <v>70</v>
      </c>
      <c r="D7365" s="407">
        <v>18.88</v>
      </c>
      <c r="E7365" s="404" t="s">
        <v>65</v>
      </c>
      <c r="G7365"/>
    </row>
    <row r="7366" spans="1:7" ht="23.25" thickBot="1" x14ac:dyDescent="0.25">
      <c r="A7366" s="406">
        <v>83901</v>
      </c>
      <c r="B7366" s="406" t="s">
        <v>4033</v>
      </c>
      <c r="C7366" s="406" t="s">
        <v>70</v>
      </c>
      <c r="D7366" s="406">
        <v>17.98</v>
      </c>
      <c r="E7366" s="404" t="s">
        <v>65</v>
      </c>
      <c r="G7366"/>
    </row>
    <row r="7367" spans="1:7" ht="13.5" thickBot="1" x14ac:dyDescent="0.25">
      <c r="A7367" s="407">
        <v>301</v>
      </c>
      <c r="B7367" s="407" t="s">
        <v>695</v>
      </c>
      <c r="C7367" s="407"/>
      <c r="D7367" s="407"/>
      <c r="E7367" s="404" t="s">
        <v>65</v>
      </c>
      <c r="G7367"/>
    </row>
    <row r="7368" spans="1:7" ht="23.25" thickBot="1" x14ac:dyDescent="0.25">
      <c r="A7368" s="406">
        <v>71623</v>
      </c>
      <c r="B7368" s="406" t="s">
        <v>4629</v>
      </c>
      <c r="C7368" s="406" t="s">
        <v>70</v>
      </c>
      <c r="D7368" s="406">
        <v>25.36</v>
      </c>
      <c r="E7368" s="404" t="s">
        <v>65</v>
      </c>
      <c r="G7368"/>
    </row>
    <row r="7369" spans="1:7" ht="13.5" thickBot="1" x14ac:dyDescent="0.25">
      <c r="A7369" s="407">
        <v>74144</v>
      </c>
      <c r="B7369" s="407" t="s">
        <v>696</v>
      </c>
      <c r="C7369" s="407"/>
      <c r="D7369" s="407"/>
      <c r="E7369" s="404" t="s">
        <v>65</v>
      </c>
      <c r="G7369"/>
    </row>
    <row r="7370" spans="1:7" ht="13.5" thickBot="1" x14ac:dyDescent="0.25">
      <c r="A7370" s="406" t="s">
        <v>697</v>
      </c>
      <c r="B7370" s="406" t="s">
        <v>4034</v>
      </c>
      <c r="C7370" s="406" t="s">
        <v>2</v>
      </c>
      <c r="D7370" s="406">
        <v>26.26</v>
      </c>
      <c r="E7370" s="404" t="s">
        <v>65</v>
      </c>
      <c r="G7370"/>
    </row>
    <row r="7371" spans="1:7" ht="13.5" thickBot="1" x14ac:dyDescent="0.25">
      <c r="A7371" s="407">
        <v>83513</v>
      </c>
      <c r="B7371" s="407" t="s">
        <v>4035</v>
      </c>
      <c r="C7371" s="407" t="s">
        <v>616</v>
      </c>
      <c r="D7371" s="407">
        <v>5.29</v>
      </c>
      <c r="E7371" s="404" t="s">
        <v>65</v>
      </c>
      <c r="G7371"/>
    </row>
    <row r="7372" spans="1:7" ht="13.5" thickBot="1" x14ac:dyDescent="0.25">
      <c r="A7372" s="406">
        <v>83514</v>
      </c>
      <c r="B7372" s="406" t="s">
        <v>4294</v>
      </c>
      <c r="C7372" s="406" t="s">
        <v>616</v>
      </c>
      <c r="D7372" s="406">
        <v>4.45</v>
      </c>
      <c r="E7372" s="404" t="s">
        <v>65</v>
      </c>
      <c r="G7372"/>
    </row>
    <row r="7373" spans="1:7" ht="13.5" thickBot="1" x14ac:dyDescent="0.25">
      <c r="A7373" s="407">
        <v>84153</v>
      </c>
      <c r="B7373" s="407" t="s">
        <v>4295</v>
      </c>
      <c r="C7373" s="407" t="s">
        <v>616</v>
      </c>
      <c r="D7373" s="407">
        <v>36.04</v>
      </c>
      <c r="E7373" s="404" t="s">
        <v>65</v>
      </c>
      <c r="G7373"/>
    </row>
    <row r="7374" spans="1:7" ht="13.5" thickBot="1" x14ac:dyDescent="0.25">
      <c r="A7374" s="406">
        <v>84154</v>
      </c>
      <c r="B7374" s="406" t="s">
        <v>4810</v>
      </c>
      <c r="C7374" s="406" t="s">
        <v>728</v>
      </c>
      <c r="D7374" s="406">
        <v>109.79</v>
      </c>
      <c r="E7374" s="404" t="s">
        <v>65</v>
      </c>
      <c r="G7374"/>
    </row>
    <row r="7375" spans="1:7" ht="23.25" thickBot="1" x14ac:dyDescent="0.25">
      <c r="A7375" s="407">
        <v>85233</v>
      </c>
      <c r="B7375" s="407" t="s">
        <v>4811</v>
      </c>
      <c r="C7375" s="407" t="s">
        <v>298</v>
      </c>
      <c r="D7375" s="408">
        <v>1861.57</v>
      </c>
      <c r="E7375" s="404" t="s">
        <v>65</v>
      </c>
      <c r="G7375"/>
    </row>
    <row r="7376" spans="1:7" ht="13.5" thickBot="1" x14ac:dyDescent="0.25">
      <c r="A7376" s="406">
        <v>138</v>
      </c>
      <c r="B7376" s="406" t="s">
        <v>698</v>
      </c>
      <c r="C7376" s="406"/>
      <c r="D7376" s="406"/>
      <c r="E7376" s="404" t="s">
        <v>65</v>
      </c>
      <c r="G7376"/>
    </row>
    <row r="7377" spans="1:7" ht="23.25" thickBot="1" x14ac:dyDescent="0.25">
      <c r="A7377" s="407">
        <v>5968</v>
      </c>
      <c r="B7377" s="407" t="s">
        <v>4036</v>
      </c>
      <c r="C7377" s="407" t="s">
        <v>184</v>
      </c>
      <c r="D7377" s="407">
        <v>34.31</v>
      </c>
      <c r="E7377" s="404" t="s">
        <v>65</v>
      </c>
      <c r="G7377"/>
    </row>
    <row r="7378" spans="1:7" ht="23.25" thickBot="1" x14ac:dyDescent="0.25">
      <c r="A7378" s="406">
        <v>6130</v>
      </c>
      <c r="B7378" s="406" t="s">
        <v>4037</v>
      </c>
      <c r="C7378" s="406" t="s">
        <v>184</v>
      </c>
      <c r="D7378" s="406">
        <v>19.62</v>
      </c>
      <c r="E7378" s="404" t="s">
        <v>65</v>
      </c>
      <c r="G7378"/>
    </row>
    <row r="7379" spans="1:7" ht="13.5" thickBot="1" x14ac:dyDescent="0.25">
      <c r="A7379" s="407">
        <v>74000</v>
      </c>
      <c r="B7379" s="407" t="s">
        <v>699</v>
      </c>
      <c r="C7379" s="407"/>
      <c r="D7379" s="407"/>
      <c r="E7379" s="404" t="s">
        <v>65</v>
      </c>
      <c r="G7379"/>
    </row>
    <row r="7380" spans="1:7" ht="23.25" thickBot="1" x14ac:dyDescent="0.25">
      <c r="A7380" s="406" t="s">
        <v>700</v>
      </c>
      <c r="B7380" s="406" t="s">
        <v>4038</v>
      </c>
      <c r="C7380" s="406" t="s">
        <v>184</v>
      </c>
      <c r="D7380" s="406">
        <v>46.12</v>
      </c>
      <c r="E7380" s="404" t="s">
        <v>65</v>
      </c>
      <c r="G7380"/>
    </row>
    <row r="7381" spans="1:7" ht="23.25" customHeight="1" thickBot="1" x14ac:dyDescent="0.25">
      <c r="A7381" s="407">
        <v>83731</v>
      </c>
      <c r="B7381" s="407" t="s">
        <v>4039</v>
      </c>
      <c r="C7381" s="407" t="s">
        <v>184</v>
      </c>
      <c r="D7381" s="407">
        <v>38.380000000000003</v>
      </c>
      <c r="E7381" s="404" t="s">
        <v>65</v>
      </c>
      <c r="G7381"/>
    </row>
    <row r="7382" spans="1:7" ht="23.25" thickBot="1" x14ac:dyDescent="0.25">
      <c r="A7382" s="406">
        <v>83732</v>
      </c>
      <c r="B7382" s="406" t="s">
        <v>4040</v>
      </c>
      <c r="C7382" s="406" t="s">
        <v>184</v>
      </c>
      <c r="D7382" s="406">
        <v>28.47</v>
      </c>
      <c r="E7382" s="404" t="s">
        <v>65</v>
      </c>
      <c r="G7382"/>
    </row>
    <row r="7383" spans="1:7" ht="23.25" thickBot="1" x14ac:dyDescent="0.25">
      <c r="A7383" s="407">
        <v>83733</v>
      </c>
      <c r="B7383" s="407" t="s">
        <v>4041</v>
      </c>
      <c r="C7383" s="407" t="s">
        <v>184</v>
      </c>
      <c r="D7383" s="407">
        <v>32.799999999999997</v>
      </c>
      <c r="E7383" s="404" t="s">
        <v>65</v>
      </c>
      <c r="G7383"/>
    </row>
    <row r="7384" spans="1:7" ht="13.5" thickBot="1" x14ac:dyDescent="0.25">
      <c r="A7384" s="406">
        <v>140</v>
      </c>
      <c r="B7384" s="406" t="s">
        <v>4042</v>
      </c>
      <c r="C7384" s="406"/>
      <c r="D7384" s="406"/>
      <c r="E7384" s="404" t="s">
        <v>65</v>
      </c>
      <c r="G7384"/>
    </row>
    <row r="7385" spans="1:7" ht="23.25" thickBot="1" x14ac:dyDescent="0.25">
      <c r="A7385" s="407">
        <v>83735</v>
      </c>
      <c r="B7385" s="407" t="s">
        <v>4043</v>
      </c>
      <c r="C7385" s="407" t="s">
        <v>184</v>
      </c>
      <c r="D7385" s="407">
        <v>43.76</v>
      </c>
      <c r="E7385" s="404" t="s">
        <v>65</v>
      </c>
      <c r="G7385"/>
    </row>
    <row r="7386" spans="1:7" ht="13.5" thickBot="1" x14ac:dyDescent="0.25">
      <c r="A7386" s="406">
        <v>141</v>
      </c>
      <c r="B7386" s="406" t="s">
        <v>701</v>
      </c>
      <c r="C7386" s="406"/>
      <c r="D7386" s="406"/>
      <c r="E7386" s="404" t="s">
        <v>65</v>
      </c>
      <c r="G7386"/>
    </row>
    <row r="7387" spans="1:7" ht="13.5" thickBot="1" x14ac:dyDescent="0.25">
      <c r="A7387" s="407">
        <v>68053</v>
      </c>
      <c r="B7387" s="407" t="s">
        <v>4044</v>
      </c>
      <c r="C7387" s="407" t="s">
        <v>184</v>
      </c>
      <c r="D7387" s="407">
        <v>4.66</v>
      </c>
      <c r="E7387" s="404" t="s">
        <v>65</v>
      </c>
      <c r="G7387"/>
    </row>
    <row r="7388" spans="1:7" ht="13.5" thickBot="1" x14ac:dyDescent="0.25">
      <c r="A7388" s="406">
        <v>73753</v>
      </c>
      <c r="B7388" s="406" t="s">
        <v>702</v>
      </c>
      <c r="C7388" s="406"/>
      <c r="D7388" s="406"/>
      <c r="E7388" s="404" t="s">
        <v>65</v>
      </c>
      <c r="G7388"/>
    </row>
    <row r="7389" spans="1:7" ht="23.25" thickBot="1" x14ac:dyDescent="0.25">
      <c r="A7389" s="407" t="s">
        <v>703</v>
      </c>
      <c r="B7389" s="407" t="s">
        <v>4045</v>
      </c>
      <c r="C7389" s="407" t="s">
        <v>184</v>
      </c>
      <c r="D7389" s="407">
        <v>65.540000000000006</v>
      </c>
      <c r="E7389" s="404" t="s">
        <v>65</v>
      </c>
      <c r="G7389"/>
    </row>
    <row r="7390" spans="1:7" ht="13.5" thickBot="1" x14ac:dyDescent="0.25">
      <c r="A7390" s="406">
        <v>74033</v>
      </c>
      <c r="B7390" s="406" t="s">
        <v>704</v>
      </c>
      <c r="C7390" s="406"/>
      <c r="D7390" s="406"/>
      <c r="E7390" s="404" t="s">
        <v>65</v>
      </c>
      <c r="G7390"/>
    </row>
    <row r="7391" spans="1:7" ht="13.5" thickBot="1" x14ac:dyDescent="0.25">
      <c r="A7391" s="407" t="s">
        <v>705</v>
      </c>
      <c r="B7391" s="407" t="s">
        <v>4046</v>
      </c>
      <c r="C7391" s="407" t="s">
        <v>184</v>
      </c>
      <c r="D7391" s="407">
        <v>33.909999999999997</v>
      </c>
      <c r="E7391" s="404" t="s">
        <v>65</v>
      </c>
      <c r="G7391"/>
    </row>
    <row r="7392" spans="1:7" ht="13.5" thickBot="1" x14ac:dyDescent="0.25">
      <c r="A7392" s="406">
        <v>83737</v>
      </c>
      <c r="B7392" s="406" t="s">
        <v>4047</v>
      </c>
      <c r="C7392" s="406" t="s">
        <v>184</v>
      </c>
      <c r="D7392" s="406">
        <v>48.85</v>
      </c>
      <c r="E7392" s="404" t="s">
        <v>65</v>
      </c>
      <c r="G7392"/>
    </row>
    <row r="7393" spans="1:7" ht="13.5" thickBot="1" x14ac:dyDescent="0.25">
      <c r="A7393" s="407">
        <v>83738</v>
      </c>
      <c r="B7393" s="407" t="s">
        <v>4048</v>
      </c>
      <c r="C7393" s="407" t="s">
        <v>184</v>
      </c>
      <c r="D7393" s="407">
        <v>57.98</v>
      </c>
      <c r="E7393" s="404" t="s">
        <v>65</v>
      </c>
      <c r="G7393"/>
    </row>
    <row r="7394" spans="1:7" ht="13.5" thickBot="1" x14ac:dyDescent="0.25">
      <c r="A7394" s="406">
        <v>142</v>
      </c>
      <c r="B7394" s="406" t="s">
        <v>4049</v>
      </c>
      <c r="C7394" s="406"/>
      <c r="D7394" s="406"/>
      <c r="E7394" s="404" t="s">
        <v>65</v>
      </c>
      <c r="G7394"/>
    </row>
    <row r="7395" spans="1:7" ht="13.5" thickBot="1" x14ac:dyDescent="0.25">
      <c r="A7395" s="407">
        <v>83740</v>
      </c>
      <c r="B7395" s="407" t="s">
        <v>11924</v>
      </c>
      <c r="C7395" s="407" t="s">
        <v>184</v>
      </c>
      <c r="D7395" s="407">
        <v>29.96</v>
      </c>
      <c r="E7395" s="404" t="s">
        <v>65</v>
      </c>
      <c r="G7395"/>
    </row>
    <row r="7396" spans="1:7" ht="13.5" thickBot="1" x14ac:dyDescent="0.25">
      <c r="A7396" s="406">
        <v>144</v>
      </c>
      <c r="B7396" s="406" t="s">
        <v>706</v>
      </c>
      <c r="C7396" s="406"/>
      <c r="D7396" s="406"/>
      <c r="E7396" s="404" t="s">
        <v>65</v>
      </c>
      <c r="G7396"/>
    </row>
    <row r="7397" spans="1:7" ht="38.25" customHeight="1" thickBot="1" x14ac:dyDescent="0.25">
      <c r="A7397" s="407">
        <v>73929</v>
      </c>
      <c r="B7397" s="407" t="s">
        <v>707</v>
      </c>
      <c r="C7397" s="407"/>
      <c r="D7397" s="407"/>
      <c r="E7397" s="404" t="s">
        <v>65</v>
      </c>
      <c r="G7397"/>
    </row>
    <row r="7398" spans="1:7" ht="23.25" thickBot="1" x14ac:dyDescent="0.25">
      <c r="A7398" s="406" t="s">
        <v>708</v>
      </c>
      <c r="B7398" s="406" t="s">
        <v>4050</v>
      </c>
      <c r="C7398" s="406" t="s">
        <v>184</v>
      </c>
      <c r="D7398" s="406">
        <v>26.38</v>
      </c>
      <c r="E7398" s="404" t="s">
        <v>65</v>
      </c>
      <c r="G7398"/>
    </row>
    <row r="7399" spans="1:7" ht="13.5" thickBot="1" x14ac:dyDescent="0.25">
      <c r="A7399" s="407" t="s">
        <v>709</v>
      </c>
      <c r="B7399" s="407" t="s">
        <v>4051</v>
      </c>
      <c r="C7399" s="407" t="s">
        <v>184</v>
      </c>
      <c r="D7399" s="407">
        <v>51.69</v>
      </c>
      <c r="E7399" s="404" t="s">
        <v>65</v>
      </c>
      <c r="G7399"/>
    </row>
    <row r="7400" spans="1:7" ht="23.25" thickBot="1" x14ac:dyDescent="0.25">
      <c r="A7400" s="406" t="s">
        <v>710</v>
      </c>
      <c r="B7400" s="406" t="s">
        <v>4052</v>
      </c>
      <c r="C7400" s="406" t="s">
        <v>184</v>
      </c>
      <c r="D7400" s="406">
        <v>49.5</v>
      </c>
      <c r="E7400" s="404" t="s">
        <v>65</v>
      </c>
      <c r="G7400"/>
    </row>
    <row r="7401" spans="1:7" ht="13.5" thickBot="1" x14ac:dyDescent="0.25">
      <c r="A7401" s="407">
        <v>145</v>
      </c>
      <c r="B7401" s="407" t="s">
        <v>711</v>
      </c>
      <c r="C7401" s="407"/>
      <c r="D7401" s="407"/>
      <c r="E7401" s="404" t="s">
        <v>65</v>
      </c>
      <c r="G7401"/>
    </row>
    <row r="7402" spans="1:7" ht="23.25" thickBot="1" x14ac:dyDescent="0.25">
      <c r="A7402" s="406">
        <v>6225</v>
      </c>
      <c r="B7402" s="406" t="s">
        <v>5002</v>
      </c>
      <c r="C7402" s="406" t="s">
        <v>184</v>
      </c>
      <c r="D7402" s="406">
        <v>33.29</v>
      </c>
      <c r="E7402" s="404" t="s">
        <v>65</v>
      </c>
      <c r="G7402"/>
    </row>
    <row r="7403" spans="1:7" ht="13.5" thickBot="1" x14ac:dyDescent="0.25">
      <c r="A7403" s="407">
        <v>72075</v>
      </c>
      <c r="B7403" s="407" t="s">
        <v>4053</v>
      </c>
      <c r="C7403" s="407" t="s">
        <v>184</v>
      </c>
      <c r="D7403" s="407">
        <v>9.7899999999999991</v>
      </c>
      <c r="E7403" s="404" t="s">
        <v>65</v>
      </c>
      <c r="G7403"/>
    </row>
    <row r="7404" spans="1:7" ht="13.5" thickBot="1" x14ac:dyDescent="0.25">
      <c r="A7404" s="406">
        <v>73762</v>
      </c>
      <c r="B7404" s="406" t="s">
        <v>702</v>
      </c>
      <c r="C7404" s="406"/>
      <c r="D7404" s="406"/>
      <c r="E7404" s="404" t="s">
        <v>65</v>
      </c>
      <c r="G7404"/>
    </row>
    <row r="7405" spans="1:7" ht="13.5" thickBot="1" x14ac:dyDescent="0.25">
      <c r="A7405" s="407" t="s">
        <v>712</v>
      </c>
      <c r="B7405" s="407" t="s">
        <v>4054</v>
      </c>
      <c r="C7405" s="407" t="s">
        <v>184</v>
      </c>
      <c r="D7405" s="407">
        <v>69.25</v>
      </c>
      <c r="E7405" s="404" t="s">
        <v>65</v>
      </c>
      <c r="G7405"/>
    </row>
    <row r="7406" spans="1:7" ht="23.25" thickBot="1" x14ac:dyDescent="0.25">
      <c r="A7406" s="406" t="s">
        <v>713</v>
      </c>
      <c r="B7406" s="406" t="s">
        <v>4055</v>
      </c>
      <c r="C7406" s="406" t="s">
        <v>184</v>
      </c>
      <c r="D7406" s="406">
        <v>53.93</v>
      </c>
      <c r="E7406" s="404" t="s">
        <v>65</v>
      </c>
      <c r="G7406"/>
    </row>
    <row r="7407" spans="1:7" ht="23.25" thickBot="1" x14ac:dyDescent="0.25">
      <c r="A7407" s="407" t="s">
        <v>714</v>
      </c>
      <c r="B7407" s="407" t="s">
        <v>4056</v>
      </c>
      <c r="C7407" s="407" t="s">
        <v>184</v>
      </c>
      <c r="D7407" s="407">
        <v>94.47</v>
      </c>
      <c r="E7407" s="404" t="s">
        <v>65</v>
      </c>
      <c r="G7407"/>
    </row>
    <row r="7408" spans="1:7" ht="23.25" thickBot="1" x14ac:dyDescent="0.25">
      <c r="A7408" s="406" t="s">
        <v>715</v>
      </c>
      <c r="B7408" s="406" t="s">
        <v>4057</v>
      </c>
      <c r="C7408" s="406" t="s">
        <v>184</v>
      </c>
      <c r="D7408" s="406">
        <v>100.89</v>
      </c>
      <c r="E7408" s="404" t="s">
        <v>65</v>
      </c>
      <c r="G7408"/>
    </row>
    <row r="7409" spans="1:7" ht="13.5" thickBot="1" x14ac:dyDescent="0.25">
      <c r="A7409" s="407">
        <v>74066</v>
      </c>
      <c r="B7409" s="407" t="s">
        <v>716</v>
      </c>
      <c r="C7409" s="407"/>
      <c r="D7409" s="407"/>
      <c r="E7409" s="404" t="s">
        <v>65</v>
      </c>
      <c r="G7409"/>
    </row>
    <row r="7410" spans="1:7" ht="13.5" thickBot="1" x14ac:dyDescent="0.25">
      <c r="A7410" s="406" t="s">
        <v>717</v>
      </c>
      <c r="B7410" s="406" t="s">
        <v>4058</v>
      </c>
      <c r="C7410" s="406" t="s">
        <v>184</v>
      </c>
      <c r="D7410" s="406">
        <v>53.69</v>
      </c>
      <c r="E7410" s="404" t="s">
        <v>65</v>
      </c>
      <c r="G7410"/>
    </row>
    <row r="7411" spans="1:7" ht="13.5" thickBot="1" x14ac:dyDescent="0.25">
      <c r="A7411" s="407" t="s">
        <v>718</v>
      </c>
      <c r="B7411" s="407" t="s">
        <v>4059</v>
      </c>
      <c r="C7411" s="407" t="s">
        <v>184</v>
      </c>
      <c r="D7411" s="407">
        <v>67.7</v>
      </c>
      <c r="E7411" s="404" t="s">
        <v>65</v>
      </c>
      <c r="G7411"/>
    </row>
    <row r="7412" spans="1:7" ht="13.5" thickBot="1" x14ac:dyDescent="0.25">
      <c r="A7412" s="406">
        <v>74097</v>
      </c>
      <c r="B7412" s="406" t="s">
        <v>719</v>
      </c>
      <c r="C7412" s="406"/>
      <c r="D7412" s="406"/>
      <c r="E7412" s="404" t="s">
        <v>65</v>
      </c>
      <c r="G7412"/>
    </row>
    <row r="7413" spans="1:7" ht="13.5" thickBot="1" x14ac:dyDescent="0.25">
      <c r="A7413" s="407" t="s">
        <v>720</v>
      </c>
      <c r="B7413" s="407" t="s">
        <v>4060</v>
      </c>
      <c r="C7413" s="407" t="s">
        <v>184</v>
      </c>
      <c r="D7413" s="407">
        <v>33.29</v>
      </c>
      <c r="E7413" s="404" t="s">
        <v>65</v>
      </c>
      <c r="G7413"/>
    </row>
    <row r="7414" spans="1:7" ht="23.25" thickBot="1" x14ac:dyDescent="0.25">
      <c r="A7414" s="406">
        <v>74106</v>
      </c>
      <c r="B7414" s="406" t="s">
        <v>721</v>
      </c>
      <c r="C7414" s="406"/>
      <c r="D7414" s="406"/>
      <c r="E7414" s="404" t="s">
        <v>65</v>
      </c>
      <c r="G7414"/>
    </row>
    <row r="7415" spans="1:7" ht="13.5" thickBot="1" x14ac:dyDescent="0.25">
      <c r="A7415" s="407" t="s">
        <v>722</v>
      </c>
      <c r="B7415" s="407" t="s">
        <v>4061</v>
      </c>
      <c r="C7415" s="407" t="s">
        <v>184</v>
      </c>
      <c r="D7415" s="407">
        <v>8.89</v>
      </c>
      <c r="E7415" s="404" t="s">
        <v>65</v>
      </c>
      <c r="G7415"/>
    </row>
    <row r="7416" spans="1:7" ht="23.25" thickBot="1" x14ac:dyDescent="0.25">
      <c r="A7416" s="406">
        <v>83741</v>
      </c>
      <c r="B7416" s="406" t="s">
        <v>4062</v>
      </c>
      <c r="C7416" s="406" t="s">
        <v>184</v>
      </c>
      <c r="D7416" s="406">
        <v>78.36</v>
      </c>
      <c r="E7416" s="404" t="s">
        <v>65</v>
      </c>
      <c r="G7416"/>
    </row>
    <row r="7417" spans="1:7" ht="13.5" thickBot="1" x14ac:dyDescent="0.25">
      <c r="A7417" s="407">
        <v>83742</v>
      </c>
      <c r="B7417" s="407" t="s">
        <v>4063</v>
      </c>
      <c r="C7417" s="407" t="s">
        <v>184</v>
      </c>
      <c r="D7417" s="407">
        <v>23.33</v>
      </c>
      <c r="E7417" s="404" t="s">
        <v>65</v>
      </c>
      <c r="G7417"/>
    </row>
    <row r="7418" spans="1:7" ht="23.25" thickBot="1" x14ac:dyDescent="0.25">
      <c r="A7418" s="406">
        <v>83743</v>
      </c>
      <c r="B7418" s="406" t="s">
        <v>4064</v>
      </c>
      <c r="C7418" s="406" t="s">
        <v>70</v>
      </c>
      <c r="D7418" s="406">
        <v>16.809999999999999</v>
      </c>
      <c r="E7418" s="404" t="s">
        <v>65</v>
      </c>
      <c r="G7418"/>
    </row>
    <row r="7419" spans="1:7" ht="13.5" thickBot="1" x14ac:dyDescent="0.25">
      <c r="A7419" s="407">
        <v>146</v>
      </c>
      <c r="B7419" s="407" t="s">
        <v>723</v>
      </c>
      <c r="C7419" s="407"/>
      <c r="D7419" s="407"/>
      <c r="E7419" s="404" t="s">
        <v>65</v>
      </c>
      <c r="G7419"/>
    </row>
    <row r="7420" spans="1:7" ht="13.5" thickBot="1" x14ac:dyDescent="0.25">
      <c r="A7420" s="406">
        <v>73872</v>
      </c>
      <c r="B7420" s="406" t="s">
        <v>724</v>
      </c>
      <c r="C7420" s="406"/>
      <c r="D7420" s="406"/>
      <c r="E7420" s="404" t="s">
        <v>65</v>
      </c>
      <c r="G7420"/>
    </row>
    <row r="7421" spans="1:7" ht="13.5" thickBot="1" x14ac:dyDescent="0.25">
      <c r="A7421" s="407" t="s">
        <v>725</v>
      </c>
      <c r="B7421" s="407" t="s">
        <v>4065</v>
      </c>
      <c r="C7421" s="407" t="s">
        <v>184</v>
      </c>
      <c r="D7421" s="407">
        <v>24.53</v>
      </c>
      <c r="E7421" s="404" t="s">
        <v>65</v>
      </c>
      <c r="G7421"/>
    </row>
    <row r="7422" spans="1:7" ht="13.5" thickBot="1" x14ac:dyDescent="0.25">
      <c r="A7422" s="406" t="s">
        <v>726</v>
      </c>
      <c r="B7422" s="406" t="s">
        <v>4066</v>
      </c>
      <c r="C7422" s="406" t="s">
        <v>184</v>
      </c>
      <c r="D7422" s="406">
        <v>47.75</v>
      </c>
      <c r="E7422" s="404" t="s">
        <v>65</v>
      </c>
      <c r="G7422"/>
    </row>
    <row r="7423" spans="1:7" ht="13.5" thickBot="1" x14ac:dyDescent="0.25">
      <c r="A7423" s="407">
        <v>147</v>
      </c>
      <c r="B7423" s="407" t="s">
        <v>727</v>
      </c>
      <c r="C7423" s="407"/>
      <c r="D7423" s="407"/>
      <c r="E7423" s="404" t="s">
        <v>65</v>
      </c>
      <c r="G7423"/>
    </row>
    <row r="7424" spans="1:7" ht="13.5" thickBot="1" x14ac:dyDescent="0.25">
      <c r="A7424" s="406">
        <v>72124</v>
      </c>
      <c r="B7424" s="406" t="s">
        <v>4067</v>
      </c>
      <c r="C7424" s="406" t="s">
        <v>728</v>
      </c>
      <c r="D7424" s="406">
        <v>102.59</v>
      </c>
      <c r="E7424" s="404" t="s">
        <v>65</v>
      </c>
      <c r="G7424"/>
    </row>
    <row r="7425" spans="1:7" ht="76.5" customHeight="1" thickBot="1" x14ac:dyDescent="0.25">
      <c r="A7425" s="407">
        <v>74025</v>
      </c>
      <c r="B7425" s="407" t="s">
        <v>729</v>
      </c>
      <c r="C7425" s="407"/>
      <c r="D7425" s="407"/>
      <c r="E7425" s="404" t="s">
        <v>65</v>
      </c>
      <c r="G7425"/>
    </row>
    <row r="7426" spans="1:7" ht="13.5" thickBot="1" x14ac:dyDescent="0.25">
      <c r="A7426" s="406" t="s">
        <v>730</v>
      </c>
      <c r="B7426" s="406" t="s">
        <v>4068</v>
      </c>
      <c r="C7426" s="406" t="s">
        <v>70</v>
      </c>
      <c r="D7426" s="406">
        <v>37.69</v>
      </c>
      <c r="E7426" s="404" t="s">
        <v>65</v>
      </c>
      <c r="G7426"/>
    </row>
    <row r="7427" spans="1:7" ht="13.5" thickBot="1" x14ac:dyDescent="0.25">
      <c r="A7427" s="407">
        <v>74190</v>
      </c>
      <c r="B7427" s="407" t="s">
        <v>733</v>
      </c>
      <c r="C7427" s="407"/>
      <c r="D7427" s="407"/>
      <c r="E7427" s="404" t="s">
        <v>65</v>
      </c>
      <c r="G7427"/>
    </row>
    <row r="7428" spans="1:7" ht="13.5" thickBot="1" x14ac:dyDescent="0.25">
      <c r="A7428" s="406" t="s">
        <v>734</v>
      </c>
      <c r="B7428" s="406" t="s">
        <v>4069</v>
      </c>
      <c r="C7428" s="406" t="s">
        <v>184</v>
      </c>
      <c r="D7428" s="406">
        <v>125.84</v>
      </c>
      <c r="E7428" s="404" t="s">
        <v>65</v>
      </c>
      <c r="G7428"/>
    </row>
    <row r="7429" spans="1:7" ht="13.5" thickBot="1" x14ac:dyDescent="0.25">
      <c r="A7429" s="407">
        <v>150</v>
      </c>
      <c r="B7429" s="407" t="s">
        <v>735</v>
      </c>
      <c r="C7429" s="407"/>
      <c r="D7429" s="407"/>
      <c r="E7429" s="404" t="s">
        <v>65</v>
      </c>
      <c r="G7429"/>
    </row>
    <row r="7430" spans="1:7" ht="13.5" thickBot="1" x14ac:dyDescent="0.25">
      <c r="A7430" s="406">
        <v>83744</v>
      </c>
      <c r="B7430" s="406" t="s">
        <v>4070</v>
      </c>
      <c r="C7430" s="406" t="s">
        <v>184</v>
      </c>
      <c r="D7430" s="406">
        <v>28.06</v>
      </c>
      <c r="E7430" s="404" t="s">
        <v>65</v>
      </c>
      <c r="G7430"/>
    </row>
    <row r="7431" spans="1:7" ht="13.5" thickBot="1" x14ac:dyDescent="0.25">
      <c r="A7431" s="407">
        <v>83745</v>
      </c>
      <c r="B7431" s="407" t="s">
        <v>4071</v>
      </c>
      <c r="C7431" s="407" t="s">
        <v>184</v>
      </c>
      <c r="D7431" s="407">
        <v>17.989999999999998</v>
      </c>
      <c r="E7431" s="404" t="s">
        <v>65</v>
      </c>
      <c r="G7431"/>
    </row>
    <row r="7432" spans="1:7" ht="13.5" thickBot="1" x14ac:dyDescent="0.25">
      <c r="A7432" s="406">
        <v>83746</v>
      </c>
      <c r="B7432" s="406" t="s">
        <v>4072</v>
      </c>
      <c r="C7432" s="406" t="s">
        <v>184</v>
      </c>
      <c r="D7432" s="406">
        <v>25.26</v>
      </c>
      <c r="E7432" s="404" t="s">
        <v>65</v>
      </c>
      <c r="G7432"/>
    </row>
    <row r="7433" spans="1:7" ht="13.5" thickBot="1" x14ac:dyDescent="0.25">
      <c r="A7433" s="407">
        <v>83747</v>
      </c>
      <c r="B7433" s="407" t="s">
        <v>4073</v>
      </c>
      <c r="C7433" s="407" t="s">
        <v>184</v>
      </c>
      <c r="D7433" s="407">
        <v>21.87</v>
      </c>
      <c r="E7433" s="404" t="s">
        <v>65</v>
      </c>
      <c r="G7433"/>
    </row>
    <row r="7434" spans="1:7" ht="13.5" thickBot="1" x14ac:dyDescent="0.25">
      <c r="A7434" s="406">
        <v>83748</v>
      </c>
      <c r="B7434" s="406" t="s">
        <v>4074</v>
      </c>
      <c r="C7434" s="406" t="s">
        <v>184</v>
      </c>
      <c r="D7434" s="406">
        <v>26.34</v>
      </c>
      <c r="E7434" s="404" t="s">
        <v>65</v>
      </c>
      <c r="G7434"/>
    </row>
    <row r="7435" spans="1:7" ht="23.25" customHeight="1" thickBot="1" x14ac:dyDescent="0.25">
      <c r="A7435" s="407">
        <v>83749</v>
      </c>
      <c r="B7435" s="407" t="s">
        <v>4075</v>
      </c>
      <c r="C7435" s="407" t="s">
        <v>184</v>
      </c>
      <c r="D7435" s="407">
        <v>29.01</v>
      </c>
      <c r="E7435" s="404" t="s">
        <v>65</v>
      </c>
      <c r="G7435"/>
    </row>
    <row r="7436" spans="1:7" ht="13.5" thickBot="1" x14ac:dyDescent="0.25">
      <c r="A7436" s="406">
        <v>83750</v>
      </c>
      <c r="B7436" s="406" t="s">
        <v>8381</v>
      </c>
      <c r="C7436" s="406" t="s">
        <v>184</v>
      </c>
      <c r="D7436" s="406">
        <v>31.67</v>
      </c>
      <c r="E7436" s="404" t="s">
        <v>65</v>
      </c>
      <c r="G7436"/>
    </row>
    <row r="7437" spans="1:7" ht="13.5" thickBot="1" x14ac:dyDescent="0.25">
      <c r="A7437" s="407">
        <v>83751</v>
      </c>
      <c r="B7437" s="407" t="s">
        <v>4630</v>
      </c>
      <c r="C7437" s="407" t="s">
        <v>184</v>
      </c>
      <c r="D7437" s="407">
        <v>22.64</v>
      </c>
      <c r="E7437" s="404" t="s">
        <v>65</v>
      </c>
      <c r="G7437"/>
    </row>
    <row r="7438" spans="1:7" ht="13.5" thickBot="1" x14ac:dyDescent="0.25">
      <c r="A7438" s="406">
        <v>83752</v>
      </c>
      <c r="B7438" s="406" t="s">
        <v>4076</v>
      </c>
      <c r="C7438" s="406" t="s">
        <v>184</v>
      </c>
      <c r="D7438" s="406">
        <v>21.87</v>
      </c>
      <c r="E7438" s="404" t="s">
        <v>65</v>
      </c>
      <c r="G7438"/>
    </row>
    <row r="7439" spans="1:7" ht="23.25" thickBot="1" x14ac:dyDescent="0.25">
      <c r="A7439" s="407">
        <v>83753</v>
      </c>
      <c r="B7439" s="407" t="s">
        <v>4077</v>
      </c>
      <c r="C7439" s="407" t="s">
        <v>184</v>
      </c>
      <c r="D7439" s="407">
        <v>35.69</v>
      </c>
      <c r="E7439" s="404" t="s">
        <v>65</v>
      </c>
      <c r="G7439"/>
    </row>
    <row r="7440" spans="1:7" ht="23.25" thickBot="1" x14ac:dyDescent="0.25">
      <c r="A7440" s="406">
        <v>83754</v>
      </c>
      <c r="B7440" s="406" t="s">
        <v>4078</v>
      </c>
      <c r="C7440" s="406" t="s">
        <v>184</v>
      </c>
      <c r="D7440" s="406">
        <v>23.93</v>
      </c>
      <c r="E7440" s="404" t="s">
        <v>65</v>
      </c>
      <c r="G7440"/>
    </row>
    <row r="7441" spans="1:7" ht="13.5" thickBot="1" x14ac:dyDescent="0.25">
      <c r="A7441" s="407">
        <v>165</v>
      </c>
      <c r="B7441" s="407" t="s">
        <v>736</v>
      </c>
      <c r="C7441" s="407"/>
      <c r="D7441" s="407"/>
      <c r="E7441" s="404" t="s">
        <v>65</v>
      </c>
      <c r="G7441"/>
    </row>
    <row r="7442" spans="1:7" ht="23.25" thickBot="1" x14ac:dyDescent="0.25">
      <c r="A7442" s="406">
        <v>72308</v>
      </c>
      <c r="B7442" s="406" t="s">
        <v>4631</v>
      </c>
      <c r="C7442" s="406" t="s">
        <v>70</v>
      </c>
      <c r="D7442" s="406">
        <v>23.69</v>
      </c>
      <c r="E7442" s="404" t="s">
        <v>65</v>
      </c>
      <c r="G7442"/>
    </row>
    <row r="7443" spans="1:7" ht="23.25" thickBot="1" x14ac:dyDescent="0.25">
      <c r="A7443" s="407">
        <v>72309</v>
      </c>
      <c r="B7443" s="407" t="s">
        <v>4632</v>
      </c>
      <c r="C7443" s="407" t="s">
        <v>70</v>
      </c>
      <c r="D7443" s="407">
        <v>24.79</v>
      </c>
      <c r="E7443" s="404" t="s">
        <v>65</v>
      </c>
      <c r="G7443"/>
    </row>
    <row r="7444" spans="1:7" ht="23.25" thickBot="1" x14ac:dyDescent="0.25">
      <c r="A7444" s="406">
        <v>72310</v>
      </c>
      <c r="B7444" s="406" t="s">
        <v>4633</v>
      </c>
      <c r="C7444" s="406" t="s">
        <v>70</v>
      </c>
      <c r="D7444" s="406">
        <v>41.29</v>
      </c>
      <c r="E7444" s="404" t="s">
        <v>65</v>
      </c>
      <c r="G7444"/>
    </row>
    <row r="7445" spans="1:7" ht="23.25" thickBot="1" x14ac:dyDescent="0.25">
      <c r="A7445" s="407">
        <v>72311</v>
      </c>
      <c r="B7445" s="407" t="s">
        <v>4634</v>
      </c>
      <c r="C7445" s="407" t="s">
        <v>70</v>
      </c>
      <c r="D7445" s="407">
        <v>45.7</v>
      </c>
      <c r="E7445" s="404" t="s">
        <v>65</v>
      </c>
      <c r="G7445"/>
    </row>
    <row r="7446" spans="1:7" ht="51" customHeight="1" thickBot="1" x14ac:dyDescent="0.25">
      <c r="A7446" s="406">
        <v>72312</v>
      </c>
      <c r="B7446" s="406" t="s">
        <v>4635</v>
      </c>
      <c r="C7446" s="406" t="s">
        <v>70</v>
      </c>
      <c r="D7446" s="406">
        <v>63.08</v>
      </c>
      <c r="E7446" s="404" t="s">
        <v>65</v>
      </c>
      <c r="G7446"/>
    </row>
    <row r="7447" spans="1:7" ht="23.25" thickBot="1" x14ac:dyDescent="0.25">
      <c r="A7447" s="407">
        <v>72316</v>
      </c>
      <c r="B7447" s="407" t="s">
        <v>4636</v>
      </c>
      <c r="C7447" s="407" t="s">
        <v>70</v>
      </c>
      <c r="D7447" s="407">
        <v>73.66</v>
      </c>
      <c r="E7447" s="404" t="s">
        <v>65</v>
      </c>
      <c r="G7447"/>
    </row>
    <row r="7448" spans="1:7" ht="38.25" customHeight="1" thickBot="1" x14ac:dyDescent="0.25">
      <c r="A7448" s="406">
        <v>72925</v>
      </c>
      <c r="B7448" s="406" t="s">
        <v>4637</v>
      </c>
      <c r="C7448" s="406" t="s">
        <v>70</v>
      </c>
      <c r="D7448" s="406">
        <v>13.74</v>
      </c>
      <c r="E7448" s="404" t="s">
        <v>65</v>
      </c>
      <c r="G7448"/>
    </row>
    <row r="7449" spans="1:7" ht="23.25" thickBot="1" x14ac:dyDescent="0.25">
      <c r="A7449" s="407">
        <v>72926</v>
      </c>
      <c r="B7449" s="407" t="s">
        <v>4638</v>
      </c>
      <c r="C7449" s="407" t="s">
        <v>70</v>
      </c>
      <c r="D7449" s="407">
        <v>22.79</v>
      </c>
      <c r="E7449" s="404" t="s">
        <v>65</v>
      </c>
      <c r="G7449"/>
    </row>
    <row r="7450" spans="1:7" ht="38.25" customHeight="1" thickBot="1" x14ac:dyDescent="0.25">
      <c r="A7450" s="406">
        <v>73627</v>
      </c>
      <c r="B7450" s="406" t="s">
        <v>4639</v>
      </c>
      <c r="C7450" s="406" t="s">
        <v>70</v>
      </c>
      <c r="D7450" s="406">
        <v>22.25</v>
      </c>
      <c r="E7450" s="404" t="s">
        <v>65</v>
      </c>
      <c r="G7450"/>
    </row>
    <row r="7451" spans="1:7" ht="51" customHeight="1" thickBot="1" x14ac:dyDescent="0.25">
      <c r="A7451" s="407">
        <v>73798</v>
      </c>
      <c r="B7451" s="407" t="s">
        <v>737</v>
      </c>
      <c r="C7451" s="407"/>
      <c r="D7451" s="407"/>
      <c r="E7451" s="404" t="s">
        <v>65</v>
      </c>
      <c r="G7451"/>
    </row>
    <row r="7452" spans="1:7" ht="23.25" thickBot="1" x14ac:dyDescent="0.25">
      <c r="A7452" s="406" t="s">
        <v>738</v>
      </c>
      <c r="B7452" s="406" t="s">
        <v>4079</v>
      </c>
      <c r="C7452" s="406" t="s">
        <v>70</v>
      </c>
      <c r="D7452" s="406">
        <v>25.11</v>
      </c>
      <c r="E7452" s="404" t="s">
        <v>65</v>
      </c>
      <c r="G7452"/>
    </row>
    <row r="7453" spans="1:7" ht="23.25" thickBot="1" x14ac:dyDescent="0.25">
      <c r="A7453" s="407" t="s">
        <v>739</v>
      </c>
      <c r="B7453" s="407" t="s">
        <v>4080</v>
      </c>
      <c r="C7453" s="407" t="s">
        <v>70</v>
      </c>
      <c r="D7453" s="407">
        <v>40.31</v>
      </c>
      <c r="E7453" s="404" t="s">
        <v>65</v>
      </c>
      <c r="G7453"/>
    </row>
    <row r="7454" spans="1:7" ht="13.5" thickBot="1" x14ac:dyDescent="0.25">
      <c r="A7454" s="406">
        <v>83409</v>
      </c>
      <c r="B7454" s="406" t="s">
        <v>4081</v>
      </c>
      <c r="C7454" s="406" t="s">
        <v>70</v>
      </c>
      <c r="D7454" s="406">
        <v>7.02</v>
      </c>
      <c r="E7454" s="404" t="s">
        <v>65</v>
      </c>
      <c r="G7454"/>
    </row>
    <row r="7455" spans="1:7" ht="13.5" thickBot="1" x14ac:dyDescent="0.25">
      <c r="A7455" s="407">
        <v>83410</v>
      </c>
      <c r="B7455" s="407" t="s">
        <v>4082</v>
      </c>
      <c r="C7455" s="407" t="s">
        <v>70</v>
      </c>
      <c r="D7455" s="407">
        <v>9.76</v>
      </c>
      <c r="E7455" s="404" t="s">
        <v>65</v>
      </c>
      <c r="G7455"/>
    </row>
    <row r="7456" spans="1:7" ht="13.5" thickBot="1" x14ac:dyDescent="0.25">
      <c r="A7456" s="406">
        <v>83411</v>
      </c>
      <c r="B7456" s="406" t="s">
        <v>4083</v>
      </c>
      <c r="C7456" s="406" t="s">
        <v>70</v>
      </c>
      <c r="D7456" s="406">
        <v>12.46</v>
      </c>
      <c r="E7456" s="404" t="s">
        <v>65</v>
      </c>
      <c r="G7456"/>
    </row>
    <row r="7457" spans="1:7" ht="13.5" thickBot="1" x14ac:dyDescent="0.25">
      <c r="A7457" s="407">
        <v>83412</v>
      </c>
      <c r="B7457" s="407" t="s">
        <v>4084</v>
      </c>
      <c r="C7457" s="407" t="s">
        <v>70</v>
      </c>
      <c r="D7457" s="407">
        <v>14.07</v>
      </c>
      <c r="E7457" s="404" t="s">
        <v>65</v>
      </c>
      <c r="G7457"/>
    </row>
    <row r="7458" spans="1:7" ht="13.5" thickBot="1" x14ac:dyDescent="0.25">
      <c r="A7458" s="406">
        <v>83413</v>
      </c>
      <c r="B7458" s="406" t="s">
        <v>4085</v>
      </c>
      <c r="C7458" s="406" t="s">
        <v>70</v>
      </c>
      <c r="D7458" s="406">
        <v>19</v>
      </c>
      <c r="E7458" s="404" t="s">
        <v>65</v>
      </c>
      <c r="G7458"/>
    </row>
    <row r="7459" spans="1:7" ht="13.5" thickBot="1" x14ac:dyDescent="0.25">
      <c r="A7459" s="407">
        <v>83414</v>
      </c>
      <c r="B7459" s="407" t="s">
        <v>4086</v>
      </c>
      <c r="C7459" s="407" t="s">
        <v>70</v>
      </c>
      <c r="D7459" s="407">
        <v>23.15</v>
      </c>
      <c r="E7459" s="404" t="s">
        <v>65</v>
      </c>
      <c r="G7459"/>
    </row>
    <row r="7460" spans="1:7" ht="13.5" thickBot="1" x14ac:dyDescent="0.25">
      <c r="A7460" s="406">
        <v>83415</v>
      </c>
      <c r="B7460" s="406" t="s">
        <v>4087</v>
      </c>
      <c r="C7460" s="406" t="s">
        <v>70</v>
      </c>
      <c r="D7460" s="406">
        <v>33.22</v>
      </c>
      <c r="E7460" s="404" t="s">
        <v>65</v>
      </c>
      <c r="G7460"/>
    </row>
    <row r="7461" spans="1:7" ht="23.25" thickBot="1" x14ac:dyDescent="0.25">
      <c r="A7461" s="407">
        <v>91831</v>
      </c>
      <c r="B7461" s="407" t="s">
        <v>14670</v>
      </c>
      <c r="C7461" s="407" t="s">
        <v>70</v>
      </c>
      <c r="D7461" s="407">
        <v>3.33</v>
      </c>
      <c r="E7461" s="404" t="s">
        <v>65</v>
      </c>
      <c r="G7461"/>
    </row>
    <row r="7462" spans="1:7" ht="23.25" thickBot="1" x14ac:dyDescent="0.25">
      <c r="A7462" s="406">
        <v>91834</v>
      </c>
      <c r="B7462" s="406" t="s">
        <v>14671</v>
      </c>
      <c r="C7462" s="406" t="s">
        <v>70</v>
      </c>
      <c r="D7462" s="406">
        <v>4.3</v>
      </c>
      <c r="E7462" s="404" t="s">
        <v>65</v>
      </c>
      <c r="G7462"/>
    </row>
    <row r="7463" spans="1:7" ht="23.25" thickBot="1" x14ac:dyDescent="0.25">
      <c r="A7463" s="407">
        <v>91836</v>
      </c>
      <c r="B7463" s="407" t="s">
        <v>14672</v>
      </c>
      <c r="C7463" s="407" t="s">
        <v>70</v>
      </c>
      <c r="D7463" s="407">
        <v>5.89</v>
      </c>
      <c r="E7463" s="404" t="s">
        <v>65</v>
      </c>
      <c r="G7463"/>
    </row>
    <row r="7464" spans="1:7" ht="23.25" thickBot="1" x14ac:dyDescent="0.25">
      <c r="A7464" s="406">
        <v>91842</v>
      </c>
      <c r="B7464" s="406" t="s">
        <v>14673</v>
      </c>
      <c r="C7464" s="406" t="s">
        <v>70</v>
      </c>
      <c r="D7464" s="406">
        <v>3.93</v>
      </c>
      <c r="E7464" s="404" t="s">
        <v>65</v>
      </c>
      <c r="G7464"/>
    </row>
    <row r="7465" spans="1:7" ht="23.25" thickBot="1" x14ac:dyDescent="0.25">
      <c r="A7465" s="407">
        <v>91844</v>
      </c>
      <c r="B7465" s="407" t="s">
        <v>14674</v>
      </c>
      <c r="C7465" s="407" t="s">
        <v>70</v>
      </c>
      <c r="D7465" s="407">
        <v>4.91</v>
      </c>
      <c r="E7465" s="404" t="s">
        <v>65</v>
      </c>
      <c r="G7465"/>
    </row>
    <row r="7466" spans="1:7" ht="23.25" customHeight="1" thickBot="1" x14ac:dyDescent="0.25">
      <c r="A7466" s="406">
        <v>91846</v>
      </c>
      <c r="B7466" s="406" t="s">
        <v>14675</v>
      </c>
      <c r="C7466" s="406" t="s">
        <v>70</v>
      </c>
      <c r="D7466" s="406">
        <v>6.5</v>
      </c>
      <c r="E7466" s="404" t="s">
        <v>65</v>
      </c>
      <c r="G7466"/>
    </row>
    <row r="7467" spans="1:7" ht="23.25" thickBot="1" x14ac:dyDescent="0.25">
      <c r="A7467" s="407">
        <v>91852</v>
      </c>
      <c r="B7467" s="407" t="s">
        <v>14676</v>
      </c>
      <c r="C7467" s="407" t="s">
        <v>70</v>
      </c>
      <c r="D7467" s="407">
        <v>5.8</v>
      </c>
      <c r="E7467" s="404" t="s">
        <v>65</v>
      </c>
      <c r="G7467"/>
    </row>
    <row r="7468" spans="1:7" ht="23.25" thickBot="1" x14ac:dyDescent="0.25">
      <c r="A7468" s="406">
        <v>91854</v>
      </c>
      <c r="B7468" s="406" t="s">
        <v>14677</v>
      </c>
      <c r="C7468" s="406" t="s">
        <v>70</v>
      </c>
      <c r="D7468" s="406">
        <v>6.74</v>
      </c>
      <c r="E7468" s="404" t="s">
        <v>65</v>
      </c>
      <c r="G7468"/>
    </row>
    <row r="7469" spans="1:7" ht="23.25" thickBot="1" x14ac:dyDescent="0.25">
      <c r="A7469" s="407">
        <v>91856</v>
      </c>
      <c r="B7469" s="407" t="s">
        <v>14678</v>
      </c>
      <c r="C7469" s="407" t="s">
        <v>70</v>
      </c>
      <c r="D7469" s="407">
        <v>8.26</v>
      </c>
      <c r="E7469" s="404" t="s">
        <v>65</v>
      </c>
      <c r="G7469"/>
    </row>
    <row r="7470" spans="1:7" ht="23.25" thickBot="1" x14ac:dyDescent="0.25">
      <c r="A7470" s="406">
        <v>91862</v>
      </c>
      <c r="B7470" s="406" t="s">
        <v>14679</v>
      </c>
      <c r="C7470" s="406" t="s">
        <v>1050</v>
      </c>
      <c r="D7470" s="406">
        <v>3.83</v>
      </c>
      <c r="E7470" s="404" t="s">
        <v>65</v>
      </c>
      <c r="G7470"/>
    </row>
    <row r="7471" spans="1:7" ht="23.25" thickBot="1" x14ac:dyDescent="0.25">
      <c r="A7471" s="407">
        <v>91863</v>
      </c>
      <c r="B7471" s="407" t="s">
        <v>14680</v>
      </c>
      <c r="C7471" s="407" t="s">
        <v>1050</v>
      </c>
      <c r="D7471" s="407">
        <v>5</v>
      </c>
      <c r="E7471" s="404" t="s">
        <v>65</v>
      </c>
      <c r="G7471"/>
    </row>
    <row r="7472" spans="1:7" ht="23.25" thickBot="1" x14ac:dyDescent="0.25">
      <c r="A7472" s="406">
        <v>91864</v>
      </c>
      <c r="B7472" s="406" t="s">
        <v>14681</v>
      </c>
      <c r="C7472" s="406" t="s">
        <v>1038</v>
      </c>
      <c r="D7472" s="406">
        <v>6.94</v>
      </c>
      <c r="E7472" s="404" t="s">
        <v>65</v>
      </c>
      <c r="G7472"/>
    </row>
    <row r="7473" spans="1:7" ht="23.25" thickBot="1" x14ac:dyDescent="0.25">
      <c r="A7473" s="407">
        <v>91865</v>
      </c>
      <c r="B7473" s="407" t="s">
        <v>14682</v>
      </c>
      <c r="C7473" s="407" t="s">
        <v>11954</v>
      </c>
      <c r="D7473" s="407">
        <v>9.48</v>
      </c>
      <c r="E7473" s="404" t="s">
        <v>65</v>
      </c>
      <c r="G7473"/>
    </row>
    <row r="7474" spans="1:7" ht="23.25" thickBot="1" x14ac:dyDescent="0.25">
      <c r="A7474" s="406">
        <v>91866</v>
      </c>
      <c r="B7474" s="406" t="s">
        <v>14683</v>
      </c>
      <c r="C7474" s="406" t="s">
        <v>1050</v>
      </c>
      <c r="D7474" s="406">
        <v>4.54</v>
      </c>
      <c r="E7474" s="404" t="s">
        <v>65</v>
      </c>
      <c r="G7474"/>
    </row>
    <row r="7475" spans="1:7" ht="23.25" thickBot="1" x14ac:dyDescent="0.25">
      <c r="A7475" s="407">
        <v>91867</v>
      </c>
      <c r="B7475" s="407" t="s">
        <v>14684</v>
      </c>
      <c r="C7475" s="407" t="s">
        <v>1050</v>
      </c>
      <c r="D7475" s="407">
        <v>5.71</v>
      </c>
      <c r="E7475" s="404" t="s">
        <v>65</v>
      </c>
      <c r="G7475"/>
    </row>
    <row r="7476" spans="1:7" ht="23.25" thickBot="1" x14ac:dyDescent="0.25">
      <c r="A7476" s="406">
        <v>91868</v>
      </c>
      <c r="B7476" s="406" t="s">
        <v>14685</v>
      </c>
      <c r="C7476" s="406" t="s">
        <v>1038</v>
      </c>
      <c r="D7476" s="406">
        <v>7.66</v>
      </c>
      <c r="E7476" s="404" t="s">
        <v>65</v>
      </c>
      <c r="G7476"/>
    </row>
    <row r="7477" spans="1:7" ht="51" customHeight="1" thickBot="1" x14ac:dyDescent="0.25">
      <c r="A7477" s="407">
        <v>91869</v>
      </c>
      <c r="B7477" s="407" t="s">
        <v>14686</v>
      </c>
      <c r="C7477" s="407" t="s">
        <v>11954</v>
      </c>
      <c r="D7477" s="407">
        <v>10.199999999999999</v>
      </c>
      <c r="E7477" s="404" t="s">
        <v>65</v>
      </c>
      <c r="G7477"/>
    </row>
    <row r="7478" spans="1:7" ht="23.25" thickBot="1" x14ac:dyDescent="0.25">
      <c r="A7478" s="406">
        <v>91870</v>
      </c>
      <c r="B7478" s="406" t="s">
        <v>14687</v>
      </c>
      <c r="C7478" s="406" t="s">
        <v>1050</v>
      </c>
      <c r="D7478" s="406">
        <v>6.86</v>
      </c>
      <c r="E7478" s="404" t="s">
        <v>65</v>
      </c>
      <c r="G7478"/>
    </row>
    <row r="7479" spans="1:7" ht="51" customHeight="1" thickBot="1" x14ac:dyDescent="0.25">
      <c r="A7479" s="407">
        <v>91871</v>
      </c>
      <c r="B7479" s="407" t="s">
        <v>14688</v>
      </c>
      <c r="C7479" s="407" t="s">
        <v>1050</v>
      </c>
      <c r="D7479" s="407">
        <v>8.07</v>
      </c>
      <c r="E7479" s="404" t="s">
        <v>65</v>
      </c>
      <c r="G7479"/>
    </row>
    <row r="7480" spans="1:7" ht="51" customHeight="1" thickBot="1" x14ac:dyDescent="0.25">
      <c r="A7480" s="406">
        <v>91872</v>
      </c>
      <c r="B7480" s="406" t="s">
        <v>14689</v>
      </c>
      <c r="C7480" s="406" t="s">
        <v>1038</v>
      </c>
      <c r="D7480" s="406">
        <v>10.01</v>
      </c>
      <c r="E7480" s="404" t="s">
        <v>65</v>
      </c>
      <c r="G7480"/>
    </row>
    <row r="7481" spans="1:7" ht="51" customHeight="1" thickBot="1" x14ac:dyDescent="0.25">
      <c r="A7481" s="407">
        <v>91873</v>
      </c>
      <c r="B7481" s="407" t="s">
        <v>14690</v>
      </c>
      <c r="C7481" s="407" t="s">
        <v>11954</v>
      </c>
      <c r="D7481" s="407">
        <v>12.51</v>
      </c>
      <c r="E7481" s="404" t="s">
        <v>65</v>
      </c>
      <c r="G7481"/>
    </row>
    <row r="7482" spans="1:7" ht="51" customHeight="1" thickBot="1" x14ac:dyDescent="0.25">
      <c r="A7482" s="406">
        <v>93008</v>
      </c>
      <c r="B7482" s="406" t="s">
        <v>14691</v>
      </c>
      <c r="C7482" s="406" t="s">
        <v>14692</v>
      </c>
      <c r="D7482" s="406">
        <v>11.81</v>
      </c>
      <c r="E7482" s="404" t="s">
        <v>65</v>
      </c>
      <c r="G7482"/>
    </row>
    <row r="7483" spans="1:7" ht="13.5" thickBot="1" x14ac:dyDescent="0.25">
      <c r="A7483" s="407">
        <v>93009</v>
      </c>
      <c r="B7483" s="407" t="s">
        <v>14693</v>
      </c>
      <c r="C7483" s="407" t="s">
        <v>13104</v>
      </c>
      <c r="D7483" s="407">
        <v>14.82</v>
      </c>
      <c r="E7483" s="404" t="s">
        <v>65</v>
      </c>
      <c r="G7483"/>
    </row>
    <row r="7484" spans="1:7" ht="13.5" thickBot="1" x14ac:dyDescent="0.25">
      <c r="A7484" s="406">
        <v>93010</v>
      </c>
      <c r="B7484" s="406" t="s">
        <v>14694</v>
      </c>
      <c r="C7484" s="406" t="s">
        <v>14692</v>
      </c>
      <c r="D7484" s="406">
        <v>24.63</v>
      </c>
      <c r="E7484" s="404" t="s">
        <v>65</v>
      </c>
      <c r="G7484"/>
    </row>
    <row r="7485" spans="1:7" ht="13.5" thickBot="1" x14ac:dyDescent="0.25">
      <c r="A7485" s="407">
        <v>93011</v>
      </c>
      <c r="B7485" s="407" t="s">
        <v>14695</v>
      </c>
      <c r="C7485" s="407" t="s">
        <v>13104</v>
      </c>
      <c r="D7485" s="407">
        <v>30.23</v>
      </c>
      <c r="E7485" s="404" t="s">
        <v>65</v>
      </c>
      <c r="G7485"/>
    </row>
    <row r="7486" spans="1:7" ht="13.5" thickBot="1" x14ac:dyDescent="0.25">
      <c r="A7486" s="406">
        <v>93012</v>
      </c>
      <c r="B7486" s="406" t="s">
        <v>14696</v>
      </c>
      <c r="C7486" s="406" t="s">
        <v>1038</v>
      </c>
      <c r="D7486" s="406">
        <v>42.97</v>
      </c>
      <c r="E7486" s="404" t="s">
        <v>65</v>
      </c>
      <c r="G7486"/>
    </row>
    <row r="7487" spans="1:7" ht="13.5" thickBot="1" x14ac:dyDescent="0.25">
      <c r="A7487" s="407">
        <v>166</v>
      </c>
      <c r="B7487" s="407" t="s">
        <v>740</v>
      </c>
      <c r="C7487" s="407"/>
      <c r="D7487" s="407"/>
      <c r="E7487" s="404" t="s">
        <v>65</v>
      </c>
      <c r="G7487"/>
    </row>
    <row r="7488" spans="1:7" ht="13.5" thickBot="1" x14ac:dyDescent="0.25">
      <c r="A7488" s="406">
        <v>72259</v>
      </c>
      <c r="B7488" s="406" t="s">
        <v>741</v>
      </c>
      <c r="C7488" s="406" t="s">
        <v>2</v>
      </c>
      <c r="D7488" s="406">
        <v>12.38</v>
      </c>
      <c r="E7488" s="404" t="s">
        <v>65</v>
      </c>
      <c r="G7488"/>
    </row>
    <row r="7489" spans="1:7" ht="13.5" thickBot="1" x14ac:dyDescent="0.25">
      <c r="A7489" s="407">
        <v>72260</v>
      </c>
      <c r="B7489" s="407" t="s">
        <v>742</v>
      </c>
      <c r="C7489" s="407" t="s">
        <v>2</v>
      </c>
      <c r="D7489" s="407">
        <v>13.25</v>
      </c>
      <c r="E7489" s="404" t="s">
        <v>65</v>
      </c>
      <c r="G7489"/>
    </row>
    <row r="7490" spans="1:7" ht="13.5" thickBot="1" x14ac:dyDescent="0.25">
      <c r="A7490" s="406">
        <v>72261</v>
      </c>
      <c r="B7490" s="406" t="s">
        <v>743</v>
      </c>
      <c r="C7490" s="406" t="s">
        <v>2</v>
      </c>
      <c r="D7490" s="406">
        <v>14.18</v>
      </c>
      <c r="E7490" s="404" t="s">
        <v>65</v>
      </c>
      <c r="G7490"/>
    </row>
    <row r="7491" spans="1:7" ht="13.5" thickBot="1" x14ac:dyDescent="0.25">
      <c r="A7491" s="407">
        <v>72262</v>
      </c>
      <c r="B7491" s="407" t="s">
        <v>744</v>
      </c>
      <c r="C7491" s="407" t="s">
        <v>2</v>
      </c>
      <c r="D7491" s="407">
        <v>14.18</v>
      </c>
      <c r="E7491" s="404" t="s">
        <v>65</v>
      </c>
      <c r="G7491"/>
    </row>
    <row r="7492" spans="1:7" ht="13.5" thickBot="1" x14ac:dyDescent="0.25">
      <c r="A7492" s="406">
        <v>72263</v>
      </c>
      <c r="B7492" s="406" t="s">
        <v>745</v>
      </c>
      <c r="C7492" s="406" t="s">
        <v>2</v>
      </c>
      <c r="D7492" s="406">
        <v>18.79</v>
      </c>
      <c r="E7492" s="404" t="s">
        <v>65</v>
      </c>
      <c r="G7492"/>
    </row>
    <row r="7493" spans="1:7" ht="13.5" thickBot="1" x14ac:dyDescent="0.25">
      <c r="A7493" s="407">
        <v>72264</v>
      </c>
      <c r="B7493" s="407" t="s">
        <v>746</v>
      </c>
      <c r="C7493" s="407" t="s">
        <v>2</v>
      </c>
      <c r="D7493" s="407">
        <v>18.79</v>
      </c>
      <c r="E7493" s="404" t="s">
        <v>65</v>
      </c>
      <c r="G7493"/>
    </row>
    <row r="7494" spans="1:7" ht="13.5" thickBot="1" x14ac:dyDescent="0.25">
      <c r="A7494" s="406">
        <v>72265</v>
      </c>
      <c r="B7494" s="406" t="s">
        <v>747</v>
      </c>
      <c r="C7494" s="406" t="s">
        <v>2</v>
      </c>
      <c r="D7494" s="406">
        <v>20.66</v>
      </c>
      <c r="E7494" s="404" t="s">
        <v>65</v>
      </c>
      <c r="G7494"/>
    </row>
    <row r="7495" spans="1:7" ht="13.5" thickBot="1" x14ac:dyDescent="0.25">
      <c r="A7495" s="407">
        <v>72266</v>
      </c>
      <c r="B7495" s="407" t="s">
        <v>748</v>
      </c>
      <c r="C7495" s="407" t="s">
        <v>2</v>
      </c>
      <c r="D7495" s="407">
        <v>26.39</v>
      </c>
      <c r="E7495" s="404" t="s">
        <v>65</v>
      </c>
      <c r="G7495"/>
    </row>
    <row r="7496" spans="1:7" ht="13.5" thickBot="1" x14ac:dyDescent="0.25">
      <c r="A7496" s="406">
        <v>72267</v>
      </c>
      <c r="B7496" s="406" t="s">
        <v>749</v>
      </c>
      <c r="C7496" s="406" t="s">
        <v>2</v>
      </c>
      <c r="D7496" s="406">
        <v>26.39</v>
      </c>
      <c r="E7496" s="404" t="s">
        <v>65</v>
      </c>
      <c r="G7496"/>
    </row>
    <row r="7497" spans="1:7" ht="13.5" thickBot="1" x14ac:dyDescent="0.25">
      <c r="A7497" s="407">
        <v>72268</v>
      </c>
      <c r="B7497" s="407" t="s">
        <v>750</v>
      </c>
      <c r="C7497" s="407" t="s">
        <v>2</v>
      </c>
      <c r="D7497" s="407">
        <v>26.39</v>
      </c>
      <c r="E7497" s="404" t="s">
        <v>65</v>
      </c>
      <c r="G7497"/>
    </row>
    <row r="7498" spans="1:7" ht="51" customHeight="1" thickBot="1" x14ac:dyDescent="0.25">
      <c r="A7498" s="406">
        <v>72269</v>
      </c>
      <c r="B7498" s="406" t="s">
        <v>751</v>
      </c>
      <c r="C7498" s="406" t="s">
        <v>2</v>
      </c>
      <c r="D7498" s="406">
        <v>30.74</v>
      </c>
      <c r="E7498" s="404" t="s">
        <v>65</v>
      </c>
      <c r="G7498"/>
    </row>
    <row r="7499" spans="1:7" ht="13.5" thickBot="1" x14ac:dyDescent="0.25">
      <c r="A7499" s="407">
        <v>72270</v>
      </c>
      <c r="B7499" s="407" t="s">
        <v>752</v>
      </c>
      <c r="C7499" s="407" t="s">
        <v>2</v>
      </c>
      <c r="D7499" s="407">
        <v>36.799999999999997</v>
      </c>
      <c r="E7499" s="404" t="s">
        <v>65</v>
      </c>
      <c r="G7499"/>
    </row>
    <row r="7500" spans="1:7" ht="13.5" thickBot="1" x14ac:dyDescent="0.25">
      <c r="A7500" s="406">
        <v>72271</v>
      </c>
      <c r="B7500" s="406" t="s">
        <v>4640</v>
      </c>
      <c r="C7500" s="406" t="s">
        <v>2</v>
      </c>
      <c r="D7500" s="406">
        <v>9.69</v>
      </c>
      <c r="E7500" s="404" t="s">
        <v>65</v>
      </c>
      <c r="G7500"/>
    </row>
    <row r="7501" spans="1:7" ht="13.5" thickBot="1" x14ac:dyDescent="0.25">
      <c r="A7501" s="407">
        <v>72272</v>
      </c>
      <c r="B7501" s="407" t="s">
        <v>4641</v>
      </c>
      <c r="C7501" s="407" t="s">
        <v>2</v>
      </c>
      <c r="D7501" s="407">
        <v>10.56</v>
      </c>
      <c r="E7501" s="404" t="s">
        <v>65</v>
      </c>
      <c r="G7501"/>
    </row>
    <row r="7502" spans="1:7" ht="13.5" thickBot="1" x14ac:dyDescent="0.25">
      <c r="A7502" s="406">
        <v>73782</v>
      </c>
      <c r="B7502" s="406" t="s">
        <v>983</v>
      </c>
      <c r="C7502" s="406"/>
      <c r="D7502" s="406"/>
      <c r="E7502" s="404" t="s">
        <v>65</v>
      </c>
      <c r="G7502"/>
    </row>
    <row r="7503" spans="1:7" ht="23.25" thickBot="1" x14ac:dyDescent="0.25">
      <c r="A7503" s="407" t="s">
        <v>985</v>
      </c>
      <c r="B7503" s="407" t="s">
        <v>986</v>
      </c>
      <c r="C7503" s="407" t="s">
        <v>2</v>
      </c>
      <c r="D7503" s="407">
        <v>32.99</v>
      </c>
      <c r="E7503" s="404" t="s">
        <v>65</v>
      </c>
      <c r="G7503"/>
    </row>
    <row r="7504" spans="1:7" ht="23.25" thickBot="1" x14ac:dyDescent="0.25">
      <c r="A7504" s="406" t="s">
        <v>987</v>
      </c>
      <c r="B7504" s="406" t="s">
        <v>988</v>
      </c>
      <c r="C7504" s="406" t="s">
        <v>2</v>
      </c>
      <c r="D7504" s="406">
        <v>50.19</v>
      </c>
      <c r="E7504" s="404" t="s">
        <v>65</v>
      </c>
      <c r="G7504"/>
    </row>
    <row r="7505" spans="1:7" ht="23.25" thickBot="1" x14ac:dyDescent="0.25">
      <c r="A7505" s="407" t="s">
        <v>989</v>
      </c>
      <c r="B7505" s="407" t="s">
        <v>990</v>
      </c>
      <c r="C7505" s="407" t="s">
        <v>2</v>
      </c>
      <c r="D7505" s="407">
        <v>60.11</v>
      </c>
      <c r="E7505" s="404" t="s">
        <v>65</v>
      </c>
      <c r="G7505"/>
    </row>
    <row r="7506" spans="1:7" ht="23.25" thickBot="1" x14ac:dyDescent="0.25">
      <c r="A7506" s="406" t="s">
        <v>4088</v>
      </c>
      <c r="B7506" s="406" t="s">
        <v>984</v>
      </c>
      <c r="C7506" s="406" t="s">
        <v>2</v>
      </c>
      <c r="D7506" s="406">
        <v>20.65</v>
      </c>
      <c r="E7506" s="404" t="s">
        <v>65</v>
      </c>
      <c r="G7506"/>
    </row>
    <row r="7507" spans="1:7" ht="23.25" thickBot="1" x14ac:dyDescent="0.25">
      <c r="A7507" s="407">
        <v>83377</v>
      </c>
      <c r="B7507" s="407" t="s">
        <v>886</v>
      </c>
      <c r="C7507" s="407" t="s">
        <v>2</v>
      </c>
      <c r="D7507" s="407">
        <v>7.28</v>
      </c>
      <c r="E7507" s="404" t="s">
        <v>65</v>
      </c>
      <c r="G7507"/>
    </row>
    <row r="7508" spans="1:7" ht="23.25" thickBot="1" x14ac:dyDescent="0.25">
      <c r="A7508" s="406">
        <v>91874</v>
      </c>
      <c r="B7508" s="406" t="s">
        <v>14697</v>
      </c>
      <c r="C7508" s="406" t="s">
        <v>2</v>
      </c>
      <c r="D7508" s="406">
        <v>3.58</v>
      </c>
      <c r="E7508" s="404" t="s">
        <v>65</v>
      </c>
      <c r="G7508"/>
    </row>
    <row r="7509" spans="1:7" ht="23.25" thickBot="1" x14ac:dyDescent="0.25">
      <c r="A7509" s="407">
        <v>91875</v>
      </c>
      <c r="B7509" s="407" t="s">
        <v>14698</v>
      </c>
      <c r="C7509" s="407" t="s">
        <v>2</v>
      </c>
      <c r="D7509" s="407">
        <v>4.76</v>
      </c>
      <c r="E7509" s="404" t="s">
        <v>65</v>
      </c>
      <c r="G7509"/>
    </row>
    <row r="7510" spans="1:7" ht="23.25" thickBot="1" x14ac:dyDescent="0.25">
      <c r="A7510" s="406">
        <v>91876</v>
      </c>
      <c r="B7510" s="406" t="s">
        <v>14699</v>
      </c>
      <c r="C7510" s="406" t="s">
        <v>2</v>
      </c>
      <c r="D7510" s="406">
        <v>6.15</v>
      </c>
      <c r="E7510" s="404" t="s">
        <v>65</v>
      </c>
      <c r="G7510"/>
    </row>
    <row r="7511" spans="1:7" ht="23.25" thickBot="1" x14ac:dyDescent="0.25">
      <c r="A7511" s="407">
        <v>91877</v>
      </c>
      <c r="B7511" s="407" t="s">
        <v>14700</v>
      </c>
      <c r="C7511" s="407" t="s">
        <v>2</v>
      </c>
      <c r="D7511" s="407">
        <v>8.34</v>
      </c>
      <c r="E7511" s="404" t="s">
        <v>65</v>
      </c>
      <c r="G7511"/>
    </row>
    <row r="7512" spans="1:7" ht="23.25" thickBot="1" x14ac:dyDescent="0.25">
      <c r="A7512" s="406">
        <v>91878</v>
      </c>
      <c r="B7512" s="406" t="s">
        <v>14701</v>
      </c>
      <c r="C7512" s="406" t="s">
        <v>2</v>
      </c>
      <c r="D7512" s="406">
        <v>4.59</v>
      </c>
      <c r="E7512" s="404" t="s">
        <v>65</v>
      </c>
      <c r="G7512"/>
    </row>
    <row r="7513" spans="1:7" ht="23.25" thickBot="1" x14ac:dyDescent="0.25">
      <c r="A7513" s="407">
        <v>91879</v>
      </c>
      <c r="B7513" s="407" t="s">
        <v>14702</v>
      </c>
      <c r="C7513" s="407" t="s">
        <v>2</v>
      </c>
      <c r="D7513" s="407">
        <v>5.74</v>
      </c>
      <c r="E7513" s="404" t="s">
        <v>65</v>
      </c>
      <c r="G7513"/>
    </row>
    <row r="7514" spans="1:7" ht="23.25" thickBot="1" x14ac:dyDescent="0.25">
      <c r="A7514" s="406">
        <v>91880</v>
      </c>
      <c r="B7514" s="406" t="s">
        <v>14703</v>
      </c>
      <c r="C7514" s="406" t="s">
        <v>2</v>
      </c>
      <c r="D7514" s="406">
        <v>7.16</v>
      </c>
      <c r="E7514" s="404" t="s">
        <v>65</v>
      </c>
      <c r="G7514"/>
    </row>
    <row r="7515" spans="1:7" ht="23.25" thickBot="1" x14ac:dyDescent="0.25">
      <c r="A7515" s="407">
        <v>91881</v>
      </c>
      <c r="B7515" s="407" t="s">
        <v>14704</v>
      </c>
      <c r="C7515" s="407" t="s">
        <v>2</v>
      </c>
      <c r="D7515" s="407">
        <v>9.35</v>
      </c>
      <c r="E7515" s="404" t="s">
        <v>65</v>
      </c>
      <c r="G7515"/>
    </row>
    <row r="7516" spans="1:7" ht="23.25" thickBot="1" x14ac:dyDescent="0.25">
      <c r="A7516" s="406">
        <v>91882</v>
      </c>
      <c r="B7516" s="406" t="s">
        <v>14705</v>
      </c>
      <c r="C7516" s="406" t="s">
        <v>2</v>
      </c>
      <c r="D7516" s="406">
        <v>5.67</v>
      </c>
      <c r="E7516" s="404" t="s">
        <v>65</v>
      </c>
      <c r="G7516"/>
    </row>
    <row r="7517" spans="1:7" ht="25.5" customHeight="1" thickBot="1" x14ac:dyDescent="0.25">
      <c r="A7517" s="407">
        <v>91884</v>
      </c>
      <c r="B7517" s="407" t="s">
        <v>14706</v>
      </c>
      <c r="C7517" s="407" t="s">
        <v>2</v>
      </c>
      <c r="D7517" s="407">
        <v>6.57</v>
      </c>
      <c r="E7517" s="404" t="s">
        <v>65</v>
      </c>
      <c r="G7517"/>
    </row>
    <row r="7518" spans="1:7" ht="23.25" thickBot="1" x14ac:dyDescent="0.25">
      <c r="A7518" s="406">
        <v>91885</v>
      </c>
      <c r="B7518" s="406" t="s">
        <v>14707</v>
      </c>
      <c r="C7518" s="406" t="s">
        <v>2</v>
      </c>
      <c r="D7518" s="406">
        <v>7.65</v>
      </c>
      <c r="E7518" s="404" t="s">
        <v>65</v>
      </c>
      <c r="G7518"/>
    </row>
    <row r="7519" spans="1:7" ht="23.25" thickBot="1" x14ac:dyDescent="0.25">
      <c r="A7519" s="407">
        <v>91886</v>
      </c>
      <c r="B7519" s="407" t="s">
        <v>14708</v>
      </c>
      <c r="C7519" s="407" t="s">
        <v>2</v>
      </c>
      <c r="D7519" s="407">
        <v>9.4600000000000009</v>
      </c>
      <c r="E7519" s="404" t="s">
        <v>65</v>
      </c>
      <c r="G7519"/>
    </row>
    <row r="7520" spans="1:7" ht="23.25" thickBot="1" x14ac:dyDescent="0.25">
      <c r="A7520" s="406">
        <v>91887</v>
      </c>
      <c r="B7520" s="406" t="s">
        <v>14709</v>
      </c>
      <c r="C7520" s="406" t="s">
        <v>2</v>
      </c>
      <c r="D7520" s="406">
        <v>5.39</v>
      </c>
      <c r="E7520" s="404" t="s">
        <v>65</v>
      </c>
      <c r="G7520"/>
    </row>
    <row r="7521" spans="1:7" ht="23.25" thickBot="1" x14ac:dyDescent="0.25">
      <c r="A7521" s="407">
        <v>91888</v>
      </c>
      <c r="B7521" s="407" t="s">
        <v>14710</v>
      </c>
      <c r="C7521" s="407" t="s">
        <v>2</v>
      </c>
      <c r="D7521" s="407">
        <v>7.02</v>
      </c>
      <c r="E7521" s="404" t="s">
        <v>65</v>
      </c>
      <c r="G7521"/>
    </row>
    <row r="7522" spans="1:7" ht="23.25" thickBot="1" x14ac:dyDescent="0.25">
      <c r="A7522" s="406">
        <v>91890</v>
      </c>
      <c r="B7522" s="406" t="s">
        <v>14711</v>
      </c>
      <c r="C7522" s="406" t="s">
        <v>2</v>
      </c>
      <c r="D7522" s="406">
        <v>7.37</v>
      </c>
      <c r="E7522" s="404" t="s">
        <v>65</v>
      </c>
      <c r="G7522"/>
    </row>
    <row r="7523" spans="1:7" ht="23.25" thickBot="1" x14ac:dyDescent="0.25">
      <c r="A7523" s="407">
        <v>91892</v>
      </c>
      <c r="B7523" s="407" t="s">
        <v>14712</v>
      </c>
      <c r="C7523" s="407" t="s">
        <v>2</v>
      </c>
      <c r="D7523" s="407">
        <v>8.1</v>
      </c>
      <c r="E7523" s="404" t="s">
        <v>65</v>
      </c>
      <c r="G7523"/>
    </row>
    <row r="7524" spans="1:7" ht="23.25" thickBot="1" x14ac:dyDescent="0.25">
      <c r="A7524" s="406">
        <v>91893</v>
      </c>
      <c r="B7524" s="406" t="s">
        <v>14713</v>
      </c>
      <c r="C7524" s="406" t="s">
        <v>2</v>
      </c>
      <c r="D7524" s="406">
        <v>10.050000000000001</v>
      </c>
      <c r="E7524" s="404" t="s">
        <v>65</v>
      </c>
      <c r="G7524"/>
    </row>
    <row r="7525" spans="1:7" ht="23.25" thickBot="1" x14ac:dyDescent="0.25">
      <c r="A7525" s="407">
        <v>91894</v>
      </c>
      <c r="B7525" s="407" t="s">
        <v>14714</v>
      </c>
      <c r="C7525" s="407" t="s">
        <v>2</v>
      </c>
      <c r="D7525" s="407">
        <v>10.53</v>
      </c>
      <c r="E7525" s="404" t="s">
        <v>65</v>
      </c>
      <c r="G7525"/>
    </row>
    <row r="7526" spans="1:7" ht="23.25" thickBot="1" x14ac:dyDescent="0.25">
      <c r="A7526" s="406">
        <v>91896</v>
      </c>
      <c r="B7526" s="406" t="s">
        <v>14715</v>
      </c>
      <c r="C7526" s="406" t="s">
        <v>2</v>
      </c>
      <c r="D7526" s="406">
        <v>13</v>
      </c>
      <c r="E7526" s="404" t="s">
        <v>65</v>
      </c>
      <c r="G7526"/>
    </row>
    <row r="7527" spans="1:7" ht="23.25" thickBot="1" x14ac:dyDescent="0.25">
      <c r="A7527" s="407">
        <v>91897</v>
      </c>
      <c r="B7527" s="407" t="s">
        <v>14716</v>
      </c>
      <c r="C7527" s="407" t="s">
        <v>2</v>
      </c>
      <c r="D7527" s="407">
        <v>15.6</v>
      </c>
      <c r="E7527" s="404" t="s">
        <v>65</v>
      </c>
      <c r="G7527"/>
    </row>
    <row r="7528" spans="1:7" ht="23.25" thickBot="1" x14ac:dyDescent="0.25">
      <c r="A7528" s="406">
        <v>91899</v>
      </c>
      <c r="B7528" s="406" t="s">
        <v>14717</v>
      </c>
      <c r="C7528" s="406" t="s">
        <v>2</v>
      </c>
      <c r="D7528" s="406">
        <v>6.85</v>
      </c>
      <c r="E7528" s="404" t="s">
        <v>65</v>
      </c>
      <c r="G7528"/>
    </row>
    <row r="7529" spans="1:7" ht="23.25" thickBot="1" x14ac:dyDescent="0.25">
      <c r="A7529" s="407">
        <v>91900</v>
      </c>
      <c r="B7529" s="407" t="s">
        <v>14718</v>
      </c>
      <c r="C7529" s="407" t="s">
        <v>2</v>
      </c>
      <c r="D7529" s="407">
        <v>8.48</v>
      </c>
      <c r="E7529" s="404" t="s">
        <v>65</v>
      </c>
      <c r="G7529"/>
    </row>
    <row r="7530" spans="1:7" ht="23.25" thickBot="1" x14ac:dyDescent="0.25">
      <c r="A7530" s="406">
        <v>91902</v>
      </c>
      <c r="B7530" s="406" t="s">
        <v>14719</v>
      </c>
      <c r="C7530" s="406" t="s">
        <v>2</v>
      </c>
      <c r="D7530" s="406">
        <v>8.83</v>
      </c>
      <c r="E7530" s="404" t="s">
        <v>65</v>
      </c>
      <c r="G7530"/>
    </row>
    <row r="7531" spans="1:7" ht="23.25" thickBot="1" x14ac:dyDescent="0.25">
      <c r="A7531" s="407">
        <v>91904</v>
      </c>
      <c r="B7531" s="407" t="s">
        <v>14720</v>
      </c>
      <c r="C7531" s="407" t="s">
        <v>2</v>
      </c>
      <c r="D7531" s="407">
        <v>9.56</v>
      </c>
      <c r="E7531" s="404" t="s">
        <v>65</v>
      </c>
      <c r="G7531"/>
    </row>
    <row r="7532" spans="1:7" ht="23.25" thickBot="1" x14ac:dyDescent="0.25">
      <c r="A7532" s="406">
        <v>91905</v>
      </c>
      <c r="B7532" s="406" t="s">
        <v>14721</v>
      </c>
      <c r="C7532" s="406" t="s">
        <v>2</v>
      </c>
      <c r="D7532" s="406">
        <v>11.51</v>
      </c>
      <c r="E7532" s="404" t="s">
        <v>65</v>
      </c>
      <c r="G7532"/>
    </row>
    <row r="7533" spans="1:7" ht="23.25" thickBot="1" x14ac:dyDescent="0.25">
      <c r="A7533" s="407">
        <v>91906</v>
      </c>
      <c r="B7533" s="407" t="s">
        <v>14722</v>
      </c>
      <c r="C7533" s="407" t="s">
        <v>2</v>
      </c>
      <c r="D7533" s="407">
        <v>11.99</v>
      </c>
      <c r="E7533" s="404" t="s">
        <v>65</v>
      </c>
      <c r="G7533"/>
    </row>
    <row r="7534" spans="1:7" ht="23.25" thickBot="1" x14ac:dyDescent="0.25">
      <c r="A7534" s="406">
        <v>91908</v>
      </c>
      <c r="B7534" s="406" t="s">
        <v>14723</v>
      </c>
      <c r="C7534" s="406" t="s">
        <v>2</v>
      </c>
      <c r="D7534" s="406">
        <v>14.5</v>
      </c>
      <c r="E7534" s="404" t="s">
        <v>65</v>
      </c>
      <c r="G7534"/>
    </row>
    <row r="7535" spans="1:7" ht="23.25" thickBot="1" x14ac:dyDescent="0.25">
      <c r="A7535" s="407">
        <v>91909</v>
      </c>
      <c r="B7535" s="407" t="s">
        <v>14724</v>
      </c>
      <c r="C7535" s="407" t="s">
        <v>2</v>
      </c>
      <c r="D7535" s="407">
        <v>17.100000000000001</v>
      </c>
      <c r="E7535" s="404" t="s">
        <v>65</v>
      </c>
      <c r="G7535"/>
    </row>
    <row r="7536" spans="1:7" ht="23.25" thickBot="1" x14ac:dyDescent="0.25">
      <c r="A7536" s="406">
        <v>91911</v>
      </c>
      <c r="B7536" s="406" t="s">
        <v>14725</v>
      </c>
      <c r="C7536" s="406" t="s">
        <v>2</v>
      </c>
      <c r="D7536" s="406">
        <v>8.52</v>
      </c>
      <c r="E7536" s="404" t="s">
        <v>65</v>
      </c>
      <c r="G7536"/>
    </row>
    <row r="7537" spans="1:7" ht="23.25" thickBot="1" x14ac:dyDescent="0.25">
      <c r="A7537" s="407">
        <v>91912</v>
      </c>
      <c r="B7537" s="407" t="s">
        <v>14726</v>
      </c>
      <c r="C7537" s="407" t="s">
        <v>2</v>
      </c>
      <c r="D7537" s="407">
        <v>10.15</v>
      </c>
      <c r="E7537" s="404" t="s">
        <v>65</v>
      </c>
      <c r="G7537"/>
    </row>
    <row r="7538" spans="1:7" ht="23.25" thickBot="1" x14ac:dyDescent="0.25">
      <c r="A7538" s="406">
        <v>91914</v>
      </c>
      <c r="B7538" s="406" t="s">
        <v>14727</v>
      </c>
      <c r="C7538" s="406" t="s">
        <v>2</v>
      </c>
      <c r="D7538" s="406">
        <v>10.119999999999999</v>
      </c>
      <c r="E7538" s="404" t="s">
        <v>65</v>
      </c>
      <c r="G7538"/>
    </row>
    <row r="7539" spans="1:7" ht="23.25" thickBot="1" x14ac:dyDescent="0.25">
      <c r="A7539" s="407">
        <v>91916</v>
      </c>
      <c r="B7539" s="407" t="s">
        <v>14728</v>
      </c>
      <c r="C7539" s="407" t="s">
        <v>2</v>
      </c>
      <c r="D7539" s="407">
        <v>10.85</v>
      </c>
      <c r="E7539" s="404" t="s">
        <v>65</v>
      </c>
      <c r="G7539"/>
    </row>
    <row r="7540" spans="1:7" ht="13.5" customHeight="1" thickBot="1" x14ac:dyDescent="0.25">
      <c r="A7540" s="406">
        <v>91917</v>
      </c>
      <c r="B7540" s="406" t="s">
        <v>14729</v>
      </c>
      <c r="C7540" s="406" t="s">
        <v>2</v>
      </c>
      <c r="D7540" s="406">
        <v>12.28</v>
      </c>
      <c r="E7540" s="404" t="s">
        <v>65</v>
      </c>
      <c r="G7540"/>
    </row>
    <row r="7541" spans="1:7" ht="23.25" thickBot="1" x14ac:dyDescent="0.25">
      <c r="A7541" s="407">
        <v>91918</v>
      </c>
      <c r="B7541" s="407" t="s">
        <v>14730</v>
      </c>
      <c r="C7541" s="407" t="s">
        <v>2</v>
      </c>
      <c r="D7541" s="407">
        <v>12.76</v>
      </c>
      <c r="E7541" s="404" t="s">
        <v>65</v>
      </c>
      <c r="G7541"/>
    </row>
    <row r="7542" spans="1:7" ht="23.25" thickBot="1" x14ac:dyDescent="0.25">
      <c r="A7542" s="406">
        <v>91920</v>
      </c>
      <c r="B7542" s="406" t="s">
        <v>14731</v>
      </c>
      <c r="C7542" s="406" t="s">
        <v>2</v>
      </c>
      <c r="D7542" s="406">
        <v>14.67</v>
      </c>
      <c r="E7542" s="404" t="s">
        <v>65</v>
      </c>
      <c r="G7542"/>
    </row>
    <row r="7543" spans="1:7" ht="23.25" thickBot="1" x14ac:dyDescent="0.25">
      <c r="A7543" s="407">
        <v>91921</v>
      </c>
      <c r="B7543" s="407" t="s">
        <v>14732</v>
      </c>
      <c r="C7543" s="407" t="s">
        <v>2</v>
      </c>
      <c r="D7543" s="407">
        <v>17.27</v>
      </c>
      <c r="E7543" s="404" t="s">
        <v>65</v>
      </c>
      <c r="G7543"/>
    </row>
    <row r="7544" spans="1:7" ht="13.5" thickBot="1" x14ac:dyDescent="0.25">
      <c r="A7544" s="406">
        <v>93013</v>
      </c>
      <c r="B7544" s="406" t="s">
        <v>14733</v>
      </c>
      <c r="C7544" s="406" t="s">
        <v>2</v>
      </c>
      <c r="D7544" s="406">
        <v>10.33</v>
      </c>
      <c r="E7544" s="404" t="s">
        <v>65</v>
      </c>
      <c r="G7544"/>
    </row>
    <row r="7545" spans="1:7" ht="68.25" customHeight="1" thickBot="1" x14ac:dyDescent="0.25">
      <c r="A7545" s="407">
        <v>93014</v>
      </c>
      <c r="B7545" s="407" t="s">
        <v>14734</v>
      </c>
      <c r="C7545" s="407" t="s">
        <v>2</v>
      </c>
      <c r="D7545" s="407">
        <v>13.7</v>
      </c>
      <c r="E7545" s="404" t="s">
        <v>65</v>
      </c>
      <c r="G7545"/>
    </row>
    <row r="7546" spans="1:7" ht="68.25" customHeight="1" thickBot="1" x14ac:dyDescent="0.25">
      <c r="A7546" s="406">
        <v>93015</v>
      </c>
      <c r="B7546" s="406" t="s">
        <v>14735</v>
      </c>
      <c r="C7546" s="406" t="s">
        <v>2</v>
      </c>
      <c r="D7546" s="406">
        <v>24.07</v>
      </c>
      <c r="E7546" s="404" t="s">
        <v>65</v>
      </c>
      <c r="G7546"/>
    </row>
    <row r="7547" spans="1:7" ht="68.25" customHeight="1" thickBot="1" x14ac:dyDescent="0.25">
      <c r="A7547" s="407">
        <v>93016</v>
      </c>
      <c r="B7547" s="407" t="s">
        <v>14736</v>
      </c>
      <c r="C7547" s="407" t="s">
        <v>2</v>
      </c>
      <c r="D7547" s="407">
        <v>28.69</v>
      </c>
      <c r="E7547" s="404" t="s">
        <v>65</v>
      </c>
      <c r="G7547"/>
    </row>
    <row r="7548" spans="1:7" ht="13.5" thickBot="1" x14ac:dyDescent="0.25">
      <c r="A7548" s="406">
        <v>93017</v>
      </c>
      <c r="B7548" s="406" t="s">
        <v>14737</v>
      </c>
      <c r="C7548" s="406" t="s">
        <v>2</v>
      </c>
      <c r="D7548" s="406">
        <v>45.94</v>
      </c>
      <c r="E7548" s="404" t="s">
        <v>65</v>
      </c>
      <c r="G7548"/>
    </row>
    <row r="7549" spans="1:7" ht="45.75" customHeight="1" thickBot="1" x14ac:dyDescent="0.25">
      <c r="A7549" s="407">
        <v>93018</v>
      </c>
      <c r="B7549" s="407" t="s">
        <v>14738</v>
      </c>
      <c r="C7549" s="407" t="s">
        <v>2</v>
      </c>
      <c r="D7549" s="407">
        <v>15.65</v>
      </c>
      <c r="E7549" s="404" t="s">
        <v>65</v>
      </c>
      <c r="G7549"/>
    </row>
    <row r="7550" spans="1:7" ht="23.25" thickBot="1" x14ac:dyDescent="0.25">
      <c r="A7550" s="406">
        <v>93019</v>
      </c>
      <c r="B7550" s="406" t="s">
        <v>14739</v>
      </c>
      <c r="C7550" s="406" t="s">
        <v>2</v>
      </c>
      <c r="D7550" s="406">
        <v>18.7</v>
      </c>
      <c r="E7550" s="404" t="s">
        <v>65</v>
      </c>
      <c r="G7550"/>
    </row>
    <row r="7551" spans="1:7" ht="23.25" thickBot="1" x14ac:dyDescent="0.25">
      <c r="A7551" s="407">
        <v>93020</v>
      </c>
      <c r="B7551" s="407" t="s">
        <v>14740</v>
      </c>
      <c r="C7551" s="407" t="s">
        <v>2</v>
      </c>
      <c r="D7551" s="407">
        <v>20.27</v>
      </c>
      <c r="E7551" s="404" t="s">
        <v>65</v>
      </c>
      <c r="G7551"/>
    </row>
    <row r="7552" spans="1:7" ht="23.25" thickBot="1" x14ac:dyDescent="0.25">
      <c r="A7552" s="406">
        <v>93021</v>
      </c>
      <c r="B7552" s="406" t="s">
        <v>14741</v>
      </c>
      <c r="C7552" s="406" t="s">
        <v>2</v>
      </c>
      <c r="D7552" s="406">
        <v>23.53</v>
      </c>
      <c r="E7552" s="404" t="s">
        <v>65</v>
      </c>
      <c r="G7552"/>
    </row>
    <row r="7553" spans="1:7" ht="23.25" thickBot="1" x14ac:dyDescent="0.25">
      <c r="A7553" s="407">
        <v>93022</v>
      </c>
      <c r="B7553" s="407" t="s">
        <v>14742</v>
      </c>
      <c r="C7553" s="407" t="s">
        <v>2</v>
      </c>
      <c r="D7553" s="407">
        <v>33.630000000000003</v>
      </c>
      <c r="E7553" s="404" t="s">
        <v>65</v>
      </c>
      <c r="G7553"/>
    </row>
    <row r="7554" spans="1:7" ht="23.25" thickBot="1" x14ac:dyDescent="0.25">
      <c r="A7554" s="406">
        <v>93023</v>
      </c>
      <c r="B7554" s="406" t="s">
        <v>14743</v>
      </c>
      <c r="C7554" s="406" t="s">
        <v>2</v>
      </c>
      <c r="D7554" s="406">
        <v>28.95</v>
      </c>
      <c r="E7554" s="404" t="s">
        <v>65</v>
      </c>
      <c r="G7554"/>
    </row>
    <row r="7555" spans="1:7" ht="23.25" thickBot="1" x14ac:dyDescent="0.25">
      <c r="A7555" s="407">
        <v>93024</v>
      </c>
      <c r="B7555" s="407" t="s">
        <v>14744</v>
      </c>
      <c r="C7555" s="407" t="s">
        <v>2</v>
      </c>
      <c r="D7555" s="407">
        <v>39.229999999999997</v>
      </c>
      <c r="E7555" s="404" t="s">
        <v>65</v>
      </c>
      <c r="G7555"/>
    </row>
    <row r="7556" spans="1:7" ht="23.25" thickBot="1" x14ac:dyDescent="0.25">
      <c r="A7556" s="406">
        <v>93025</v>
      </c>
      <c r="B7556" s="406" t="s">
        <v>14745</v>
      </c>
      <c r="C7556" s="406" t="s">
        <v>2</v>
      </c>
      <c r="D7556" s="406">
        <v>47.03</v>
      </c>
      <c r="E7556" s="404" t="s">
        <v>65</v>
      </c>
      <c r="G7556"/>
    </row>
    <row r="7557" spans="1:7" ht="23.25" thickBot="1" x14ac:dyDescent="0.25">
      <c r="A7557" s="407">
        <v>93026</v>
      </c>
      <c r="B7557" s="407" t="s">
        <v>14746</v>
      </c>
      <c r="C7557" s="407" t="s">
        <v>2</v>
      </c>
      <c r="D7557" s="407">
        <v>60.88</v>
      </c>
      <c r="E7557" s="404" t="s">
        <v>65</v>
      </c>
      <c r="G7557"/>
    </row>
    <row r="7558" spans="1:7" ht="23.25" thickBot="1" x14ac:dyDescent="0.25">
      <c r="A7558" s="406">
        <v>93027</v>
      </c>
      <c r="B7558" s="406" t="s">
        <v>14747</v>
      </c>
      <c r="C7558" s="406" t="s">
        <v>2</v>
      </c>
      <c r="D7558" s="406">
        <v>53.74</v>
      </c>
      <c r="E7558" s="404" t="s">
        <v>65</v>
      </c>
      <c r="G7558"/>
    </row>
    <row r="7559" spans="1:7" ht="13.5" thickBot="1" x14ac:dyDescent="0.25">
      <c r="A7559" s="407">
        <v>167</v>
      </c>
      <c r="B7559" s="407" t="s">
        <v>753</v>
      </c>
      <c r="C7559" s="407"/>
      <c r="D7559" s="407"/>
      <c r="E7559" s="404" t="s">
        <v>65</v>
      </c>
      <c r="G7559"/>
    </row>
    <row r="7560" spans="1:7" ht="13.5" thickBot="1" x14ac:dyDescent="0.25">
      <c r="A7560" s="406">
        <v>72249</v>
      </c>
      <c r="B7560" s="406" t="s">
        <v>4089</v>
      </c>
      <c r="C7560" s="406" t="s">
        <v>70</v>
      </c>
      <c r="D7560" s="406">
        <v>6.22</v>
      </c>
      <c r="E7560" s="404" t="s">
        <v>65</v>
      </c>
      <c r="G7560"/>
    </row>
    <row r="7561" spans="1:7" ht="13.5" thickBot="1" x14ac:dyDescent="0.25">
      <c r="A7561" s="407">
        <v>72250</v>
      </c>
      <c r="B7561" s="407" t="s">
        <v>4090</v>
      </c>
      <c r="C7561" s="407" t="s">
        <v>70</v>
      </c>
      <c r="D7561" s="407">
        <v>7.85</v>
      </c>
      <c r="E7561" s="404" t="s">
        <v>65</v>
      </c>
      <c r="G7561"/>
    </row>
    <row r="7562" spans="1:7" ht="13.5" thickBot="1" x14ac:dyDescent="0.25">
      <c r="A7562" s="406">
        <v>72251</v>
      </c>
      <c r="B7562" s="406" t="s">
        <v>4091</v>
      </c>
      <c r="C7562" s="406" t="s">
        <v>70</v>
      </c>
      <c r="D7562" s="406">
        <v>11.48</v>
      </c>
      <c r="E7562" s="404" t="s">
        <v>65</v>
      </c>
      <c r="G7562"/>
    </row>
    <row r="7563" spans="1:7" ht="13.5" thickBot="1" x14ac:dyDescent="0.25">
      <c r="A7563" s="407">
        <v>72252</v>
      </c>
      <c r="B7563" s="407" t="s">
        <v>4092</v>
      </c>
      <c r="C7563" s="407" t="s">
        <v>70</v>
      </c>
      <c r="D7563" s="407">
        <v>16.66</v>
      </c>
      <c r="E7563" s="404" t="s">
        <v>65</v>
      </c>
      <c r="G7563"/>
    </row>
    <row r="7564" spans="1:7" ht="13.5" thickBot="1" x14ac:dyDescent="0.25">
      <c r="A7564" s="406">
        <v>72253</v>
      </c>
      <c r="B7564" s="406" t="s">
        <v>4093</v>
      </c>
      <c r="C7564" s="406" t="s">
        <v>70</v>
      </c>
      <c r="D7564" s="406">
        <v>22.15</v>
      </c>
      <c r="E7564" s="404" t="s">
        <v>65</v>
      </c>
      <c r="G7564"/>
    </row>
    <row r="7565" spans="1:7" ht="13.5" thickBot="1" x14ac:dyDescent="0.25">
      <c r="A7565" s="407">
        <v>72254</v>
      </c>
      <c r="B7565" s="407" t="s">
        <v>4094</v>
      </c>
      <c r="C7565" s="407" t="s">
        <v>70</v>
      </c>
      <c r="D7565" s="407">
        <v>31.46</v>
      </c>
      <c r="E7565" s="404" t="s">
        <v>65</v>
      </c>
      <c r="G7565"/>
    </row>
    <row r="7566" spans="1:7" ht="13.5" thickBot="1" x14ac:dyDescent="0.25">
      <c r="A7566" s="406">
        <v>72255</v>
      </c>
      <c r="B7566" s="406" t="s">
        <v>4095</v>
      </c>
      <c r="C7566" s="406" t="s">
        <v>70</v>
      </c>
      <c r="D7566" s="406">
        <v>40.96</v>
      </c>
      <c r="E7566" s="404" t="s">
        <v>65</v>
      </c>
      <c r="G7566"/>
    </row>
    <row r="7567" spans="1:7" ht="13.5" thickBot="1" x14ac:dyDescent="0.25">
      <c r="A7567" s="407">
        <v>72256</v>
      </c>
      <c r="B7567" s="407" t="s">
        <v>4096</v>
      </c>
      <c r="C7567" s="407" t="s">
        <v>70</v>
      </c>
      <c r="D7567" s="407">
        <v>53.55</v>
      </c>
      <c r="E7567" s="404" t="s">
        <v>65</v>
      </c>
      <c r="G7567"/>
    </row>
    <row r="7568" spans="1:7" ht="13.5" thickBot="1" x14ac:dyDescent="0.25">
      <c r="A7568" s="406">
        <v>72257</v>
      </c>
      <c r="B7568" s="406" t="s">
        <v>4097</v>
      </c>
      <c r="C7568" s="406" t="s">
        <v>70</v>
      </c>
      <c r="D7568" s="406">
        <v>69.75</v>
      </c>
      <c r="E7568" s="404" t="s">
        <v>65</v>
      </c>
      <c r="G7568"/>
    </row>
    <row r="7569" spans="1:7" ht="13.5" thickBot="1" x14ac:dyDescent="0.25">
      <c r="A7569" s="407">
        <v>84682</v>
      </c>
      <c r="B7569" s="407" t="s">
        <v>4642</v>
      </c>
      <c r="C7569" s="407" t="s">
        <v>70</v>
      </c>
      <c r="D7569" s="407">
        <v>2.16</v>
      </c>
      <c r="E7569" s="404" t="s">
        <v>65</v>
      </c>
      <c r="G7569"/>
    </row>
    <row r="7570" spans="1:7" ht="23.25" thickBot="1" x14ac:dyDescent="0.25">
      <c r="A7570" s="406">
        <v>91924</v>
      </c>
      <c r="B7570" s="406" t="s">
        <v>14748</v>
      </c>
      <c r="C7570" s="406" t="s">
        <v>1050</v>
      </c>
      <c r="D7570" s="406">
        <v>1.78</v>
      </c>
      <c r="E7570" s="404" t="s">
        <v>65</v>
      </c>
      <c r="G7570"/>
    </row>
    <row r="7571" spans="1:7" ht="23.25" thickBot="1" x14ac:dyDescent="0.25">
      <c r="A7571" s="407">
        <v>91925</v>
      </c>
      <c r="B7571" s="407" t="s">
        <v>14749</v>
      </c>
      <c r="C7571" s="407" t="s">
        <v>11957</v>
      </c>
      <c r="D7571" s="407">
        <v>2.2200000000000002</v>
      </c>
      <c r="E7571" s="404" t="s">
        <v>65</v>
      </c>
      <c r="G7571"/>
    </row>
    <row r="7572" spans="1:7" ht="23.25" thickBot="1" x14ac:dyDescent="0.25">
      <c r="A7572" s="406">
        <v>91926</v>
      </c>
      <c r="B7572" s="406" t="s">
        <v>14750</v>
      </c>
      <c r="C7572" s="406" t="s">
        <v>1050</v>
      </c>
      <c r="D7572" s="406">
        <v>3.69</v>
      </c>
      <c r="E7572" s="404" t="s">
        <v>65</v>
      </c>
      <c r="G7572"/>
    </row>
    <row r="7573" spans="1:7" ht="23.25" thickBot="1" x14ac:dyDescent="0.25">
      <c r="A7573" s="407">
        <v>91927</v>
      </c>
      <c r="B7573" s="407" t="s">
        <v>14751</v>
      </c>
      <c r="C7573" s="407" t="s">
        <v>11957</v>
      </c>
      <c r="D7573" s="407">
        <v>4.13</v>
      </c>
      <c r="E7573" s="404" t="s">
        <v>65</v>
      </c>
      <c r="G7573"/>
    </row>
    <row r="7574" spans="1:7" ht="23.25" thickBot="1" x14ac:dyDescent="0.25">
      <c r="A7574" s="406">
        <v>91928</v>
      </c>
      <c r="B7574" s="406" t="s">
        <v>14752</v>
      </c>
      <c r="C7574" s="406" t="s">
        <v>11957</v>
      </c>
      <c r="D7574" s="406">
        <v>5.68</v>
      </c>
      <c r="E7574" s="404" t="s">
        <v>65</v>
      </c>
      <c r="G7574"/>
    </row>
    <row r="7575" spans="1:7" ht="23.25" thickBot="1" x14ac:dyDescent="0.25">
      <c r="A7575" s="407">
        <v>91929</v>
      </c>
      <c r="B7575" s="407" t="s">
        <v>14753</v>
      </c>
      <c r="C7575" s="407" t="s">
        <v>11954</v>
      </c>
      <c r="D7575" s="407">
        <v>6.8</v>
      </c>
      <c r="E7575" s="404" t="s">
        <v>65</v>
      </c>
      <c r="G7575"/>
    </row>
    <row r="7576" spans="1:7" ht="23.25" thickBot="1" x14ac:dyDescent="0.25">
      <c r="A7576" s="406">
        <v>91930</v>
      </c>
      <c r="B7576" s="406" t="s">
        <v>14754</v>
      </c>
      <c r="C7576" s="406" t="s">
        <v>11957</v>
      </c>
      <c r="D7576" s="406">
        <v>8.02</v>
      </c>
      <c r="E7576" s="404" t="s">
        <v>65</v>
      </c>
      <c r="G7576"/>
    </row>
    <row r="7577" spans="1:7" ht="23.25" thickBot="1" x14ac:dyDescent="0.25">
      <c r="A7577" s="407">
        <v>91931</v>
      </c>
      <c r="B7577" s="407" t="s">
        <v>14755</v>
      </c>
      <c r="C7577" s="407" t="s">
        <v>11954</v>
      </c>
      <c r="D7577" s="407">
        <v>8.77</v>
      </c>
      <c r="E7577" s="404" t="s">
        <v>65</v>
      </c>
      <c r="G7577"/>
    </row>
    <row r="7578" spans="1:7" ht="23.25" thickBot="1" x14ac:dyDescent="0.25">
      <c r="A7578" s="406">
        <v>91932</v>
      </c>
      <c r="B7578" s="406" t="s">
        <v>14756</v>
      </c>
      <c r="C7578" s="406" t="s">
        <v>11954</v>
      </c>
      <c r="D7578" s="406">
        <v>11.77</v>
      </c>
      <c r="E7578" s="404" t="s">
        <v>65</v>
      </c>
      <c r="G7578"/>
    </row>
    <row r="7579" spans="1:7" ht="23.25" thickBot="1" x14ac:dyDescent="0.25">
      <c r="A7579" s="407">
        <v>91933</v>
      </c>
      <c r="B7579" s="407" t="s">
        <v>14757</v>
      </c>
      <c r="C7579" s="407" t="s">
        <v>1050</v>
      </c>
      <c r="D7579" s="407">
        <v>12.44</v>
      </c>
      <c r="E7579" s="404" t="s">
        <v>65</v>
      </c>
      <c r="G7579"/>
    </row>
    <row r="7580" spans="1:7" ht="23.25" thickBot="1" x14ac:dyDescent="0.25">
      <c r="A7580" s="406">
        <v>91934</v>
      </c>
      <c r="B7580" s="406" t="s">
        <v>14758</v>
      </c>
      <c r="C7580" s="406" t="s">
        <v>11954</v>
      </c>
      <c r="D7580" s="406">
        <v>19.32</v>
      </c>
      <c r="E7580" s="404" t="s">
        <v>65</v>
      </c>
      <c r="G7580"/>
    </row>
    <row r="7581" spans="1:7" ht="23.25" thickBot="1" x14ac:dyDescent="0.25">
      <c r="A7581" s="407">
        <v>91935</v>
      </c>
      <c r="B7581" s="407" t="s">
        <v>14759</v>
      </c>
      <c r="C7581" s="407" t="s">
        <v>1050</v>
      </c>
      <c r="D7581" s="407">
        <v>17.010000000000002</v>
      </c>
      <c r="E7581" s="404" t="s">
        <v>65</v>
      </c>
      <c r="G7581"/>
    </row>
    <row r="7582" spans="1:7" ht="23.25" thickBot="1" x14ac:dyDescent="0.25">
      <c r="A7582" s="406">
        <v>92979</v>
      </c>
      <c r="B7582" s="406" t="s">
        <v>14760</v>
      </c>
      <c r="C7582" s="406" t="s">
        <v>14761</v>
      </c>
      <c r="D7582" s="406">
        <v>5.93</v>
      </c>
      <c r="E7582" s="404" t="s">
        <v>65</v>
      </c>
      <c r="G7582"/>
    </row>
    <row r="7583" spans="1:7" ht="23.25" thickBot="1" x14ac:dyDescent="0.25">
      <c r="A7583" s="407">
        <v>92980</v>
      </c>
      <c r="B7583" s="407" t="s">
        <v>14762</v>
      </c>
      <c r="C7583" s="407" t="s">
        <v>1050</v>
      </c>
      <c r="D7583" s="407">
        <v>6.51</v>
      </c>
      <c r="E7583" s="404" t="s">
        <v>65</v>
      </c>
      <c r="G7583"/>
    </row>
    <row r="7584" spans="1:7" ht="23.25" thickBot="1" x14ac:dyDescent="0.25">
      <c r="A7584" s="406">
        <v>92981</v>
      </c>
      <c r="B7584" s="406" t="s">
        <v>14763</v>
      </c>
      <c r="C7584" s="406" t="s">
        <v>14761</v>
      </c>
      <c r="D7584" s="406">
        <v>11.59</v>
      </c>
      <c r="E7584" s="404" t="s">
        <v>65</v>
      </c>
      <c r="G7584"/>
    </row>
    <row r="7585" spans="1:7" ht="23.25" thickBot="1" x14ac:dyDescent="0.25">
      <c r="A7585" s="407">
        <v>92982</v>
      </c>
      <c r="B7585" s="407" t="s">
        <v>14764</v>
      </c>
      <c r="C7585" s="407" t="s">
        <v>1050</v>
      </c>
      <c r="D7585" s="407">
        <v>9.6</v>
      </c>
      <c r="E7585" s="404" t="s">
        <v>65</v>
      </c>
      <c r="G7585"/>
    </row>
    <row r="7586" spans="1:7" ht="23.25" thickBot="1" x14ac:dyDescent="0.25">
      <c r="A7586" s="406">
        <v>92983</v>
      </c>
      <c r="B7586" s="406" t="s">
        <v>14765</v>
      </c>
      <c r="C7586" s="406" t="s">
        <v>14761</v>
      </c>
      <c r="D7586" s="406">
        <v>12.85</v>
      </c>
      <c r="E7586" s="404" t="s">
        <v>65</v>
      </c>
      <c r="G7586"/>
    </row>
    <row r="7587" spans="1:7" ht="23.25" thickBot="1" x14ac:dyDescent="0.25">
      <c r="A7587" s="407">
        <v>92984</v>
      </c>
      <c r="B7587" s="407" t="s">
        <v>14766</v>
      </c>
      <c r="C7587" s="407" t="s">
        <v>1050</v>
      </c>
      <c r="D7587" s="407">
        <v>14.59</v>
      </c>
      <c r="E7587" s="404" t="s">
        <v>65</v>
      </c>
      <c r="G7587"/>
    </row>
    <row r="7588" spans="1:7" ht="23.25" thickBot="1" x14ac:dyDescent="0.25">
      <c r="A7588" s="406">
        <v>92985</v>
      </c>
      <c r="B7588" s="406" t="s">
        <v>14767</v>
      </c>
      <c r="C7588" s="406" t="s">
        <v>14761</v>
      </c>
      <c r="D7588" s="406">
        <v>17.05</v>
      </c>
      <c r="E7588" s="404" t="s">
        <v>65</v>
      </c>
      <c r="G7588"/>
    </row>
    <row r="7589" spans="1:7" ht="23.25" thickBot="1" x14ac:dyDescent="0.25">
      <c r="A7589" s="407">
        <v>92986</v>
      </c>
      <c r="B7589" s="407" t="s">
        <v>14768</v>
      </c>
      <c r="C7589" s="407" t="s">
        <v>1050</v>
      </c>
      <c r="D7589" s="407">
        <v>19.239999999999998</v>
      </c>
      <c r="E7589" s="404" t="s">
        <v>65</v>
      </c>
      <c r="G7589"/>
    </row>
    <row r="7590" spans="1:7" ht="23.25" thickBot="1" x14ac:dyDescent="0.25">
      <c r="A7590" s="406">
        <v>92987</v>
      </c>
      <c r="B7590" s="406" t="s">
        <v>14769</v>
      </c>
      <c r="C7590" s="406" t="s">
        <v>14761</v>
      </c>
      <c r="D7590" s="406">
        <v>23.11</v>
      </c>
      <c r="E7590" s="404" t="s">
        <v>65</v>
      </c>
      <c r="G7590"/>
    </row>
    <row r="7591" spans="1:7" ht="23.25" thickBot="1" x14ac:dyDescent="0.25">
      <c r="A7591" s="407">
        <v>92988</v>
      </c>
      <c r="B7591" s="407" t="s">
        <v>14770</v>
      </c>
      <c r="C7591" s="407" t="s">
        <v>1050</v>
      </c>
      <c r="D7591" s="407">
        <v>26.14</v>
      </c>
      <c r="E7591" s="404" t="s">
        <v>65</v>
      </c>
      <c r="G7591"/>
    </row>
    <row r="7592" spans="1:7" ht="23.25" thickBot="1" x14ac:dyDescent="0.25">
      <c r="A7592" s="406">
        <v>92989</v>
      </c>
      <c r="B7592" s="406" t="s">
        <v>14771</v>
      </c>
      <c r="C7592" s="406" t="s">
        <v>14761</v>
      </c>
      <c r="D7592" s="406">
        <v>33.68</v>
      </c>
      <c r="E7592" s="404" t="s">
        <v>65</v>
      </c>
      <c r="G7592"/>
    </row>
    <row r="7593" spans="1:7" ht="23.25" thickBot="1" x14ac:dyDescent="0.25">
      <c r="A7593" s="407">
        <v>92990</v>
      </c>
      <c r="B7593" s="407" t="s">
        <v>14772</v>
      </c>
      <c r="C7593" s="407" t="s">
        <v>1050</v>
      </c>
      <c r="D7593" s="407">
        <v>36.51</v>
      </c>
      <c r="E7593" s="404" t="s">
        <v>65</v>
      </c>
      <c r="G7593"/>
    </row>
    <row r="7594" spans="1:7" ht="23.25" thickBot="1" x14ac:dyDescent="0.25">
      <c r="A7594" s="406">
        <v>92991</v>
      </c>
      <c r="B7594" s="406" t="s">
        <v>14773</v>
      </c>
      <c r="C7594" s="406" t="s">
        <v>14761</v>
      </c>
      <c r="D7594" s="406">
        <v>45.6</v>
      </c>
      <c r="E7594" s="404" t="s">
        <v>65</v>
      </c>
      <c r="G7594"/>
    </row>
    <row r="7595" spans="1:7" ht="45.75" customHeight="1" thickBot="1" x14ac:dyDescent="0.25">
      <c r="A7595" s="407">
        <v>92992</v>
      </c>
      <c r="B7595" s="407" t="s">
        <v>14774</v>
      </c>
      <c r="C7595" s="407" t="s">
        <v>1050</v>
      </c>
      <c r="D7595" s="407">
        <v>51.14</v>
      </c>
      <c r="E7595" s="404" t="s">
        <v>65</v>
      </c>
      <c r="G7595"/>
    </row>
    <row r="7596" spans="1:7" ht="23.25" thickBot="1" x14ac:dyDescent="0.25">
      <c r="A7596" s="406">
        <v>92993</v>
      </c>
      <c r="B7596" s="406" t="s">
        <v>14775</v>
      </c>
      <c r="C7596" s="406" t="s">
        <v>1050</v>
      </c>
      <c r="D7596" s="406">
        <v>57.22</v>
      </c>
      <c r="E7596" s="404" t="s">
        <v>65</v>
      </c>
      <c r="G7596"/>
    </row>
    <row r="7597" spans="1:7" ht="76.5" customHeight="1" thickBot="1" x14ac:dyDescent="0.25">
      <c r="A7597" s="407">
        <v>92994</v>
      </c>
      <c r="B7597" s="407" t="s">
        <v>14776</v>
      </c>
      <c r="C7597" s="407" t="s">
        <v>14777</v>
      </c>
      <c r="D7597" s="407">
        <v>60.05</v>
      </c>
      <c r="E7597" s="404" t="s">
        <v>65</v>
      </c>
      <c r="G7597"/>
    </row>
    <row r="7598" spans="1:7" ht="76.5" customHeight="1" thickBot="1" x14ac:dyDescent="0.25">
      <c r="A7598" s="406">
        <v>92995</v>
      </c>
      <c r="B7598" s="406" t="s">
        <v>14778</v>
      </c>
      <c r="C7598" s="406" t="s">
        <v>1050</v>
      </c>
      <c r="D7598" s="406">
        <v>70.010000000000005</v>
      </c>
      <c r="E7598" s="404" t="s">
        <v>65</v>
      </c>
      <c r="G7598"/>
    </row>
    <row r="7599" spans="1:7" ht="76.5" customHeight="1" thickBot="1" x14ac:dyDescent="0.25">
      <c r="A7599" s="407">
        <v>92996</v>
      </c>
      <c r="B7599" s="407" t="s">
        <v>14779</v>
      </c>
      <c r="C7599" s="407" t="s">
        <v>14777</v>
      </c>
      <c r="D7599" s="407">
        <v>76.64</v>
      </c>
      <c r="E7599" s="404" t="s">
        <v>65</v>
      </c>
      <c r="G7599"/>
    </row>
    <row r="7600" spans="1:7" ht="23.25" thickBot="1" x14ac:dyDescent="0.25">
      <c r="A7600" s="406">
        <v>92997</v>
      </c>
      <c r="B7600" s="406" t="s">
        <v>14780</v>
      </c>
      <c r="C7600" s="406" t="s">
        <v>1050</v>
      </c>
      <c r="D7600" s="406">
        <v>88.17</v>
      </c>
      <c r="E7600" s="404" t="s">
        <v>65</v>
      </c>
      <c r="G7600"/>
    </row>
    <row r="7601" spans="1:7" ht="23.25" thickBot="1" x14ac:dyDescent="0.25">
      <c r="A7601" s="407">
        <v>92998</v>
      </c>
      <c r="B7601" s="407" t="s">
        <v>14781</v>
      </c>
      <c r="C7601" s="407" t="s">
        <v>14777</v>
      </c>
      <c r="D7601" s="407">
        <v>94.8</v>
      </c>
      <c r="E7601" s="404" t="s">
        <v>65</v>
      </c>
      <c r="G7601"/>
    </row>
    <row r="7602" spans="1:7" ht="23.25" thickBot="1" x14ac:dyDescent="0.25">
      <c r="A7602" s="406">
        <v>92999</v>
      </c>
      <c r="B7602" s="406" t="s">
        <v>14782</v>
      </c>
      <c r="C7602" s="406" t="s">
        <v>1050</v>
      </c>
      <c r="D7602" s="406">
        <v>116.38</v>
      </c>
      <c r="E7602" s="404" t="s">
        <v>65</v>
      </c>
      <c r="G7602"/>
    </row>
    <row r="7603" spans="1:7" ht="57" customHeight="1" thickBot="1" x14ac:dyDescent="0.25">
      <c r="A7603" s="407">
        <v>93000</v>
      </c>
      <c r="B7603" s="407" t="s">
        <v>14783</v>
      </c>
      <c r="C7603" s="407" t="s">
        <v>14777</v>
      </c>
      <c r="D7603" s="407">
        <v>129.26</v>
      </c>
      <c r="E7603" s="404" t="s">
        <v>65</v>
      </c>
      <c r="G7603"/>
    </row>
    <row r="7604" spans="1:7" ht="23.25" thickBot="1" x14ac:dyDescent="0.25">
      <c r="A7604" s="406">
        <v>93001</v>
      </c>
      <c r="B7604" s="406" t="s">
        <v>14784</v>
      </c>
      <c r="C7604" s="406" t="s">
        <v>1050</v>
      </c>
      <c r="D7604" s="406">
        <v>144.57</v>
      </c>
      <c r="E7604" s="404" t="s">
        <v>65</v>
      </c>
      <c r="G7604"/>
    </row>
    <row r="7605" spans="1:7" ht="23.25" thickBot="1" x14ac:dyDescent="0.25">
      <c r="A7605" s="407">
        <v>93002</v>
      </c>
      <c r="B7605" s="407" t="s">
        <v>14785</v>
      </c>
      <c r="C7605" s="407" t="s">
        <v>14777</v>
      </c>
      <c r="D7605" s="407">
        <v>157.38999999999999</v>
      </c>
      <c r="E7605" s="404" t="s">
        <v>65</v>
      </c>
      <c r="G7605"/>
    </row>
    <row r="7606" spans="1:7" ht="13.5" thickBot="1" x14ac:dyDescent="0.25">
      <c r="A7606" s="406">
        <v>168</v>
      </c>
      <c r="B7606" s="406" t="s">
        <v>757</v>
      </c>
      <c r="C7606" s="406"/>
      <c r="D7606" s="406"/>
      <c r="E7606" s="404" t="s">
        <v>65</v>
      </c>
      <c r="G7606"/>
    </row>
    <row r="7607" spans="1:7" ht="57" customHeight="1" thickBot="1" x14ac:dyDescent="0.25">
      <c r="A7607" s="407">
        <v>73861</v>
      </c>
      <c r="B7607" s="407" t="s">
        <v>758</v>
      </c>
      <c r="C7607" s="407"/>
      <c r="D7607" s="407"/>
      <c r="E7607" s="404" t="s">
        <v>65</v>
      </c>
      <c r="G7607"/>
    </row>
    <row r="7608" spans="1:7" ht="13.5" thickBot="1" x14ac:dyDescent="0.25">
      <c r="A7608" s="406" t="s">
        <v>759</v>
      </c>
      <c r="B7608" s="406" t="s">
        <v>760</v>
      </c>
      <c r="C7608" s="406" t="s">
        <v>2</v>
      </c>
      <c r="D7608" s="406">
        <v>13.18</v>
      </c>
      <c r="E7608" s="404" t="s">
        <v>65</v>
      </c>
      <c r="G7608"/>
    </row>
    <row r="7609" spans="1:7" ht="13.5" thickBot="1" x14ac:dyDescent="0.25">
      <c r="A7609" s="407" t="s">
        <v>761</v>
      </c>
      <c r="B7609" s="407" t="s">
        <v>762</v>
      </c>
      <c r="C7609" s="407" t="s">
        <v>2</v>
      </c>
      <c r="D7609" s="407">
        <v>14.69</v>
      </c>
      <c r="E7609" s="404" t="s">
        <v>65</v>
      </c>
      <c r="G7609"/>
    </row>
    <row r="7610" spans="1:7" ht="13.5" thickBot="1" x14ac:dyDescent="0.25">
      <c r="A7610" s="406" t="s">
        <v>763</v>
      </c>
      <c r="B7610" s="406" t="s">
        <v>764</v>
      </c>
      <c r="C7610" s="406" t="s">
        <v>2</v>
      </c>
      <c r="D7610" s="406">
        <v>18.71</v>
      </c>
      <c r="E7610" s="404" t="s">
        <v>65</v>
      </c>
      <c r="G7610"/>
    </row>
    <row r="7611" spans="1:7" ht="13.5" thickBot="1" x14ac:dyDescent="0.25">
      <c r="A7611" s="407" t="s">
        <v>765</v>
      </c>
      <c r="B7611" s="407" t="s">
        <v>766</v>
      </c>
      <c r="C7611" s="407" t="s">
        <v>2</v>
      </c>
      <c r="D7611" s="407">
        <v>12.65</v>
      </c>
      <c r="E7611" s="404" t="s">
        <v>65</v>
      </c>
      <c r="G7611"/>
    </row>
    <row r="7612" spans="1:7" ht="13.5" thickBot="1" x14ac:dyDescent="0.25">
      <c r="A7612" s="406" t="s">
        <v>767</v>
      </c>
      <c r="B7612" s="406" t="s">
        <v>3254</v>
      </c>
      <c r="C7612" s="406" t="s">
        <v>768</v>
      </c>
      <c r="D7612" s="406">
        <v>16.760000000000002</v>
      </c>
      <c r="E7612" s="404" t="s">
        <v>65</v>
      </c>
      <c r="G7612"/>
    </row>
    <row r="7613" spans="1:7" ht="13.5" thickBot="1" x14ac:dyDescent="0.25">
      <c r="A7613" s="407" t="s">
        <v>769</v>
      </c>
      <c r="B7613" s="407" t="s">
        <v>770</v>
      </c>
      <c r="C7613" s="407" t="s">
        <v>2</v>
      </c>
      <c r="D7613" s="407">
        <v>21.45</v>
      </c>
      <c r="E7613" s="404" t="s">
        <v>65</v>
      </c>
      <c r="G7613"/>
    </row>
    <row r="7614" spans="1:7" ht="13.5" thickBot="1" x14ac:dyDescent="0.25">
      <c r="A7614" s="406" t="s">
        <v>771</v>
      </c>
      <c r="B7614" s="406" t="s">
        <v>772</v>
      </c>
      <c r="C7614" s="406" t="s">
        <v>2</v>
      </c>
      <c r="D7614" s="406">
        <v>12.18</v>
      </c>
      <c r="E7614" s="404" t="s">
        <v>65</v>
      </c>
      <c r="G7614"/>
    </row>
    <row r="7615" spans="1:7" ht="13.5" thickBot="1" x14ac:dyDescent="0.25">
      <c r="A7615" s="407" t="s">
        <v>773</v>
      </c>
      <c r="B7615" s="407" t="s">
        <v>774</v>
      </c>
      <c r="C7615" s="407" t="s">
        <v>2</v>
      </c>
      <c r="D7615" s="407">
        <v>13.59</v>
      </c>
      <c r="E7615" s="404" t="s">
        <v>65</v>
      </c>
      <c r="G7615"/>
    </row>
    <row r="7616" spans="1:7" ht="13.5" thickBot="1" x14ac:dyDescent="0.25">
      <c r="A7616" s="406" t="s">
        <v>775</v>
      </c>
      <c r="B7616" s="406" t="s">
        <v>776</v>
      </c>
      <c r="C7616" s="406" t="s">
        <v>2</v>
      </c>
      <c r="D7616" s="406">
        <v>19.97</v>
      </c>
      <c r="E7616" s="404" t="s">
        <v>65</v>
      </c>
      <c r="G7616"/>
    </row>
    <row r="7617" spans="1:7" ht="13.5" thickBot="1" x14ac:dyDescent="0.25">
      <c r="A7617" s="407" t="s">
        <v>777</v>
      </c>
      <c r="B7617" s="407" t="s">
        <v>778</v>
      </c>
      <c r="C7617" s="407" t="s">
        <v>2</v>
      </c>
      <c r="D7617" s="407">
        <v>13.27</v>
      </c>
      <c r="E7617" s="404" t="s">
        <v>65</v>
      </c>
      <c r="G7617"/>
    </row>
    <row r="7618" spans="1:7" ht="13.5" thickBot="1" x14ac:dyDescent="0.25">
      <c r="A7618" s="406" t="s">
        <v>779</v>
      </c>
      <c r="B7618" s="406" t="s">
        <v>780</v>
      </c>
      <c r="C7618" s="406" t="s">
        <v>2</v>
      </c>
      <c r="D7618" s="406">
        <v>15.42</v>
      </c>
      <c r="E7618" s="404" t="s">
        <v>65</v>
      </c>
      <c r="G7618"/>
    </row>
    <row r="7619" spans="1:7" ht="13.5" thickBot="1" x14ac:dyDescent="0.25">
      <c r="A7619" s="407" t="s">
        <v>781</v>
      </c>
      <c r="B7619" s="407" t="s">
        <v>782</v>
      </c>
      <c r="C7619" s="407" t="s">
        <v>2</v>
      </c>
      <c r="D7619" s="407">
        <v>21.98</v>
      </c>
      <c r="E7619" s="404" t="s">
        <v>65</v>
      </c>
      <c r="G7619"/>
    </row>
    <row r="7620" spans="1:7" ht="13.5" thickBot="1" x14ac:dyDescent="0.25">
      <c r="A7620" s="406" t="s">
        <v>783</v>
      </c>
      <c r="B7620" s="406" t="s">
        <v>784</v>
      </c>
      <c r="C7620" s="406" t="s">
        <v>2</v>
      </c>
      <c r="D7620" s="406">
        <v>13.27</v>
      </c>
      <c r="E7620" s="404" t="s">
        <v>65</v>
      </c>
      <c r="G7620"/>
    </row>
    <row r="7621" spans="1:7" ht="13.5" thickBot="1" x14ac:dyDescent="0.25">
      <c r="A7621" s="407" t="s">
        <v>785</v>
      </c>
      <c r="B7621" s="407" t="s">
        <v>786</v>
      </c>
      <c r="C7621" s="407" t="s">
        <v>2</v>
      </c>
      <c r="D7621" s="407">
        <v>15.42</v>
      </c>
      <c r="E7621" s="404" t="s">
        <v>65</v>
      </c>
      <c r="G7621"/>
    </row>
    <row r="7622" spans="1:7" ht="13.5" thickBot="1" x14ac:dyDescent="0.25">
      <c r="A7622" s="406" t="s">
        <v>787</v>
      </c>
      <c r="B7622" s="406" t="s">
        <v>788</v>
      </c>
      <c r="C7622" s="406" t="s">
        <v>2</v>
      </c>
      <c r="D7622" s="406">
        <v>21.98</v>
      </c>
      <c r="E7622" s="404" t="s">
        <v>65</v>
      </c>
      <c r="G7622"/>
    </row>
    <row r="7623" spans="1:7" ht="13.5" thickBot="1" x14ac:dyDescent="0.25">
      <c r="A7623" s="407" t="s">
        <v>789</v>
      </c>
      <c r="B7623" s="407" t="s">
        <v>790</v>
      </c>
      <c r="C7623" s="407" t="s">
        <v>2</v>
      </c>
      <c r="D7623" s="407">
        <v>18.93</v>
      </c>
      <c r="E7623" s="404" t="s">
        <v>65</v>
      </c>
      <c r="G7623"/>
    </row>
    <row r="7624" spans="1:7" ht="13.5" thickBot="1" x14ac:dyDescent="0.25">
      <c r="A7624" s="406" t="s">
        <v>791</v>
      </c>
      <c r="B7624" s="406" t="s">
        <v>792</v>
      </c>
      <c r="C7624" s="406" t="s">
        <v>2</v>
      </c>
      <c r="D7624" s="406">
        <v>22.25</v>
      </c>
      <c r="E7624" s="404" t="s">
        <v>65</v>
      </c>
      <c r="G7624"/>
    </row>
    <row r="7625" spans="1:7" ht="57" customHeight="1" thickBot="1" x14ac:dyDescent="0.25">
      <c r="A7625" s="407" t="s">
        <v>793</v>
      </c>
      <c r="B7625" s="407" t="s">
        <v>794</v>
      </c>
      <c r="C7625" s="407" t="s">
        <v>2</v>
      </c>
      <c r="D7625" s="407">
        <v>28.18</v>
      </c>
      <c r="E7625" s="404" t="s">
        <v>65</v>
      </c>
      <c r="G7625"/>
    </row>
    <row r="7626" spans="1:7" ht="13.5" thickBot="1" x14ac:dyDescent="0.25">
      <c r="A7626" s="406" t="s">
        <v>795</v>
      </c>
      <c r="B7626" s="406" t="s">
        <v>796</v>
      </c>
      <c r="C7626" s="406" t="s">
        <v>2</v>
      </c>
      <c r="D7626" s="406">
        <v>15.98</v>
      </c>
      <c r="E7626" s="404" t="s">
        <v>65</v>
      </c>
      <c r="G7626"/>
    </row>
    <row r="7627" spans="1:7" ht="13.5" thickBot="1" x14ac:dyDescent="0.25">
      <c r="A7627" s="407" t="s">
        <v>797</v>
      </c>
      <c r="B7627" s="407" t="s">
        <v>798</v>
      </c>
      <c r="C7627" s="407" t="s">
        <v>2</v>
      </c>
      <c r="D7627" s="407">
        <v>18.09</v>
      </c>
      <c r="E7627" s="404" t="s">
        <v>65</v>
      </c>
      <c r="G7627"/>
    </row>
    <row r="7628" spans="1:7" ht="13.5" thickBot="1" x14ac:dyDescent="0.25">
      <c r="A7628" s="406" t="s">
        <v>799</v>
      </c>
      <c r="B7628" s="406" t="s">
        <v>800</v>
      </c>
      <c r="C7628" s="406" t="s">
        <v>2</v>
      </c>
      <c r="D7628" s="406">
        <v>26.34</v>
      </c>
      <c r="E7628" s="404" t="s">
        <v>65</v>
      </c>
      <c r="G7628"/>
    </row>
    <row r="7629" spans="1:7" ht="13.5" thickBot="1" x14ac:dyDescent="0.25">
      <c r="A7629" s="407">
        <v>74043</v>
      </c>
      <c r="B7629" s="407" t="s">
        <v>801</v>
      </c>
      <c r="C7629" s="407"/>
      <c r="D7629" s="407"/>
      <c r="E7629" s="404" t="s">
        <v>65</v>
      </c>
      <c r="G7629"/>
    </row>
    <row r="7630" spans="1:7" ht="13.5" thickBot="1" x14ac:dyDescent="0.25">
      <c r="A7630" s="406" t="s">
        <v>802</v>
      </c>
      <c r="B7630" s="406" t="s">
        <v>3255</v>
      </c>
      <c r="C7630" s="406" t="s">
        <v>2</v>
      </c>
      <c r="D7630" s="406">
        <v>18.32</v>
      </c>
      <c r="E7630" s="404" t="s">
        <v>65</v>
      </c>
      <c r="G7630"/>
    </row>
    <row r="7631" spans="1:7" ht="34.5" customHeight="1" thickBot="1" x14ac:dyDescent="0.25">
      <c r="A7631" s="407" t="s">
        <v>803</v>
      </c>
      <c r="B7631" s="407" t="s">
        <v>4098</v>
      </c>
      <c r="C7631" s="407" t="s">
        <v>2</v>
      </c>
      <c r="D7631" s="407">
        <v>15.81</v>
      </c>
      <c r="E7631" s="404" t="s">
        <v>65</v>
      </c>
      <c r="G7631"/>
    </row>
    <row r="7632" spans="1:7" ht="13.5" thickBot="1" x14ac:dyDescent="0.25">
      <c r="A7632" s="406" t="s">
        <v>804</v>
      </c>
      <c r="B7632" s="406" t="s">
        <v>3256</v>
      </c>
      <c r="C7632" s="406" t="s">
        <v>2</v>
      </c>
      <c r="D7632" s="406">
        <v>23.44</v>
      </c>
      <c r="E7632" s="404" t="s">
        <v>65</v>
      </c>
      <c r="G7632"/>
    </row>
    <row r="7633" spans="1:7" ht="13.5" thickBot="1" x14ac:dyDescent="0.25">
      <c r="A7633" s="407">
        <v>83443</v>
      </c>
      <c r="B7633" s="407" t="s">
        <v>4099</v>
      </c>
      <c r="C7633" s="407" t="s">
        <v>2</v>
      </c>
      <c r="D7633" s="407">
        <v>42.12</v>
      </c>
      <c r="E7633" s="404" t="s">
        <v>65</v>
      </c>
      <c r="G7633"/>
    </row>
    <row r="7634" spans="1:7" ht="13.5" thickBot="1" x14ac:dyDescent="0.25">
      <c r="A7634" s="406">
        <v>83446</v>
      </c>
      <c r="B7634" s="406" t="s">
        <v>4100</v>
      </c>
      <c r="C7634" s="406" t="s">
        <v>2</v>
      </c>
      <c r="D7634" s="406">
        <v>135.47</v>
      </c>
      <c r="E7634" s="404" t="s">
        <v>65</v>
      </c>
      <c r="G7634"/>
    </row>
    <row r="7635" spans="1:7" ht="13.5" thickBot="1" x14ac:dyDescent="0.25">
      <c r="A7635" s="407">
        <v>83447</v>
      </c>
      <c r="B7635" s="407" t="s">
        <v>4101</v>
      </c>
      <c r="C7635" s="407" t="s">
        <v>2</v>
      </c>
      <c r="D7635" s="407">
        <v>147.93</v>
      </c>
      <c r="E7635" s="404" t="s">
        <v>65</v>
      </c>
      <c r="G7635"/>
    </row>
    <row r="7636" spans="1:7" ht="13.5" thickBot="1" x14ac:dyDescent="0.25">
      <c r="A7636" s="406">
        <v>83448</v>
      </c>
      <c r="B7636" s="406" t="s">
        <v>4102</v>
      </c>
      <c r="C7636" s="406" t="s">
        <v>2</v>
      </c>
      <c r="D7636" s="406">
        <v>223.76</v>
      </c>
      <c r="E7636" s="404" t="s">
        <v>65</v>
      </c>
      <c r="G7636"/>
    </row>
    <row r="7637" spans="1:7" ht="13.5" thickBot="1" x14ac:dyDescent="0.25">
      <c r="A7637" s="407">
        <v>83449</v>
      </c>
      <c r="B7637" s="407" t="s">
        <v>4103</v>
      </c>
      <c r="C7637" s="407" t="s">
        <v>2</v>
      </c>
      <c r="D7637" s="407">
        <v>315.17</v>
      </c>
      <c r="E7637" s="404" t="s">
        <v>65</v>
      </c>
      <c r="G7637"/>
    </row>
    <row r="7638" spans="1:7" ht="13.5" thickBot="1" x14ac:dyDescent="0.25">
      <c r="A7638" s="406">
        <v>83450</v>
      </c>
      <c r="B7638" s="406" t="s">
        <v>4104</v>
      </c>
      <c r="C7638" s="406" t="s">
        <v>2</v>
      </c>
      <c r="D7638" s="406">
        <v>375.63</v>
      </c>
      <c r="E7638" s="404" t="s">
        <v>65</v>
      </c>
      <c r="G7638"/>
    </row>
    <row r="7639" spans="1:7" ht="13.5" thickBot="1" x14ac:dyDescent="0.25">
      <c r="A7639" s="407">
        <v>83451</v>
      </c>
      <c r="B7639" s="407" t="s">
        <v>4105</v>
      </c>
      <c r="C7639" s="407" t="s">
        <v>2</v>
      </c>
      <c r="D7639" s="407">
        <v>17.329999999999998</v>
      </c>
      <c r="E7639" s="404" t="s">
        <v>65</v>
      </c>
      <c r="G7639"/>
    </row>
    <row r="7640" spans="1:7" ht="13.5" thickBot="1" x14ac:dyDescent="0.25">
      <c r="A7640" s="406">
        <v>83452</v>
      </c>
      <c r="B7640" s="406" t="s">
        <v>4106</v>
      </c>
      <c r="C7640" s="406" t="s">
        <v>2</v>
      </c>
      <c r="D7640" s="406">
        <v>21.27</v>
      </c>
      <c r="E7640" s="404" t="s">
        <v>65</v>
      </c>
      <c r="G7640"/>
    </row>
    <row r="7641" spans="1:7" ht="13.5" thickBot="1" x14ac:dyDescent="0.25">
      <c r="A7641" s="407">
        <v>83455</v>
      </c>
      <c r="B7641" s="407" t="s">
        <v>4107</v>
      </c>
      <c r="C7641" s="407" t="s">
        <v>2</v>
      </c>
      <c r="D7641" s="407">
        <v>18.39</v>
      </c>
      <c r="E7641" s="404" t="s">
        <v>65</v>
      </c>
      <c r="G7641"/>
    </row>
    <row r="7642" spans="1:7" ht="13.5" thickBot="1" x14ac:dyDescent="0.25">
      <c r="A7642" s="406">
        <v>83456</v>
      </c>
      <c r="B7642" s="406" t="s">
        <v>4108</v>
      </c>
      <c r="C7642" s="406" t="s">
        <v>2</v>
      </c>
      <c r="D7642" s="406">
        <v>15.7</v>
      </c>
      <c r="E7642" s="404" t="s">
        <v>65</v>
      </c>
      <c r="G7642"/>
    </row>
    <row r="7643" spans="1:7" ht="13.5" thickBot="1" x14ac:dyDescent="0.25">
      <c r="A7643" s="407">
        <v>83457</v>
      </c>
      <c r="B7643" s="407" t="s">
        <v>4109</v>
      </c>
      <c r="C7643" s="407" t="s">
        <v>2</v>
      </c>
      <c r="D7643" s="407">
        <v>15.77</v>
      </c>
      <c r="E7643" s="404" t="s">
        <v>65</v>
      </c>
      <c r="G7643"/>
    </row>
    <row r="7644" spans="1:7" ht="13.5" thickBot="1" x14ac:dyDescent="0.25">
      <c r="A7644" s="406">
        <v>83458</v>
      </c>
      <c r="B7644" s="406" t="s">
        <v>4110</v>
      </c>
      <c r="C7644" s="406" t="s">
        <v>2</v>
      </c>
      <c r="D7644" s="406">
        <v>15.98</v>
      </c>
      <c r="E7644" s="404" t="s">
        <v>65</v>
      </c>
      <c r="G7644"/>
    </row>
    <row r="7645" spans="1:7" ht="13.5" thickBot="1" x14ac:dyDescent="0.25">
      <c r="A7645" s="407">
        <v>83460</v>
      </c>
      <c r="B7645" s="407" t="s">
        <v>4111</v>
      </c>
      <c r="C7645" s="407" t="s">
        <v>2</v>
      </c>
      <c r="D7645" s="407">
        <v>25.79</v>
      </c>
      <c r="E7645" s="404" t="s">
        <v>65</v>
      </c>
      <c r="G7645"/>
    </row>
    <row r="7646" spans="1:7" ht="13.5" thickBot="1" x14ac:dyDescent="0.25">
      <c r="A7646" s="406">
        <v>83461</v>
      </c>
      <c r="B7646" s="406" t="s">
        <v>4112</v>
      </c>
      <c r="C7646" s="406" t="s">
        <v>2</v>
      </c>
      <c r="D7646" s="406">
        <v>23.27</v>
      </c>
      <c r="E7646" s="404" t="s">
        <v>65</v>
      </c>
      <c r="G7646"/>
    </row>
    <row r="7647" spans="1:7" ht="13.5" thickBot="1" x14ac:dyDescent="0.25">
      <c r="A7647" s="407">
        <v>83462</v>
      </c>
      <c r="B7647" s="407" t="s">
        <v>4113</v>
      </c>
      <c r="C7647" s="407" t="s">
        <v>2</v>
      </c>
      <c r="D7647" s="407">
        <v>23.75</v>
      </c>
      <c r="E7647" s="404" t="s">
        <v>65</v>
      </c>
      <c r="G7647"/>
    </row>
    <row r="7648" spans="1:7" ht="13.5" thickBot="1" x14ac:dyDescent="0.25">
      <c r="A7648" s="406">
        <v>83471</v>
      </c>
      <c r="B7648" s="406" t="s">
        <v>4114</v>
      </c>
      <c r="C7648" s="406" t="s">
        <v>2</v>
      </c>
      <c r="D7648" s="406">
        <v>37.4</v>
      </c>
      <c r="E7648" s="404" t="s">
        <v>65</v>
      </c>
      <c r="G7648"/>
    </row>
    <row r="7649" spans="1:7" ht="13.5" thickBot="1" x14ac:dyDescent="0.25">
      <c r="A7649" s="407">
        <v>83472</v>
      </c>
      <c r="B7649" s="407" t="s">
        <v>4115</v>
      </c>
      <c r="C7649" s="407" t="s">
        <v>2</v>
      </c>
      <c r="D7649" s="407">
        <v>84.97</v>
      </c>
      <c r="E7649" s="404" t="s">
        <v>65</v>
      </c>
      <c r="G7649"/>
    </row>
    <row r="7650" spans="1:7" ht="13.5" thickBot="1" x14ac:dyDescent="0.25">
      <c r="A7650" s="406">
        <v>91936</v>
      </c>
      <c r="B7650" s="406" t="s">
        <v>14786</v>
      </c>
      <c r="C7650" s="406" t="s">
        <v>2</v>
      </c>
      <c r="D7650" s="406">
        <v>8.8800000000000008</v>
      </c>
      <c r="E7650" s="404" t="s">
        <v>65</v>
      </c>
      <c r="G7650"/>
    </row>
    <row r="7651" spans="1:7" ht="13.5" thickBot="1" x14ac:dyDescent="0.25">
      <c r="A7651" s="407">
        <v>91937</v>
      </c>
      <c r="B7651" s="407" t="s">
        <v>14787</v>
      </c>
      <c r="C7651" s="407" t="s">
        <v>2</v>
      </c>
      <c r="D7651" s="407">
        <v>8.65</v>
      </c>
      <c r="E7651" s="404" t="s">
        <v>65</v>
      </c>
      <c r="G7651"/>
    </row>
    <row r="7652" spans="1:7" ht="23.25" thickBot="1" x14ac:dyDescent="0.25">
      <c r="A7652" s="406">
        <v>91939</v>
      </c>
      <c r="B7652" s="406" t="s">
        <v>14788</v>
      </c>
      <c r="C7652" s="406" t="s">
        <v>2</v>
      </c>
      <c r="D7652" s="406">
        <v>19.8</v>
      </c>
      <c r="E7652" s="404" t="s">
        <v>65</v>
      </c>
      <c r="G7652"/>
    </row>
    <row r="7653" spans="1:7" ht="23.25" thickBot="1" x14ac:dyDescent="0.25">
      <c r="A7653" s="407">
        <v>91940</v>
      </c>
      <c r="B7653" s="407" t="s">
        <v>14789</v>
      </c>
      <c r="C7653" s="407" t="s">
        <v>2</v>
      </c>
      <c r="D7653" s="407">
        <v>10.33</v>
      </c>
      <c r="E7653" s="404" t="s">
        <v>65</v>
      </c>
      <c r="G7653"/>
    </row>
    <row r="7654" spans="1:7" ht="23.25" thickBot="1" x14ac:dyDescent="0.25">
      <c r="A7654" s="406">
        <v>91941</v>
      </c>
      <c r="B7654" s="406" t="s">
        <v>14790</v>
      </c>
      <c r="C7654" s="406" t="s">
        <v>2</v>
      </c>
      <c r="D7654" s="406">
        <v>6.78</v>
      </c>
      <c r="E7654" s="404" t="s">
        <v>65</v>
      </c>
      <c r="G7654"/>
    </row>
    <row r="7655" spans="1:7" ht="23.25" thickBot="1" x14ac:dyDescent="0.25">
      <c r="A7655" s="407">
        <v>91942</v>
      </c>
      <c r="B7655" s="407" t="s">
        <v>14791</v>
      </c>
      <c r="C7655" s="407" t="s">
        <v>2</v>
      </c>
      <c r="D7655" s="407">
        <v>23.41</v>
      </c>
      <c r="E7655" s="404" t="s">
        <v>65</v>
      </c>
      <c r="G7655"/>
    </row>
    <row r="7656" spans="1:7" ht="23.25" thickBot="1" x14ac:dyDescent="0.25">
      <c r="A7656" s="406">
        <v>91943</v>
      </c>
      <c r="B7656" s="406" t="s">
        <v>14792</v>
      </c>
      <c r="C7656" s="406" t="s">
        <v>2</v>
      </c>
      <c r="D7656" s="406">
        <v>12.51</v>
      </c>
      <c r="E7656" s="404" t="s">
        <v>65</v>
      </c>
      <c r="G7656"/>
    </row>
    <row r="7657" spans="1:7" ht="23.25" thickBot="1" x14ac:dyDescent="0.25">
      <c r="A7657" s="407">
        <v>91944</v>
      </c>
      <c r="B7657" s="407" t="s">
        <v>14793</v>
      </c>
      <c r="C7657" s="407" t="s">
        <v>2</v>
      </c>
      <c r="D7657" s="407">
        <v>8.43</v>
      </c>
      <c r="E7657" s="404" t="s">
        <v>65</v>
      </c>
      <c r="G7657"/>
    </row>
    <row r="7658" spans="1:7" ht="13.5" thickBot="1" x14ac:dyDescent="0.25">
      <c r="A7658" s="406">
        <v>92865</v>
      </c>
      <c r="B7658" s="406" t="s">
        <v>14794</v>
      </c>
      <c r="C7658" s="406" t="s">
        <v>2</v>
      </c>
      <c r="D7658" s="406">
        <v>7.2</v>
      </c>
      <c r="E7658" s="404" t="s">
        <v>65</v>
      </c>
      <c r="G7658"/>
    </row>
    <row r="7659" spans="1:7" ht="13.5" thickBot="1" x14ac:dyDescent="0.25">
      <c r="A7659" s="407">
        <v>92866</v>
      </c>
      <c r="B7659" s="407" t="s">
        <v>14795</v>
      </c>
      <c r="C7659" s="407" t="s">
        <v>2</v>
      </c>
      <c r="D7659" s="407">
        <v>6.83</v>
      </c>
      <c r="E7659" s="404" t="s">
        <v>65</v>
      </c>
      <c r="G7659"/>
    </row>
    <row r="7660" spans="1:7" ht="23.25" thickBot="1" x14ac:dyDescent="0.25">
      <c r="A7660" s="406">
        <v>92867</v>
      </c>
      <c r="B7660" s="406" t="s">
        <v>14796</v>
      </c>
      <c r="C7660" s="406" t="s">
        <v>2</v>
      </c>
      <c r="D7660" s="406">
        <v>19.559999999999999</v>
      </c>
      <c r="E7660" s="404" t="s">
        <v>65</v>
      </c>
      <c r="G7660"/>
    </row>
    <row r="7661" spans="1:7" ht="23.25" thickBot="1" x14ac:dyDescent="0.25">
      <c r="A7661" s="407">
        <v>92868</v>
      </c>
      <c r="B7661" s="407" t="s">
        <v>14797</v>
      </c>
      <c r="C7661" s="407" t="s">
        <v>768</v>
      </c>
      <c r="D7661" s="407">
        <v>10.09</v>
      </c>
      <c r="E7661" s="404" t="s">
        <v>65</v>
      </c>
      <c r="G7661"/>
    </row>
    <row r="7662" spans="1:7" ht="23.25" thickBot="1" x14ac:dyDescent="0.25">
      <c r="A7662" s="406">
        <v>92869</v>
      </c>
      <c r="B7662" s="406" t="s">
        <v>14798</v>
      </c>
      <c r="C7662" s="406" t="s">
        <v>2</v>
      </c>
      <c r="D7662" s="406">
        <v>6.54</v>
      </c>
      <c r="E7662" s="404" t="s">
        <v>65</v>
      </c>
      <c r="G7662"/>
    </row>
    <row r="7663" spans="1:7" ht="23.25" thickBot="1" x14ac:dyDescent="0.25">
      <c r="A7663" s="407">
        <v>92870</v>
      </c>
      <c r="B7663" s="407" t="s">
        <v>14799</v>
      </c>
      <c r="C7663" s="407" t="s">
        <v>2</v>
      </c>
      <c r="D7663" s="407">
        <v>23.11</v>
      </c>
      <c r="E7663" s="404" t="s">
        <v>65</v>
      </c>
      <c r="G7663"/>
    </row>
    <row r="7664" spans="1:7" ht="23.25" thickBot="1" x14ac:dyDescent="0.25">
      <c r="A7664" s="406">
        <v>92871</v>
      </c>
      <c r="B7664" s="406" t="s">
        <v>14800</v>
      </c>
      <c r="C7664" s="406" t="s">
        <v>768</v>
      </c>
      <c r="D7664" s="406">
        <v>12.21</v>
      </c>
      <c r="E7664" s="404" t="s">
        <v>65</v>
      </c>
      <c r="G7664"/>
    </row>
    <row r="7665" spans="1:7" ht="23.25" thickBot="1" x14ac:dyDescent="0.25">
      <c r="A7665" s="407">
        <v>92872</v>
      </c>
      <c r="B7665" s="407" t="s">
        <v>14801</v>
      </c>
      <c r="C7665" s="407" t="s">
        <v>2</v>
      </c>
      <c r="D7665" s="407">
        <v>8.14</v>
      </c>
      <c r="E7665" s="404" t="s">
        <v>65</v>
      </c>
      <c r="G7665"/>
    </row>
    <row r="7666" spans="1:7" ht="13.5" thickBot="1" x14ac:dyDescent="0.25">
      <c r="A7666" s="406">
        <v>169</v>
      </c>
      <c r="B7666" s="406" t="s">
        <v>805</v>
      </c>
      <c r="C7666" s="406"/>
      <c r="D7666" s="406"/>
      <c r="E7666" s="404" t="s">
        <v>65</v>
      </c>
      <c r="G7666"/>
    </row>
    <row r="7667" spans="1:7" ht="13.5" thickBot="1" x14ac:dyDescent="0.25">
      <c r="A7667" s="407">
        <v>68066</v>
      </c>
      <c r="B7667" s="407" t="s">
        <v>3257</v>
      </c>
      <c r="C7667" s="407" t="s">
        <v>2</v>
      </c>
      <c r="D7667" s="407">
        <v>109.99</v>
      </c>
      <c r="E7667" s="404" t="s">
        <v>65</v>
      </c>
      <c r="G7667"/>
    </row>
    <row r="7668" spans="1:7" ht="13.5" thickBot="1" x14ac:dyDescent="0.25">
      <c r="A7668" s="406">
        <v>72319</v>
      </c>
      <c r="B7668" s="406" t="s">
        <v>3751</v>
      </c>
      <c r="C7668" s="406" t="s">
        <v>806</v>
      </c>
      <c r="D7668" s="409">
        <v>3712.37</v>
      </c>
      <c r="E7668" s="404" t="s">
        <v>65</v>
      </c>
      <c r="G7668"/>
    </row>
    <row r="7669" spans="1:7" ht="13.5" thickBot="1" x14ac:dyDescent="0.25">
      <c r="A7669" s="407">
        <v>72341</v>
      </c>
      <c r="B7669" s="407" t="s">
        <v>807</v>
      </c>
      <c r="C7669" s="407" t="s">
        <v>2</v>
      </c>
      <c r="D7669" s="407">
        <v>203.57</v>
      </c>
      <c r="E7669" s="404" t="s">
        <v>65</v>
      </c>
      <c r="G7669"/>
    </row>
    <row r="7670" spans="1:7" ht="13.5" thickBot="1" x14ac:dyDescent="0.25">
      <c r="A7670" s="406">
        <v>72343</v>
      </c>
      <c r="B7670" s="406" t="s">
        <v>808</v>
      </c>
      <c r="C7670" s="406" t="s">
        <v>2</v>
      </c>
      <c r="D7670" s="406">
        <v>239.81</v>
      </c>
      <c r="E7670" s="404" t="s">
        <v>65</v>
      </c>
      <c r="G7670"/>
    </row>
    <row r="7671" spans="1:7" ht="13.5" thickBot="1" x14ac:dyDescent="0.25">
      <c r="A7671" s="407">
        <v>72344</v>
      </c>
      <c r="B7671" s="407" t="s">
        <v>809</v>
      </c>
      <c r="C7671" s="407" t="s">
        <v>2</v>
      </c>
      <c r="D7671" s="407">
        <v>363.19</v>
      </c>
      <c r="E7671" s="404" t="s">
        <v>65</v>
      </c>
      <c r="G7671"/>
    </row>
    <row r="7672" spans="1:7" ht="13.5" thickBot="1" x14ac:dyDescent="0.25">
      <c r="A7672" s="406">
        <v>72345</v>
      </c>
      <c r="B7672" s="406" t="s">
        <v>810</v>
      </c>
      <c r="C7672" s="406" t="s">
        <v>2</v>
      </c>
      <c r="D7672" s="406">
        <v>990.33</v>
      </c>
      <c r="E7672" s="404" t="s">
        <v>65</v>
      </c>
      <c r="G7672"/>
    </row>
    <row r="7673" spans="1:7" ht="13.5" thickBot="1" x14ac:dyDescent="0.25">
      <c r="A7673" s="407">
        <v>74052</v>
      </c>
      <c r="B7673" s="407" t="s">
        <v>811</v>
      </c>
      <c r="C7673" s="407"/>
      <c r="D7673" s="407"/>
      <c r="E7673" s="404" t="s">
        <v>65</v>
      </c>
      <c r="G7673"/>
    </row>
    <row r="7674" spans="1:7" ht="23.25" thickBot="1" x14ac:dyDescent="0.25">
      <c r="A7674" s="406" t="s">
        <v>813</v>
      </c>
      <c r="B7674" s="406" t="s">
        <v>814</v>
      </c>
      <c r="C7674" s="406" t="s">
        <v>2</v>
      </c>
      <c r="D7674" s="409">
        <v>1137.3699999999999</v>
      </c>
      <c r="E7674" s="404" t="s">
        <v>65</v>
      </c>
      <c r="G7674"/>
    </row>
    <row r="7675" spans="1:7" ht="13.5" thickBot="1" x14ac:dyDescent="0.25">
      <c r="A7675" s="407">
        <v>74130</v>
      </c>
      <c r="B7675" s="407" t="s">
        <v>815</v>
      </c>
      <c r="C7675" s="407"/>
      <c r="D7675" s="407"/>
      <c r="E7675" s="404" t="s">
        <v>65</v>
      </c>
      <c r="G7675"/>
    </row>
    <row r="7676" spans="1:7" ht="23.25" thickBot="1" x14ac:dyDescent="0.25">
      <c r="A7676" s="406" t="s">
        <v>816</v>
      </c>
      <c r="B7676" s="406" t="s">
        <v>817</v>
      </c>
      <c r="C7676" s="406" t="s">
        <v>2</v>
      </c>
      <c r="D7676" s="406">
        <v>11.32</v>
      </c>
      <c r="E7676" s="404" t="s">
        <v>65</v>
      </c>
      <c r="G7676"/>
    </row>
    <row r="7677" spans="1:7" ht="23.25" thickBot="1" x14ac:dyDescent="0.25">
      <c r="A7677" s="407" t="s">
        <v>818</v>
      </c>
      <c r="B7677" s="407" t="s">
        <v>819</v>
      </c>
      <c r="C7677" s="407" t="s">
        <v>2</v>
      </c>
      <c r="D7677" s="407">
        <v>17.2</v>
      </c>
      <c r="E7677" s="404" t="s">
        <v>65</v>
      </c>
      <c r="G7677"/>
    </row>
    <row r="7678" spans="1:7" ht="57" customHeight="1" thickBot="1" x14ac:dyDescent="0.25">
      <c r="A7678" s="406" t="s">
        <v>820</v>
      </c>
      <c r="B7678" s="406" t="s">
        <v>821</v>
      </c>
      <c r="C7678" s="406" t="s">
        <v>2</v>
      </c>
      <c r="D7678" s="406">
        <v>49.85</v>
      </c>
      <c r="E7678" s="404" t="s">
        <v>65</v>
      </c>
      <c r="G7678"/>
    </row>
    <row r="7679" spans="1:7" ht="23.25" thickBot="1" x14ac:dyDescent="0.25">
      <c r="A7679" s="407" t="s">
        <v>822</v>
      </c>
      <c r="B7679" s="407" t="s">
        <v>823</v>
      </c>
      <c r="C7679" s="407" t="s">
        <v>2</v>
      </c>
      <c r="D7679" s="407">
        <v>72.13</v>
      </c>
      <c r="E7679" s="404" t="s">
        <v>65</v>
      </c>
      <c r="G7679"/>
    </row>
    <row r="7680" spans="1:7" ht="23.25" thickBot="1" x14ac:dyDescent="0.25">
      <c r="A7680" s="406" t="s">
        <v>824</v>
      </c>
      <c r="B7680" s="406" t="s">
        <v>825</v>
      </c>
      <c r="C7680" s="406" t="s">
        <v>2</v>
      </c>
      <c r="D7680" s="406">
        <v>95.93</v>
      </c>
      <c r="E7680" s="404" t="s">
        <v>65</v>
      </c>
      <c r="G7680"/>
    </row>
    <row r="7681" spans="1:7" ht="23.25" thickBot="1" x14ac:dyDescent="0.25">
      <c r="A7681" s="407" t="s">
        <v>826</v>
      </c>
      <c r="B7681" s="407" t="s">
        <v>827</v>
      </c>
      <c r="C7681" s="407" t="s">
        <v>2</v>
      </c>
      <c r="D7681" s="407">
        <v>270.37</v>
      </c>
      <c r="E7681" s="404" t="s">
        <v>65</v>
      </c>
      <c r="G7681"/>
    </row>
    <row r="7682" spans="1:7" ht="13.5" thickBot="1" x14ac:dyDescent="0.25">
      <c r="A7682" s="406" t="s">
        <v>828</v>
      </c>
      <c r="B7682" s="406" t="s">
        <v>829</v>
      </c>
      <c r="C7682" s="406" t="s">
        <v>2</v>
      </c>
      <c r="D7682" s="406">
        <v>697.64</v>
      </c>
      <c r="E7682" s="404" t="s">
        <v>65</v>
      </c>
      <c r="G7682"/>
    </row>
    <row r="7683" spans="1:7" ht="13.5" thickBot="1" x14ac:dyDescent="0.25">
      <c r="A7683" s="407" t="s">
        <v>830</v>
      </c>
      <c r="B7683" s="407" t="s">
        <v>831</v>
      </c>
      <c r="C7683" s="407" t="s">
        <v>2</v>
      </c>
      <c r="D7683" s="407">
        <v>953.1</v>
      </c>
      <c r="E7683" s="404" t="s">
        <v>65</v>
      </c>
      <c r="G7683"/>
    </row>
    <row r="7684" spans="1:7" ht="13.5" thickBot="1" x14ac:dyDescent="0.25">
      <c r="A7684" s="406" t="s">
        <v>832</v>
      </c>
      <c r="B7684" s="406" t="s">
        <v>833</v>
      </c>
      <c r="C7684" s="406" t="s">
        <v>2</v>
      </c>
      <c r="D7684" s="409">
        <v>1560.74</v>
      </c>
      <c r="E7684" s="404" t="s">
        <v>65</v>
      </c>
      <c r="G7684"/>
    </row>
    <row r="7685" spans="1:7" ht="13.5" thickBot="1" x14ac:dyDescent="0.25">
      <c r="A7685" s="407" t="s">
        <v>834</v>
      </c>
      <c r="B7685" s="407" t="s">
        <v>835</v>
      </c>
      <c r="C7685" s="407" t="s">
        <v>2</v>
      </c>
      <c r="D7685" s="407">
        <v>422.21</v>
      </c>
      <c r="E7685" s="404" t="s">
        <v>65</v>
      </c>
      <c r="G7685"/>
    </row>
    <row r="7686" spans="1:7" ht="13.5" thickBot="1" x14ac:dyDescent="0.25">
      <c r="A7686" s="406">
        <v>74131</v>
      </c>
      <c r="B7686" s="406" t="s">
        <v>836</v>
      </c>
      <c r="C7686" s="406"/>
      <c r="D7686" s="406"/>
      <c r="E7686" s="404" t="s">
        <v>65</v>
      </c>
      <c r="G7686"/>
    </row>
    <row r="7687" spans="1:7" ht="23.25" thickBot="1" x14ac:dyDescent="0.25">
      <c r="A7687" s="407" t="s">
        <v>837</v>
      </c>
      <c r="B7687" s="407" t="s">
        <v>4116</v>
      </c>
      <c r="C7687" s="407" t="s">
        <v>2</v>
      </c>
      <c r="D7687" s="407">
        <v>50.82</v>
      </c>
      <c r="E7687" s="404" t="s">
        <v>65</v>
      </c>
      <c r="G7687"/>
    </row>
    <row r="7688" spans="1:7" ht="23.25" thickBot="1" x14ac:dyDescent="0.25">
      <c r="A7688" s="406" t="s">
        <v>838</v>
      </c>
      <c r="B7688" s="406" t="s">
        <v>4117</v>
      </c>
      <c r="C7688" s="406" t="s">
        <v>2</v>
      </c>
      <c r="D7688" s="406">
        <v>343.13</v>
      </c>
      <c r="E7688" s="404" t="s">
        <v>65</v>
      </c>
      <c r="G7688"/>
    </row>
    <row r="7689" spans="1:7" ht="23.25" thickBot="1" x14ac:dyDescent="0.25">
      <c r="A7689" s="407" t="s">
        <v>839</v>
      </c>
      <c r="B7689" s="407" t="s">
        <v>4118</v>
      </c>
      <c r="C7689" s="407" t="s">
        <v>2</v>
      </c>
      <c r="D7689" s="407">
        <v>381.14</v>
      </c>
      <c r="E7689" s="404" t="s">
        <v>65</v>
      </c>
      <c r="G7689"/>
    </row>
    <row r="7690" spans="1:7" ht="23.25" thickBot="1" x14ac:dyDescent="0.25">
      <c r="A7690" s="406" t="s">
        <v>840</v>
      </c>
      <c r="B7690" s="406" t="s">
        <v>4119</v>
      </c>
      <c r="C7690" s="406" t="s">
        <v>2</v>
      </c>
      <c r="D7690" s="406">
        <v>555.1</v>
      </c>
      <c r="E7690" s="404" t="s">
        <v>65</v>
      </c>
      <c r="G7690"/>
    </row>
    <row r="7691" spans="1:7" ht="23.25" thickBot="1" x14ac:dyDescent="0.25">
      <c r="A7691" s="407" t="s">
        <v>841</v>
      </c>
      <c r="B7691" s="407" t="s">
        <v>4120</v>
      </c>
      <c r="C7691" s="407" t="s">
        <v>2</v>
      </c>
      <c r="D7691" s="407">
        <v>600.41</v>
      </c>
      <c r="E7691" s="404" t="s">
        <v>65</v>
      </c>
      <c r="G7691"/>
    </row>
    <row r="7692" spans="1:7" ht="23.25" thickBot="1" x14ac:dyDescent="0.25">
      <c r="A7692" s="406" t="s">
        <v>842</v>
      </c>
      <c r="B7692" s="406" t="s">
        <v>4121</v>
      </c>
      <c r="C7692" s="406" t="s">
        <v>2</v>
      </c>
      <c r="D7692" s="406">
        <v>890.43</v>
      </c>
      <c r="E7692" s="404" t="s">
        <v>65</v>
      </c>
      <c r="G7692"/>
    </row>
    <row r="7693" spans="1:7" ht="45.75" customHeight="1" thickBot="1" x14ac:dyDescent="0.25">
      <c r="A7693" s="407">
        <v>83372</v>
      </c>
      <c r="B7693" s="407" t="s">
        <v>4122</v>
      </c>
      <c r="C7693" s="407" t="s">
        <v>2</v>
      </c>
      <c r="D7693" s="407">
        <v>644.32000000000005</v>
      </c>
      <c r="E7693" s="404" t="s">
        <v>65</v>
      </c>
      <c r="G7693"/>
    </row>
    <row r="7694" spans="1:7" ht="23.25" thickBot="1" x14ac:dyDescent="0.25">
      <c r="A7694" s="406">
        <v>83463</v>
      </c>
      <c r="B7694" s="406" t="s">
        <v>4123</v>
      </c>
      <c r="C7694" s="406" t="s">
        <v>2</v>
      </c>
      <c r="D7694" s="406">
        <v>235.61</v>
      </c>
      <c r="E7694" s="404" t="s">
        <v>65</v>
      </c>
      <c r="G7694"/>
    </row>
    <row r="7695" spans="1:7" ht="57" customHeight="1" thickBot="1" x14ac:dyDescent="0.25">
      <c r="A7695" s="407">
        <v>84402</v>
      </c>
      <c r="B7695" s="407" t="s">
        <v>4643</v>
      </c>
      <c r="C7695" s="407" t="s">
        <v>2</v>
      </c>
      <c r="D7695" s="407">
        <v>59.08</v>
      </c>
      <c r="E7695" s="404" t="s">
        <v>65</v>
      </c>
      <c r="G7695"/>
    </row>
    <row r="7696" spans="1:7" ht="89.25" customHeight="1" thickBot="1" x14ac:dyDescent="0.25">
      <c r="A7696" s="406">
        <v>170</v>
      </c>
      <c r="B7696" s="406" t="s">
        <v>844</v>
      </c>
      <c r="C7696" s="406"/>
      <c r="D7696" s="406"/>
      <c r="E7696" s="404" t="s">
        <v>65</v>
      </c>
      <c r="G7696"/>
    </row>
    <row r="7697" spans="1:7" ht="45.75" customHeight="1" thickBot="1" x14ac:dyDescent="0.25">
      <c r="A7697" s="407">
        <v>72333</v>
      </c>
      <c r="B7697" s="407" t="s">
        <v>4644</v>
      </c>
      <c r="C7697" s="407" t="s">
        <v>2</v>
      </c>
      <c r="D7697" s="407">
        <v>33.47</v>
      </c>
      <c r="E7697" s="404" t="s">
        <v>65</v>
      </c>
      <c r="G7697"/>
    </row>
    <row r="7698" spans="1:7" ht="13.5" thickBot="1" x14ac:dyDescent="0.25">
      <c r="A7698" s="406">
        <v>72339</v>
      </c>
      <c r="B7698" s="406" t="s">
        <v>4124</v>
      </c>
      <c r="C7698" s="406" t="s">
        <v>2</v>
      </c>
      <c r="D7698" s="406">
        <v>34.840000000000003</v>
      </c>
      <c r="E7698" s="404" t="s">
        <v>65</v>
      </c>
      <c r="G7698"/>
    </row>
    <row r="7699" spans="1:7" ht="13.5" thickBot="1" x14ac:dyDescent="0.25">
      <c r="A7699" s="407">
        <v>83403</v>
      </c>
      <c r="B7699" s="407" t="s">
        <v>4125</v>
      </c>
      <c r="C7699" s="407" t="s">
        <v>2</v>
      </c>
      <c r="D7699" s="407">
        <v>15.29</v>
      </c>
      <c r="E7699" s="404" t="s">
        <v>65</v>
      </c>
      <c r="G7699"/>
    </row>
    <row r="7700" spans="1:7" ht="13.5" thickBot="1" x14ac:dyDescent="0.25">
      <c r="A7700" s="406">
        <v>83465</v>
      </c>
      <c r="B7700" s="406" t="s">
        <v>4126</v>
      </c>
      <c r="C7700" s="406" t="s">
        <v>2</v>
      </c>
      <c r="D7700" s="406">
        <v>38.26</v>
      </c>
      <c r="E7700" s="404" t="s">
        <v>65</v>
      </c>
      <c r="G7700"/>
    </row>
    <row r="7701" spans="1:7" ht="23.25" thickBot="1" x14ac:dyDescent="0.25">
      <c r="A7701" s="407">
        <v>91945</v>
      </c>
      <c r="B7701" s="407" t="s">
        <v>14802</v>
      </c>
      <c r="C7701" s="407" t="s">
        <v>2</v>
      </c>
      <c r="D7701" s="407">
        <v>7.4</v>
      </c>
      <c r="E7701" s="404" t="s">
        <v>65</v>
      </c>
      <c r="G7701"/>
    </row>
    <row r="7702" spans="1:7" ht="23.25" thickBot="1" x14ac:dyDescent="0.25">
      <c r="A7702" s="406">
        <v>91946</v>
      </c>
      <c r="B7702" s="406" t="s">
        <v>14803</v>
      </c>
      <c r="C7702" s="406" t="s">
        <v>2</v>
      </c>
      <c r="D7702" s="406">
        <v>6.17</v>
      </c>
      <c r="E7702" s="404" t="s">
        <v>65</v>
      </c>
      <c r="G7702"/>
    </row>
    <row r="7703" spans="1:7" ht="23.25" thickBot="1" x14ac:dyDescent="0.25">
      <c r="A7703" s="407">
        <v>91947</v>
      </c>
      <c r="B7703" s="407" t="s">
        <v>14804</v>
      </c>
      <c r="C7703" s="407" t="s">
        <v>2</v>
      </c>
      <c r="D7703" s="407">
        <v>5.41</v>
      </c>
      <c r="E7703" s="404" t="s">
        <v>65</v>
      </c>
      <c r="G7703"/>
    </row>
    <row r="7704" spans="1:7" ht="23.25" thickBot="1" x14ac:dyDescent="0.25">
      <c r="A7704" s="406">
        <v>91949</v>
      </c>
      <c r="B7704" s="406" t="s">
        <v>14805</v>
      </c>
      <c r="C7704" s="406" t="s">
        <v>2</v>
      </c>
      <c r="D7704" s="406">
        <v>12.61</v>
      </c>
      <c r="E7704" s="404" t="s">
        <v>65</v>
      </c>
      <c r="G7704"/>
    </row>
    <row r="7705" spans="1:7" ht="23.25" thickBot="1" x14ac:dyDescent="0.25">
      <c r="A7705" s="407">
        <v>91950</v>
      </c>
      <c r="B7705" s="407" t="s">
        <v>14806</v>
      </c>
      <c r="C7705" s="407" t="s">
        <v>2</v>
      </c>
      <c r="D7705" s="407">
        <v>11.12</v>
      </c>
      <c r="E7705" s="404" t="s">
        <v>65</v>
      </c>
      <c r="G7705"/>
    </row>
    <row r="7706" spans="1:7" ht="23.25" thickBot="1" x14ac:dyDescent="0.25">
      <c r="A7706" s="406">
        <v>91951</v>
      </c>
      <c r="B7706" s="406" t="s">
        <v>14807</v>
      </c>
      <c r="C7706" s="406" t="s">
        <v>2</v>
      </c>
      <c r="D7706" s="406">
        <v>10.23</v>
      </c>
      <c r="E7706" s="404" t="s">
        <v>65</v>
      </c>
      <c r="G7706"/>
    </row>
    <row r="7707" spans="1:7" ht="23.25" thickBot="1" x14ac:dyDescent="0.25">
      <c r="A7707" s="407">
        <v>91952</v>
      </c>
      <c r="B7707" s="407" t="s">
        <v>14808</v>
      </c>
      <c r="C7707" s="407" t="s">
        <v>2</v>
      </c>
      <c r="D7707" s="407">
        <v>13.6</v>
      </c>
      <c r="E7707" s="404" t="s">
        <v>65</v>
      </c>
      <c r="G7707"/>
    </row>
    <row r="7708" spans="1:7" ht="23.25" thickBot="1" x14ac:dyDescent="0.25">
      <c r="A7708" s="406">
        <v>91953</v>
      </c>
      <c r="B7708" s="406" t="s">
        <v>14809</v>
      </c>
      <c r="C7708" s="406" t="s">
        <v>2</v>
      </c>
      <c r="D7708" s="406">
        <v>19.78</v>
      </c>
      <c r="E7708" s="404" t="s">
        <v>65</v>
      </c>
      <c r="G7708"/>
    </row>
    <row r="7709" spans="1:7" ht="23.25" thickBot="1" x14ac:dyDescent="0.25">
      <c r="A7709" s="407">
        <v>91954</v>
      </c>
      <c r="B7709" s="407" t="s">
        <v>14810</v>
      </c>
      <c r="C7709" s="407" t="s">
        <v>2</v>
      </c>
      <c r="D7709" s="407">
        <v>18.71</v>
      </c>
      <c r="E7709" s="404" t="s">
        <v>65</v>
      </c>
      <c r="G7709"/>
    </row>
    <row r="7710" spans="1:7" ht="23.25" thickBot="1" x14ac:dyDescent="0.25">
      <c r="A7710" s="406">
        <v>91955</v>
      </c>
      <c r="B7710" s="406" t="s">
        <v>14811</v>
      </c>
      <c r="C7710" s="406" t="s">
        <v>2</v>
      </c>
      <c r="D7710" s="406">
        <v>24.88</v>
      </c>
      <c r="E7710" s="404" t="s">
        <v>65</v>
      </c>
      <c r="G7710"/>
    </row>
    <row r="7711" spans="1:7" ht="23.25" thickBot="1" x14ac:dyDescent="0.25">
      <c r="A7711" s="407">
        <v>91956</v>
      </c>
      <c r="B7711" s="407" t="s">
        <v>14812</v>
      </c>
      <c r="C7711" s="407" t="s">
        <v>904</v>
      </c>
      <c r="D7711" s="407">
        <v>30.19</v>
      </c>
      <c r="E7711" s="404" t="s">
        <v>65</v>
      </c>
      <c r="G7711"/>
    </row>
    <row r="7712" spans="1:7" ht="23.25" thickBot="1" x14ac:dyDescent="0.25">
      <c r="A7712" s="406">
        <v>91957</v>
      </c>
      <c r="B7712" s="406" t="s">
        <v>14813</v>
      </c>
      <c r="C7712" s="406" t="s">
        <v>904</v>
      </c>
      <c r="D7712" s="406">
        <v>36.369999999999997</v>
      </c>
      <c r="E7712" s="404" t="s">
        <v>65</v>
      </c>
      <c r="G7712"/>
    </row>
    <row r="7713" spans="1:7" ht="23.25" thickBot="1" x14ac:dyDescent="0.25">
      <c r="A7713" s="407">
        <v>91958</v>
      </c>
      <c r="B7713" s="407" t="s">
        <v>14814</v>
      </c>
      <c r="C7713" s="407" t="s">
        <v>2</v>
      </c>
      <c r="D7713" s="407">
        <v>25.12</v>
      </c>
      <c r="E7713" s="404" t="s">
        <v>65</v>
      </c>
      <c r="G7713"/>
    </row>
    <row r="7714" spans="1:7" ht="23.25" thickBot="1" x14ac:dyDescent="0.25">
      <c r="A7714" s="406">
        <v>91959</v>
      </c>
      <c r="B7714" s="406" t="s">
        <v>14815</v>
      </c>
      <c r="C7714" s="406" t="s">
        <v>2</v>
      </c>
      <c r="D7714" s="406">
        <v>31.3</v>
      </c>
      <c r="E7714" s="404" t="s">
        <v>65</v>
      </c>
      <c r="G7714"/>
    </row>
    <row r="7715" spans="1:7" ht="23.25" thickBot="1" x14ac:dyDescent="0.25">
      <c r="A7715" s="407">
        <v>91960</v>
      </c>
      <c r="B7715" s="407" t="s">
        <v>14816</v>
      </c>
      <c r="C7715" s="407" t="s">
        <v>2</v>
      </c>
      <c r="D7715" s="407">
        <v>35.29</v>
      </c>
      <c r="E7715" s="404" t="s">
        <v>65</v>
      </c>
      <c r="G7715"/>
    </row>
    <row r="7716" spans="1:7" ht="23.25" thickBot="1" x14ac:dyDescent="0.25">
      <c r="A7716" s="406">
        <v>91961</v>
      </c>
      <c r="B7716" s="406" t="s">
        <v>14817</v>
      </c>
      <c r="C7716" s="406" t="s">
        <v>2</v>
      </c>
      <c r="D7716" s="406">
        <v>41.47</v>
      </c>
      <c r="E7716" s="404" t="s">
        <v>65</v>
      </c>
      <c r="G7716"/>
    </row>
    <row r="7717" spans="1:7" ht="23.25" thickBot="1" x14ac:dyDescent="0.25">
      <c r="A7717" s="407">
        <v>91962</v>
      </c>
      <c r="B7717" s="407" t="s">
        <v>14818</v>
      </c>
      <c r="C7717" s="407" t="s">
        <v>14819</v>
      </c>
      <c r="D7717" s="407">
        <v>46.81</v>
      </c>
      <c r="E7717" s="404" t="s">
        <v>65</v>
      </c>
      <c r="G7717"/>
    </row>
    <row r="7718" spans="1:7" ht="23.25" thickBot="1" x14ac:dyDescent="0.25">
      <c r="A7718" s="406">
        <v>91963</v>
      </c>
      <c r="B7718" s="406" t="s">
        <v>14820</v>
      </c>
      <c r="C7718" s="406" t="s">
        <v>14819</v>
      </c>
      <c r="D7718" s="406">
        <v>52.99</v>
      </c>
      <c r="E7718" s="404" t="s">
        <v>65</v>
      </c>
      <c r="G7718"/>
    </row>
    <row r="7719" spans="1:7" ht="23.25" thickBot="1" x14ac:dyDescent="0.25">
      <c r="A7719" s="407">
        <v>91964</v>
      </c>
      <c r="B7719" s="407" t="s">
        <v>14821</v>
      </c>
      <c r="C7719" s="407" t="s">
        <v>14819</v>
      </c>
      <c r="D7719" s="407">
        <v>41.71</v>
      </c>
      <c r="E7719" s="404" t="s">
        <v>65</v>
      </c>
      <c r="G7719"/>
    </row>
    <row r="7720" spans="1:7" ht="23.25" customHeight="1" thickBot="1" x14ac:dyDescent="0.25">
      <c r="A7720" s="406">
        <v>91965</v>
      </c>
      <c r="B7720" s="406" t="s">
        <v>14822</v>
      </c>
      <c r="C7720" s="406" t="s">
        <v>14819</v>
      </c>
      <c r="D7720" s="406">
        <v>47.89</v>
      </c>
      <c r="E7720" s="404" t="s">
        <v>65</v>
      </c>
      <c r="G7720"/>
    </row>
    <row r="7721" spans="1:7" ht="23.25" thickBot="1" x14ac:dyDescent="0.25">
      <c r="A7721" s="407">
        <v>91966</v>
      </c>
      <c r="B7721" s="407" t="s">
        <v>14823</v>
      </c>
      <c r="C7721" s="407" t="s">
        <v>2</v>
      </c>
      <c r="D7721" s="407">
        <v>36.64</v>
      </c>
      <c r="E7721" s="404" t="s">
        <v>65</v>
      </c>
      <c r="G7721"/>
    </row>
    <row r="7722" spans="1:7" ht="23.25" thickBot="1" x14ac:dyDescent="0.25">
      <c r="A7722" s="406">
        <v>91967</v>
      </c>
      <c r="B7722" s="406" t="s">
        <v>14824</v>
      </c>
      <c r="C7722" s="406" t="s">
        <v>2</v>
      </c>
      <c r="D7722" s="406">
        <v>42.82</v>
      </c>
      <c r="E7722" s="404" t="s">
        <v>65</v>
      </c>
      <c r="G7722"/>
    </row>
    <row r="7723" spans="1:7" ht="23.25" thickBot="1" x14ac:dyDescent="0.25">
      <c r="A7723" s="407">
        <v>91968</v>
      </c>
      <c r="B7723" s="407" t="s">
        <v>14825</v>
      </c>
      <c r="C7723" s="407" t="s">
        <v>2</v>
      </c>
      <c r="D7723" s="407">
        <v>51.88</v>
      </c>
      <c r="E7723" s="404" t="s">
        <v>65</v>
      </c>
      <c r="G7723"/>
    </row>
    <row r="7724" spans="1:7" ht="23.25" thickBot="1" x14ac:dyDescent="0.25">
      <c r="A7724" s="406">
        <v>91969</v>
      </c>
      <c r="B7724" s="406" t="s">
        <v>14826</v>
      </c>
      <c r="C7724" s="406" t="s">
        <v>2</v>
      </c>
      <c r="D7724" s="406">
        <v>58.06</v>
      </c>
      <c r="E7724" s="404" t="s">
        <v>65</v>
      </c>
      <c r="G7724"/>
    </row>
    <row r="7725" spans="1:7" ht="23.25" thickBot="1" x14ac:dyDescent="0.25">
      <c r="A7725" s="407">
        <v>91970</v>
      </c>
      <c r="B7725" s="407" t="s">
        <v>14827</v>
      </c>
      <c r="C7725" s="407" t="s">
        <v>14819</v>
      </c>
      <c r="D7725" s="407">
        <v>53.47</v>
      </c>
      <c r="E7725" s="404" t="s">
        <v>65</v>
      </c>
      <c r="G7725"/>
    </row>
    <row r="7726" spans="1:7" ht="23.25" thickBot="1" x14ac:dyDescent="0.25">
      <c r="A7726" s="406">
        <v>91971</v>
      </c>
      <c r="B7726" s="406" t="s">
        <v>14828</v>
      </c>
      <c r="C7726" s="406" t="s">
        <v>14819</v>
      </c>
      <c r="D7726" s="406">
        <v>64.599999999999994</v>
      </c>
      <c r="E7726" s="404" t="s">
        <v>65</v>
      </c>
      <c r="G7726"/>
    </row>
    <row r="7727" spans="1:7" ht="23.25" thickBot="1" x14ac:dyDescent="0.25">
      <c r="A7727" s="407">
        <v>91972</v>
      </c>
      <c r="B7727" s="407" t="s">
        <v>14829</v>
      </c>
      <c r="C7727" s="407" t="s">
        <v>2</v>
      </c>
      <c r="D7727" s="407">
        <v>58.57</v>
      </c>
      <c r="E7727" s="404" t="s">
        <v>65</v>
      </c>
      <c r="G7727"/>
    </row>
    <row r="7728" spans="1:7" ht="23.25" thickBot="1" x14ac:dyDescent="0.25">
      <c r="A7728" s="406">
        <v>91973</v>
      </c>
      <c r="B7728" s="406" t="s">
        <v>14830</v>
      </c>
      <c r="C7728" s="406" t="s">
        <v>2</v>
      </c>
      <c r="D7728" s="406">
        <v>69.7</v>
      </c>
      <c r="E7728" s="404" t="s">
        <v>65</v>
      </c>
      <c r="G7728"/>
    </row>
    <row r="7729" spans="1:7" ht="23.25" thickBot="1" x14ac:dyDescent="0.25">
      <c r="A7729" s="407">
        <v>91974</v>
      </c>
      <c r="B7729" s="407" t="s">
        <v>14831</v>
      </c>
      <c r="C7729" s="407" t="s">
        <v>2</v>
      </c>
      <c r="D7729" s="407">
        <v>48.37</v>
      </c>
      <c r="E7729" s="404" t="s">
        <v>65</v>
      </c>
      <c r="G7729"/>
    </row>
    <row r="7730" spans="1:7" ht="23.25" thickBot="1" x14ac:dyDescent="0.25">
      <c r="A7730" s="406">
        <v>91975</v>
      </c>
      <c r="B7730" s="406" t="s">
        <v>14832</v>
      </c>
      <c r="C7730" s="406" t="s">
        <v>2</v>
      </c>
      <c r="D7730" s="406">
        <v>59.5</v>
      </c>
      <c r="E7730" s="404" t="s">
        <v>65</v>
      </c>
      <c r="G7730"/>
    </row>
    <row r="7731" spans="1:7" ht="23.25" thickBot="1" x14ac:dyDescent="0.25">
      <c r="A7731" s="407">
        <v>91976</v>
      </c>
      <c r="B7731" s="407" t="s">
        <v>14833</v>
      </c>
      <c r="C7731" s="407" t="s">
        <v>2</v>
      </c>
      <c r="D7731" s="407">
        <v>71.48</v>
      </c>
      <c r="E7731" s="404" t="s">
        <v>65</v>
      </c>
      <c r="G7731"/>
    </row>
    <row r="7732" spans="1:7" ht="23.25" thickBot="1" x14ac:dyDescent="0.25">
      <c r="A7732" s="406">
        <v>91977</v>
      </c>
      <c r="B7732" s="406" t="s">
        <v>14834</v>
      </c>
      <c r="C7732" s="406" t="s">
        <v>2</v>
      </c>
      <c r="D7732" s="406">
        <v>82.6</v>
      </c>
      <c r="E7732" s="404" t="s">
        <v>65</v>
      </c>
      <c r="G7732"/>
    </row>
    <row r="7733" spans="1:7" ht="23.25" thickBot="1" x14ac:dyDescent="0.25">
      <c r="A7733" s="407">
        <v>91990</v>
      </c>
      <c r="B7733" s="407" t="s">
        <v>14835</v>
      </c>
      <c r="C7733" s="407" t="s">
        <v>2</v>
      </c>
      <c r="D7733" s="407">
        <v>21.87</v>
      </c>
      <c r="E7733" s="404" t="s">
        <v>65</v>
      </c>
      <c r="G7733"/>
    </row>
    <row r="7734" spans="1:7" ht="23.25" thickBot="1" x14ac:dyDescent="0.25">
      <c r="A7734" s="406">
        <v>91991</v>
      </c>
      <c r="B7734" s="406" t="s">
        <v>14836</v>
      </c>
      <c r="C7734" s="406" t="s">
        <v>2</v>
      </c>
      <c r="D7734" s="406">
        <v>24.62</v>
      </c>
      <c r="E7734" s="404" t="s">
        <v>65</v>
      </c>
      <c r="G7734"/>
    </row>
    <row r="7735" spans="1:7" ht="23.25" thickBot="1" x14ac:dyDescent="0.25">
      <c r="A7735" s="407">
        <v>91992</v>
      </c>
      <c r="B7735" s="407" t="s">
        <v>14837</v>
      </c>
      <c r="C7735" s="407" t="s">
        <v>2</v>
      </c>
      <c r="D7735" s="407">
        <v>28.05</v>
      </c>
      <c r="E7735" s="404" t="s">
        <v>65</v>
      </c>
      <c r="G7735"/>
    </row>
    <row r="7736" spans="1:7" ht="23.25" thickBot="1" x14ac:dyDescent="0.25">
      <c r="A7736" s="406">
        <v>91993</v>
      </c>
      <c r="B7736" s="406" t="s">
        <v>14838</v>
      </c>
      <c r="C7736" s="406" t="s">
        <v>2</v>
      </c>
      <c r="D7736" s="406">
        <v>30.8</v>
      </c>
      <c r="E7736" s="404" t="s">
        <v>65</v>
      </c>
      <c r="G7736"/>
    </row>
    <row r="7737" spans="1:7" ht="23.25" thickBot="1" x14ac:dyDescent="0.25">
      <c r="A7737" s="407">
        <v>91994</v>
      </c>
      <c r="B7737" s="407" t="s">
        <v>14839</v>
      </c>
      <c r="C7737" s="407" t="s">
        <v>812</v>
      </c>
      <c r="D7737" s="407">
        <v>15.32</v>
      </c>
      <c r="E7737" s="404" t="s">
        <v>65</v>
      </c>
      <c r="G7737"/>
    </row>
    <row r="7738" spans="1:7" ht="23.25" thickBot="1" x14ac:dyDescent="0.25">
      <c r="A7738" s="406">
        <v>91995</v>
      </c>
      <c r="B7738" s="406" t="s">
        <v>14840</v>
      </c>
      <c r="C7738" s="406" t="s">
        <v>812</v>
      </c>
      <c r="D7738" s="406">
        <v>18.07</v>
      </c>
      <c r="E7738" s="404" t="s">
        <v>65</v>
      </c>
      <c r="G7738"/>
    </row>
    <row r="7739" spans="1:7" ht="23.25" thickBot="1" x14ac:dyDescent="0.25">
      <c r="A7739" s="407">
        <v>91996</v>
      </c>
      <c r="B7739" s="407" t="s">
        <v>14841</v>
      </c>
      <c r="C7739" s="407" t="s">
        <v>812</v>
      </c>
      <c r="D7739" s="407">
        <v>21.5</v>
      </c>
      <c r="E7739" s="404" t="s">
        <v>65</v>
      </c>
      <c r="G7739"/>
    </row>
    <row r="7740" spans="1:7" ht="25.5" customHeight="1" thickBot="1" x14ac:dyDescent="0.25">
      <c r="A7740" s="406">
        <v>91997</v>
      </c>
      <c r="B7740" s="406" t="s">
        <v>14842</v>
      </c>
      <c r="C7740" s="406" t="s">
        <v>812</v>
      </c>
      <c r="D7740" s="406">
        <v>24.25</v>
      </c>
      <c r="E7740" s="404" t="s">
        <v>65</v>
      </c>
      <c r="G7740"/>
    </row>
    <row r="7741" spans="1:7" ht="25.5" customHeight="1" thickBot="1" x14ac:dyDescent="0.25">
      <c r="A7741" s="407">
        <v>91998</v>
      </c>
      <c r="B7741" s="407" t="s">
        <v>14843</v>
      </c>
      <c r="C7741" s="407" t="s">
        <v>2</v>
      </c>
      <c r="D7741" s="407">
        <v>12.78</v>
      </c>
      <c r="E7741" s="404" t="s">
        <v>65</v>
      </c>
      <c r="G7741"/>
    </row>
    <row r="7742" spans="1:7" ht="23.25" thickBot="1" x14ac:dyDescent="0.25">
      <c r="A7742" s="406">
        <v>91999</v>
      </c>
      <c r="B7742" s="406" t="s">
        <v>14844</v>
      </c>
      <c r="C7742" s="406" t="s">
        <v>2</v>
      </c>
      <c r="D7742" s="406">
        <v>15.53</v>
      </c>
      <c r="E7742" s="404" t="s">
        <v>65</v>
      </c>
      <c r="G7742"/>
    </row>
    <row r="7743" spans="1:7" ht="23.25" thickBot="1" x14ac:dyDescent="0.25">
      <c r="A7743" s="407">
        <v>92000</v>
      </c>
      <c r="B7743" s="407" t="s">
        <v>14845</v>
      </c>
      <c r="C7743" s="407" t="s">
        <v>2</v>
      </c>
      <c r="D7743" s="407">
        <v>18.96</v>
      </c>
      <c r="E7743" s="404" t="s">
        <v>65</v>
      </c>
      <c r="G7743"/>
    </row>
    <row r="7744" spans="1:7" ht="23.25" thickBot="1" x14ac:dyDescent="0.25">
      <c r="A7744" s="406">
        <v>92001</v>
      </c>
      <c r="B7744" s="406" t="s">
        <v>14846</v>
      </c>
      <c r="C7744" s="406" t="s">
        <v>2</v>
      </c>
      <c r="D7744" s="406">
        <v>21.71</v>
      </c>
      <c r="E7744" s="404" t="s">
        <v>65</v>
      </c>
      <c r="G7744"/>
    </row>
    <row r="7745" spans="1:7" ht="23.25" thickBot="1" x14ac:dyDescent="0.25">
      <c r="A7745" s="407">
        <v>92002</v>
      </c>
      <c r="B7745" s="407" t="s">
        <v>14847</v>
      </c>
      <c r="C7745" s="407" t="s">
        <v>806</v>
      </c>
      <c r="D7745" s="407">
        <v>28.53</v>
      </c>
      <c r="E7745" s="404" t="s">
        <v>65</v>
      </c>
      <c r="G7745"/>
    </row>
    <row r="7746" spans="1:7" ht="23.25" thickBot="1" x14ac:dyDescent="0.25">
      <c r="A7746" s="406">
        <v>92003</v>
      </c>
      <c r="B7746" s="406" t="s">
        <v>14848</v>
      </c>
      <c r="C7746" s="406" t="s">
        <v>806</v>
      </c>
      <c r="D7746" s="406">
        <v>34.03</v>
      </c>
      <c r="E7746" s="404" t="s">
        <v>65</v>
      </c>
      <c r="G7746"/>
    </row>
    <row r="7747" spans="1:7" ht="23.25" thickBot="1" x14ac:dyDescent="0.25">
      <c r="A7747" s="407">
        <v>92004</v>
      </c>
      <c r="B7747" s="407" t="s">
        <v>14849</v>
      </c>
      <c r="C7747" s="407" t="s">
        <v>1060</v>
      </c>
      <c r="D7747" s="407">
        <v>34.700000000000003</v>
      </c>
      <c r="E7747" s="404" t="s">
        <v>65</v>
      </c>
      <c r="G7747"/>
    </row>
    <row r="7748" spans="1:7" ht="57" customHeight="1" thickBot="1" x14ac:dyDescent="0.25">
      <c r="A7748" s="406">
        <v>92005</v>
      </c>
      <c r="B7748" s="406" t="s">
        <v>14850</v>
      </c>
      <c r="C7748" s="406" t="s">
        <v>1060</v>
      </c>
      <c r="D7748" s="406">
        <v>40.21</v>
      </c>
      <c r="E7748" s="404" t="s">
        <v>65</v>
      </c>
      <c r="G7748"/>
    </row>
    <row r="7749" spans="1:7" ht="23.25" thickBot="1" x14ac:dyDescent="0.25">
      <c r="A7749" s="407">
        <v>92006</v>
      </c>
      <c r="B7749" s="407" t="s">
        <v>14851</v>
      </c>
      <c r="C7749" s="407" t="s">
        <v>2</v>
      </c>
      <c r="D7749" s="407">
        <v>23.44</v>
      </c>
      <c r="E7749" s="404" t="s">
        <v>65</v>
      </c>
      <c r="G7749"/>
    </row>
    <row r="7750" spans="1:7" ht="23.25" thickBot="1" x14ac:dyDescent="0.25">
      <c r="A7750" s="406">
        <v>92007</v>
      </c>
      <c r="B7750" s="406" t="s">
        <v>14852</v>
      </c>
      <c r="C7750" s="406" t="s">
        <v>2</v>
      </c>
      <c r="D7750" s="406">
        <v>28.95</v>
      </c>
      <c r="E7750" s="404" t="s">
        <v>65</v>
      </c>
      <c r="G7750"/>
    </row>
    <row r="7751" spans="1:7" ht="23.25" thickBot="1" x14ac:dyDescent="0.25">
      <c r="A7751" s="407">
        <v>92008</v>
      </c>
      <c r="B7751" s="407" t="s">
        <v>14853</v>
      </c>
      <c r="C7751" s="407" t="s">
        <v>2</v>
      </c>
      <c r="D7751" s="407">
        <v>29.62</v>
      </c>
      <c r="E7751" s="404" t="s">
        <v>65</v>
      </c>
      <c r="G7751"/>
    </row>
    <row r="7752" spans="1:7" ht="23.25" thickBot="1" x14ac:dyDescent="0.25">
      <c r="A7752" s="406">
        <v>92009</v>
      </c>
      <c r="B7752" s="406" t="s">
        <v>14854</v>
      </c>
      <c r="C7752" s="406" t="s">
        <v>2</v>
      </c>
      <c r="D7752" s="406">
        <v>35.119999999999997</v>
      </c>
      <c r="E7752" s="404" t="s">
        <v>65</v>
      </c>
      <c r="G7752"/>
    </row>
    <row r="7753" spans="1:7" ht="38.25" customHeight="1" thickBot="1" x14ac:dyDescent="0.25">
      <c r="A7753" s="407">
        <v>92010</v>
      </c>
      <c r="B7753" s="407" t="s">
        <v>14855</v>
      </c>
      <c r="C7753" s="407" t="s">
        <v>806</v>
      </c>
      <c r="D7753" s="407">
        <v>41.73</v>
      </c>
      <c r="E7753" s="404" t="s">
        <v>65</v>
      </c>
      <c r="G7753"/>
    </row>
    <row r="7754" spans="1:7" ht="23.25" thickBot="1" x14ac:dyDescent="0.25">
      <c r="A7754" s="406">
        <v>92011</v>
      </c>
      <c r="B7754" s="406" t="s">
        <v>14856</v>
      </c>
      <c r="C7754" s="406" t="s">
        <v>806</v>
      </c>
      <c r="D7754" s="406">
        <v>49.99</v>
      </c>
      <c r="E7754" s="404" t="s">
        <v>65</v>
      </c>
      <c r="G7754"/>
    </row>
    <row r="7755" spans="1:7" ht="23.25" thickBot="1" x14ac:dyDescent="0.25">
      <c r="A7755" s="407">
        <v>92012</v>
      </c>
      <c r="B7755" s="407" t="s">
        <v>14857</v>
      </c>
      <c r="C7755" s="407" t="s">
        <v>1060</v>
      </c>
      <c r="D7755" s="407">
        <v>47.9</v>
      </c>
      <c r="E7755" s="404" t="s">
        <v>65</v>
      </c>
      <c r="G7755"/>
    </row>
    <row r="7756" spans="1:7" ht="23.25" thickBot="1" x14ac:dyDescent="0.25">
      <c r="A7756" s="406">
        <v>92013</v>
      </c>
      <c r="B7756" s="406" t="s">
        <v>14858</v>
      </c>
      <c r="C7756" s="406" t="s">
        <v>1060</v>
      </c>
      <c r="D7756" s="406">
        <v>56.16</v>
      </c>
      <c r="E7756" s="404" t="s">
        <v>65</v>
      </c>
      <c r="G7756"/>
    </row>
    <row r="7757" spans="1:7" ht="23.25" thickBot="1" x14ac:dyDescent="0.25">
      <c r="A7757" s="407">
        <v>92014</v>
      </c>
      <c r="B7757" s="407" t="s">
        <v>14859</v>
      </c>
      <c r="C7757" s="407" t="s">
        <v>2</v>
      </c>
      <c r="D7757" s="407">
        <v>34.1</v>
      </c>
      <c r="E7757" s="404" t="s">
        <v>65</v>
      </c>
      <c r="G7757"/>
    </row>
    <row r="7758" spans="1:7" ht="23.25" thickBot="1" x14ac:dyDescent="0.25">
      <c r="A7758" s="406">
        <v>92015</v>
      </c>
      <c r="B7758" s="406" t="s">
        <v>14860</v>
      </c>
      <c r="C7758" s="406" t="s">
        <v>2</v>
      </c>
      <c r="D7758" s="406">
        <v>42.36</v>
      </c>
      <c r="E7758" s="404" t="s">
        <v>65</v>
      </c>
      <c r="G7758"/>
    </row>
    <row r="7759" spans="1:7" ht="23.25" thickBot="1" x14ac:dyDescent="0.25">
      <c r="A7759" s="407">
        <v>92016</v>
      </c>
      <c r="B7759" s="407" t="s">
        <v>14861</v>
      </c>
      <c r="C7759" s="407" t="s">
        <v>2</v>
      </c>
      <c r="D7759" s="407">
        <v>40.28</v>
      </c>
      <c r="E7759" s="404" t="s">
        <v>65</v>
      </c>
      <c r="G7759"/>
    </row>
    <row r="7760" spans="1:7" ht="23.25" thickBot="1" x14ac:dyDescent="0.25">
      <c r="A7760" s="406">
        <v>92017</v>
      </c>
      <c r="B7760" s="406" t="s">
        <v>14862</v>
      </c>
      <c r="C7760" s="406" t="s">
        <v>2</v>
      </c>
      <c r="D7760" s="406">
        <v>48.54</v>
      </c>
      <c r="E7760" s="404" t="s">
        <v>65</v>
      </c>
      <c r="G7760"/>
    </row>
    <row r="7761" spans="1:7" ht="23.25" thickBot="1" x14ac:dyDescent="0.25">
      <c r="A7761" s="407">
        <v>92018</v>
      </c>
      <c r="B7761" s="407" t="s">
        <v>14863</v>
      </c>
      <c r="C7761" s="407" t="s">
        <v>2</v>
      </c>
      <c r="D7761" s="407">
        <v>45.11</v>
      </c>
      <c r="E7761" s="404" t="s">
        <v>65</v>
      </c>
      <c r="G7761"/>
    </row>
    <row r="7762" spans="1:7" ht="23.25" thickBot="1" x14ac:dyDescent="0.25">
      <c r="A7762" s="406">
        <v>92019</v>
      </c>
      <c r="B7762" s="406" t="s">
        <v>14864</v>
      </c>
      <c r="C7762" s="406" t="s">
        <v>2</v>
      </c>
      <c r="D7762" s="406">
        <v>56.24</v>
      </c>
      <c r="E7762" s="404" t="s">
        <v>65</v>
      </c>
      <c r="G7762"/>
    </row>
    <row r="7763" spans="1:7" ht="23.25" thickBot="1" x14ac:dyDescent="0.25">
      <c r="A7763" s="407">
        <v>92020</v>
      </c>
      <c r="B7763" s="407" t="s">
        <v>14865</v>
      </c>
      <c r="C7763" s="407" t="s">
        <v>2</v>
      </c>
      <c r="D7763" s="407">
        <v>66.61</v>
      </c>
      <c r="E7763" s="404" t="s">
        <v>65</v>
      </c>
      <c r="G7763"/>
    </row>
    <row r="7764" spans="1:7" ht="34.5" customHeight="1" thickBot="1" x14ac:dyDescent="0.25">
      <c r="A7764" s="406">
        <v>92021</v>
      </c>
      <c r="B7764" s="406" t="s">
        <v>14866</v>
      </c>
      <c r="C7764" s="406" t="s">
        <v>2</v>
      </c>
      <c r="D7764" s="406">
        <v>77.739999999999995</v>
      </c>
      <c r="E7764" s="404" t="s">
        <v>65</v>
      </c>
      <c r="G7764"/>
    </row>
    <row r="7765" spans="1:7" ht="23.25" thickBot="1" x14ac:dyDescent="0.25">
      <c r="A7765" s="407">
        <v>92022</v>
      </c>
      <c r="B7765" s="407" t="s">
        <v>14867</v>
      </c>
      <c r="C7765" s="407" t="s">
        <v>14868</v>
      </c>
      <c r="D7765" s="407">
        <v>26.81</v>
      </c>
      <c r="E7765" s="404" t="s">
        <v>65</v>
      </c>
      <c r="G7765"/>
    </row>
    <row r="7766" spans="1:7" ht="25.5" customHeight="1" thickBot="1" x14ac:dyDescent="0.25">
      <c r="A7766" s="406">
        <v>92023</v>
      </c>
      <c r="B7766" s="406" t="s">
        <v>14869</v>
      </c>
      <c r="C7766" s="406" t="s">
        <v>12256</v>
      </c>
      <c r="D7766" s="406">
        <v>32.979999999999997</v>
      </c>
      <c r="E7766" s="404" t="s">
        <v>65</v>
      </c>
      <c r="G7766"/>
    </row>
    <row r="7767" spans="1:7" ht="23.25" thickBot="1" x14ac:dyDescent="0.25">
      <c r="A7767" s="407">
        <v>92024</v>
      </c>
      <c r="B7767" s="407" t="s">
        <v>14870</v>
      </c>
      <c r="C7767" s="407" t="s">
        <v>14871</v>
      </c>
      <c r="D7767" s="407">
        <v>40.04</v>
      </c>
      <c r="E7767" s="404" t="s">
        <v>65</v>
      </c>
      <c r="G7767"/>
    </row>
    <row r="7768" spans="1:7" ht="23.25" thickBot="1" x14ac:dyDescent="0.25">
      <c r="A7768" s="406">
        <v>92025</v>
      </c>
      <c r="B7768" s="406" t="s">
        <v>14872</v>
      </c>
      <c r="C7768" s="406" t="s">
        <v>14873</v>
      </c>
      <c r="D7768" s="406">
        <v>46.22</v>
      </c>
      <c r="E7768" s="404" t="s">
        <v>65</v>
      </c>
      <c r="G7768"/>
    </row>
    <row r="7769" spans="1:7" ht="23.25" thickBot="1" x14ac:dyDescent="0.25">
      <c r="A7769" s="407">
        <v>92026</v>
      </c>
      <c r="B7769" s="407" t="s">
        <v>14874</v>
      </c>
      <c r="C7769" s="407" t="s">
        <v>14871</v>
      </c>
      <c r="D7769" s="407">
        <v>38.32</v>
      </c>
      <c r="E7769" s="404" t="s">
        <v>65</v>
      </c>
      <c r="G7769"/>
    </row>
    <row r="7770" spans="1:7" ht="23.25" thickBot="1" x14ac:dyDescent="0.25">
      <c r="A7770" s="406">
        <v>92027</v>
      </c>
      <c r="B7770" s="406" t="s">
        <v>14875</v>
      </c>
      <c r="C7770" s="406" t="s">
        <v>14873</v>
      </c>
      <c r="D7770" s="406">
        <v>44.5</v>
      </c>
      <c r="E7770" s="404" t="s">
        <v>65</v>
      </c>
      <c r="G7770"/>
    </row>
    <row r="7771" spans="1:7" ht="23.25" thickBot="1" x14ac:dyDescent="0.25">
      <c r="A7771" s="407">
        <v>92028</v>
      </c>
      <c r="B7771" s="407" t="s">
        <v>14876</v>
      </c>
      <c r="C7771" s="407" t="s">
        <v>14871</v>
      </c>
      <c r="D7771" s="407">
        <v>31.91</v>
      </c>
      <c r="E7771" s="404" t="s">
        <v>65</v>
      </c>
      <c r="G7771"/>
    </row>
    <row r="7772" spans="1:7" ht="23.25" thickBot="1" x14ac:dyDescent="0.25">
      <c r="A7772" s="406">
        <v>92029</v>
      </c>
      <c r="B7772" s="406" t="s">
        <v>14877</v>
      </c>
      <c r="C7772" s="406" t="s">
        <v>14873</v>
      </c>
      <c r="D7772" s="406">
        <v>38.090000000000003</v>
      </c>
      <c r="E7772" s="404" t="s">
        <v>65</v>
      </c>
      <c r="G7772"/>
    </row>
    <row r="7773" spans="1:7" ht="23.25" thickBot="1" x14ac:dyDescent="0.25">
      <c r="A7773" s="407">
        <v>92030</v>
      </c>
      <c r="B7773" s="407" t="s">
        <v>14878</v>
      </c>
      <c r="C7773" s="407" t="s">
        <v>5061</v>
      </c>
      <c r="D7773" s="407">
        <v>45.11</v>
      </c>
      <c r="E7773" s="404" t="s">
        <v>65</v>
      </c>
      <c r="G7773"/>
    </row>
    <row r="7774" spans="1:7" ht="23.25" thickBot="1" x14ac:dyDescent="0.25">
      <c r="A7774" s="406">
        <v>92031</v>
      </c>
      <c r="B7774" s="406" t="s">
        <v>14879</v>
      </c>
      <c r="C7774" s="406" t="s">
        <v>897</v>
      </c>
      <c r="D7774" s="406">
        <v>51.29</v>
      </c>
      <c r="E7774" s="404" t="s">
        <v>65</v>
      </c>
      <c r="G7774"/>
    </row>
    <row r="7775" spans="1:7" ht="23.25" thickBot="1" x14ac:dyDescent="0.25">
      <c r="A7775" s="407">
        <v>92032</v>
      </c>
      <c r="B7775" s="407" t="s">
        <v>14880</v>
      </c>
      <c r="C7775" s="407" t="s">
        <v>5061</v>
      </c>
      <c r="D7775" s="407">
        <v>48.5</v>
      </c>
      <c r="E7775" s="404" t="s">
        <v>65</v>
      </c>
      <c r="G7775"/>
    </row>
    <row r="7776" spans="1:7" ht="23.25" thickBot="1" x14ac:dyDescent="0.25">
      <c r="A7776" s="406">
        <v>92033</v>
      </c>
      <c r="B7776" s="406" t="s">
        <v>14881</v>
      </c>
      <c r="C7776" s="406" t="s">
        <v>897</v>
      </c>
      <c r="D7776" s="406">
        <v>54.67</v>
      </c>
      <c r="E7776" s="404" t="s">
        <v>65</v>
      </c>
      <c r="G7776"/>
    </row>
    <row r="7777" spans="1:7" ht="23.25" thickBot="1" x14ac:dyDescent="0.25">
      <c r="A7777" s="407">
        <v>92034</v>
      </c>
      <c r="B7777" s="407" t="s">
        <v>14882</v>
      </c>
      <c r="C7777" s="407" t="s">
        <v>843</v>
      </c>
      <c r="D7777" s="407">
        <v>43.43</v>
      </c>
      <c r="E7777" s="404" t="s">
        <v>65</v>
      </c>
      <c r="G7777"/>
    </row>
    <row r="7778" spans="1:7" ht="23.25" thickBot="1" x14ac:dyDescent="0.25">
      <c r="A7778" s="406">
        <v>92035</v>
      </c>
      <c r="B7778" s="406" t="s">
        <v>14883</v>
      </c>
      <c r="C7778" s="406" t="s">
        <v>843</v>
      </c>
      <c r="D7778" s="406">
        <v>49.6</v>
      </c>
      <c r="E7778" s="404" t="s">
        <v>65</v>
      </c>
      <c r="G7778"/>
    </row>
    <row r="7779" spans="1:7" ht="13.5" thickBot="1" x14ac:dyDescent="0.25">
      <c r="A7779" s="407">
        <v>171</v>
      </c>
      <c r="B7779" s="407" t="s">
        <v>845</v>
      </c>
      <c r="C7779" s="407"/>
      <c r="D7779" s="407"/>
      <c r="E7779" s="404" t="s">
        <v>65</v>
      </c>
      <c r="G7779"/>
    </row>
    <row r="7780" spans="1:7" ht="13.5" thickBot="1" x14ac:dyDescent="0.25">
      <c r="A7780" s="406">
        <v>72248</v>
      </c>
      <c r="B7780" s="406" t="s">
        <v>4296</v>
      </c>
      <c r="C7780" s="406" t="s">
        <v>2</v>
      </c>
      <c r="D7780" s="406">
        <v>2.2599999999999998</v>
      </c>
      <c r="E7780" s="404" t="s">
        <v>65</v>
      </c>
      <c r="G7780"/>
    </row>
    <row r="7781" spans="1:7" ht="13.5" thickBot="1" x14ac:dyDescent="0.25">
      <c r="A7781" s="407">
        <v>72274</v>
      </c>
      <c r="B7781" s="407" t="s">
        <v>4645</v>
      </c>
      <c r="C7781" s="407" t="s">
        <v>2</v>
      </c>
      <c r="D7781" s="407">
        <v>2.52</v>
      </c>
      <c r="E7781" s="404" t="s">
        <v>65</v>
      </c>
      <c r="G7781"/>
    </row>
    <row r="7782" spans="1:7" ht="13.5" thickBot="1" x14ac:dyDescent="0.25">
      <c r="A7782" s="406">
        <v>72278</v>
      </c>
      <c r="B7782" s="406" t="s">
        <v>4646</v>
      </c>
      <c r="C7782" s="406" t="s">
        <v>2</v>
      </c>
      <c r="D7782" s="406">
        <v>57.83</v>
      </c>
      <c r="E7782" s="404" t="s">
        <v>65</v>
      </c>
      <c r="G7782"/>
    </row>
    <row r="7783" spans="1:7" ht="13.5" thickBot="1" x14ac:dyDescent="0.25">
      <c r="A7783" s="407">
        <v>72280</v>
      </c>
      <c r="B7783" s="407" t="s">
        <v>3258</v>
      </c>
      <c r="C7783" s="407" t="s">
        <v>2</v>
      </c>
      <c r="D7783" s="407">
        <v>36.119999999999997</v>
      </c>
      <c r="E7783" s="404" t="s">
        <v>65</v>
      </c>
      <c r="G7783"/>
    </row>
    <row r="7784" spans="1:7" ht="13.5" thickBot="1" x14ac:dyDescent="0.25">
      <c r="A7784" s="406">
        <v>73738</v>
      </c>
      <c r="B7784" s="406" t="s">
        <v>846</v>
      </c>
      <c r="C7784" s="406"/>
      <c r="D7784" s="406"/>
      <c r="E7784" s="404" t="s">
        <v>65</v>
      </c>
      <c r="G7784"/>
    </row>
    <row r="7785" spans="1:7" ht="13.5" thickBot="1" x14ac:dyDescent="0.25">
      <c r="A7785" s="407" t="s">
        <v>847</v>
      </c>
      <c r="B7785" s="407" t="s">
        <v>3259</v>
      </c>
      <c r="C7785" s="407" t="s">
        <v>2</v>
      </c>
      <c r="D7785" s="407">
        <v>3.3</v>
      </c>
      <c r="E7785" s="404" t="s">
        <v>65</v>
      </c>
      <c r="G7785"/>
    </row>
    <row r="7786" spans="1:7" ht="13.5" thickBot="1" x14ac:dyDescent="0.25">
      <c r="A7786" s="406">
        <v>73953</v>
      </c>
      <c r="B7786" s="406" t="s">
        <v>848</v>
      </c>
      <c r="C7786" s="406"/>
      <c r="D7786" s="406"/>
      <c r="E7786" s="404" t="s">
        <v>65</v>
      </c>
      <c r="G7786"/>
    </row>
    <row r="7787" spans="1:7" ht="23.25" thickBot="1" x14ac:dyDescent="0.25">
      <c r="A7787" s="407" t="s">
        <v>849</v>
      </c>
      <c r="B7787" s="407" t="s">
        <v>3260</v>
      </c>
      <c r="C7787" s="407" t="s">
        <v>2</v>
      </c>
      <c r="D7787" s="407">
        <v>64.319999999999993</v>
      </c>
      <c r="E7787" s="404" t="s">
        <v>65</v>
      </c>
      <c r="G7787"/>
    </row>
    <row r="7788" spans="1:7" ht="23.25" thickBot="1" x14ac:dyDescent="0.25">
      <c r="A7788" s="406" t="s">
        <v>850</v>
      </c>
      <c r="B7788" s="406" t="s">
        <v>851</v>
      </c>
      <c r="C7788" s="406" t="s">
        <v>2</v>
      </c>
      <c r="D7788" s="406">
        <v>94.04</v>
      </c>
      <c r="E7788" s="404" t="s">
        <v>65</v>
      </c>
      <c r="G7788"/>
    </row>
    <row r="7789" spans="1:7" ht="23.25" thickBot="1" x14ac:dyDescent="0.25">
      <c r="A7789" s="407" t="s">
        <v>852</v>
      </c>
      <c r="B7789" s="407" t="s">
        <v>853</v>
      </c>
      <c r="C7789" s="407" t="s">
        <v>2</v>
      </c>
      <c r="D7789" s="407">
        <v>137.75</v>
      </c>
      <c r="E7789" s="404" t="s">
        <v>65</v>
      </c>
      <c r="G7789"/>
    </row>
    <row r="7790" spans="1:7" ht="23.25" thickBot="1" x14ac:dyDescent="0.25">
      <c r="A7790" s="406" t="s">
        <v>854</v>
      </c>
      <c r="B7790" s="406" t="s">
        <v>855</v>
      </c>
      <c r="C7790" s="406" t="s">
        <v>2</v>
      </c>
      <c r="D7790" s="406">
        <v>149.36000000000001</v>
      </c>
      <c r="E7790" s="404" t="s">
        <v>65</v>
      </c>
      <c r="G7790"/>
    </row>
    <row r="7791" spans="1:7" ht="23.25" thickBot="1" x14ac:dyDescent="0.25">
      <c r="A7791" s="407" t="s">
        <v>856</v>
      </c>
      <c r="B7791" s="407" t="s">
        <v>857</v>
      </c>
      <c r="C7791" s="407" t="s">
        <v>2</v>
      </c>
      <c r="D7791" s="407">
        <v>75.260000000000005</v>
      </c>
      <c r="E7791" s="404" t="s">
        <v>65</v>
      </c>
      <c r="G7791"/>
    </row>
    <row r="7792" spans="1:7" ht="23.25" thickBot="1" x14ac:dyDescent="0.25">
      <c r="A7792" s="406" t="s">
        <v>858</v>
      </c>
      <c r="B7792" s="406" t="s">
        <v>859</v>
      </c>
      <c r="C7792" s="406" t="s">
        <v>2</v>
      </c>
      <c r="D7792" s="406">
        <v>102.6</v>
      </c>
      <c r="E7792" s="404" t="s">
        <v>65</v>
      </c>
      <c r="G7792"/>
    </row>
    <row r="7793" spans="1:7" ht="23.25" thickBot="1" x14ac:dyDescent="0.25">
      <c r="A7793" s="407" t="s">
        <v>860</v>
      </c>
      <c r="B7793" s="407" t="s">
        <v>861</v>
      </c>
      <c r="C7793" s="407" t="s">
        <v>2</v>
      </c>
      <c r="D7793" s="407">
        <v>139.47999999999999</v>
      </c>
      <c r="E7793" s="404" t="s">
        <v>65</v>
      </c>
      <c r="G7793"/>
    </row>
    <row r="7794" spans="1:7" ht="25.5" customHeight="1" thickBot="1" x14ac:dyDescent="0.25">
      <c r="A7794" s="406" t="s">
        <v>862</v>
      </c>
      <c r="B7794" s="406" t="s">
        <v>863</v>
      </c>
      <c r="C7794" s="406" t="s">
        <v>2</v>
      </c>
      <c r="D7794" s="406">
        <v>172.27</v>
      </c>
      <c r="E7794" s="404" t="s">
        <v>65</v>
      </c>
      <c r="G7794"/>
    </row>
    <row r="7795" spans="1:7" ht="23.25" thickBot="1" x14ac:dyDescent="0.25">
      <c r="A7795" s="407" t="s">
        <v>864</v>
      </c>
      <c r="B7795" s="407" t="s">
        <v>865</v>
      </c>
      <c r="C7795" s="407" t="s">
        <v>2</v>
      </c>
      <c r="D7795" s="407">
        <v>57.39</v>
      </c>
      <c r="E7795" s="404" t="s">
        <v>65</v>
      </c>
      <c r="G7795"/>
    </row>
    <row r="7796" spans="1:7" ht="13.5" thickBot="1" x14ac:dyDescent="0.25">
      <c r="A7796" s="406">
        <v>74041</v>
      </c>
      <c r="B7796" s="406" t="s">
        <v>866</v>
      </c>
      <c r="C7796" s="406"/>
      <c r="D7796" s="406"/>
      <c r="E7796" s="404" t="s">
        <v>65</v>
      </c>
      <c r="G7796"/>
    </row>
    <row r="7797" spans="1:7" ht="13.5" thickBot="1" x14ac:dyDescent="0.25">
      <c r="A7797" s="407" t="s">
        <v>867</v>
      </c>
      <c r="B7797" s="407" t="s">
        <v>11925</v>
      </c>
      <c r="C7797" s="407" t="s">
        <v>2</v>
      </c>
      <c r="D7797" s="407">
        <v>55.78</v>
      </c>
      <c r="E7797" s="404" t="s">
        <v>65</v>
      </c>
      <c r="G7797"/>
    </row>
    <row r="7798" spans="1:7" ht="13.5" thickBot="1" x14ac:dyDescent="0.25">
      <c r="A7798" s="406" t="s">
        <v>868</v>
      </c>
      <c r="B7798" s="406" t="s">
        <v>11926</v>
      </c>
      <c r="C7798" s="406" t="s">
        <v>2</v>
      </c>
      <c r="D7798" s="406">
        <v>56.37</v>
      </c>
      <c r="E7798" s="404" t="s">
        <v>65</v>
      </c>
      <c r="G7798"/>
    </row>
    <row r="7799" spans="1:7" ht="13.5" thickBot="1" x14ac:dyDescent="0.25">
      <c r="A7799" s="407" t="s">
        <v>11927</v>
      </c>
      <c r="B7799" s="407" t="s">
        <v>11928</v>
      </c>
      <c r="C7799" s="407" t="s">
        <v>2</v>
      </c>
      <c r="D7799" s="407">
        <v>53.06</v>
      </c>
      <c r="E7799" s="404" t="s">
        <v>65</v>
      </c>
      <c r="G7799"/>
    </row>
    <row r="7800" spans="1:7" ht="13.5" thickBot="1" x14ac:dyDescent="0.25">
      <c r="A7800" s="406">
        <v>74082</v>
      </c>
      <c r="B7800" s="406" t="s">
        <v>869</v>
      </c>
      <c r="C7800" s="406"/>
      <c r="D7800" s="406"/>
      <c r="E7800" s="404" t="s">
        <v>65</v>
      </c>
      <c r="G7800"/>
    </row>
    <row r="7801" spans="1:7" ht="23.25" thickBot="1" x14ac:dyDescent="0.25">
      <c r="A7801" s="407" t="s">
        <v>870</v>
      </c>
      <c r="B7801" s="407" t="s">
        <v>871</v>
      </c>
      <c r="C7801" s="407" t="s">
        <v>2</v>
      </c>
      <c r="D7801" s="407">
        <v>213.3</v>
      </c>
      <c r="E7801" s="404" t="s">
        <v>65</v>
      </c>
      <c r="G7801"/>
    </row>
    <row r="7802" spans="1:7" ht="13.5" thickBot="1" x14ac:dyDescent="0.25">
      <c r="A7802" s="406">
        <v>74094</v>
      </c>
      <c r="B7802" s="406" t="s">
        <v>872</v>
      </c>
      <c r="C7802" s="406"/>
      <c r="D7802" s="406"/>
      <c r="E7802" s="404" t="s">
        <v>65</v>
      </c>
      <c r="G7802"/>
    </row>
    <row r="7803" spans="1:7" ht="13.5" thickBot="1" x14ac:dyDescent="0.25">
      <c r="A7803" s="407" t="s">
        <v>873</v>
      </c>
      <c r="B7803" s="407" t="s">
        <v>874</v>
      </c>
      <c r="C7803" s="407" t="s">
        <v>2</v>
      </c>
      <c r="D7803" s="407">
        <v>29.3</v>
      </c>
      <c r="E7803" s="404" t="s">
        <v>65</v>
      </c>
      <c r="G7803"/>
    </row>
    <row r="7804" spans="1:7" ht="13.5" thickBot="1" x14ac:dyDescent="0.25">
      <c r="A7804" s="406">
        <v>83389</v>
      </c>
      <c r="B7804" s="406" t="s">
        <v>4127</v>
      </c>
      <c r="C7804" s="406" t="s">
        <v>2</v>
      </c>
      <c r="D7804" s="406">
        <v>16.34</v>
      </c>
      <c r="E7804" s="404" t="s">
        <v>65</v>
      </c>
      <c r="G7804"/>
    </row>
    <row r="7805" spans="1:7" ht="13.5" thickBot="1" x14ac:dyDescent="0.25">
      <c r="A7805" s="407">
        <v>83390</v>
      </c>
      <c r="B7805" s="407" t="s">
        <v>4128</v>
      </c>
      <c r="C7805" s="407" t="s">
        <v>2</v>
      </c>
      <c r="D7805" s="407">
        <v>27.62</v>
      </c>
      <c r="E7805" s="404" t="s">
        <v>65</v>
      </c>
      <c r="G7805"/>
    </row>
    <row r="7806" spans="1:7" ht="13.5" thickBot="1" x14ac:dyDescent="0.25">
      <c r="A7806" s="406">
        <v>83391</v>
      </c>
      <c r="B7806" s="406" t="s">
        <v>4129</v>
      </c>
      <c r="C7806" s="406" t="s">
        <v>2</v>
      </c>
      <c r="D7806" s="406">
        <v>41.62</v>
      </c>
      <c r="E7806" s="404" t="s">
        <v>65</v>
      </c>
      <c r="G7806"/>
    </row>
    <row r="7807" spans="1:7" ht="13.5" thickBot="1" x14ac:dyDescent="0.25">
      <c r="A7807" s="407">
        <v>83392</v>
      </c>
      <c r="B7807" s="407" t="s">
        <v>4130</v>
      </c>
      <c r="C7807" s="407" t="s">
        <v>2</v>
      </c>
      <c r="D7807" s="407">
        <v>28.25</v>
      </c>
      <c r="E7807" s="404" t="s">
        <v>65</v>
      </c>
      <c r="G7807"/>
    </row>
    <row r="7808" spans="1:7" ht="13.5" thickBot="1" x14ac:dyDescent="0.25">
      <c r="A7808" s="406">
        <v>83393</v>
      </c>
      <c r="B7808" s="406" t="s">
        <v>4131</v>
      </c>
      <c r="C7808" s="406" t="s">
        <v>2</v>
      </c>
      <c r="D7808" s="406">
        <v>30.8</v>
      </c>
      <c r="E7808" s="404" t="s">
        <v>65</v>
      </c>
      <c r="G7808"/>
    </row>
    <row r="7809" spans="1:7" ht="13.5" thickBot="1" x14ac:dyDescent="0.25">
      <c r="A7809" s="407">
        <v>83468</v>
      </c>
      <c r="B7809" s="407" t="s">
        <v>4297</v>
      </c>
      <c r="C7809" s="407" t="s">
        <v>2</v>
      </c>
      <c r="D7809" s="407">
        <v>4.41</v>
      </c>
      <c r="E7809" s="404" t="s">
        <v>65</v>
      </c>
      <c r="G7809"/>
    </row>
    <row r="7810" spans="1:7" ht="63.75" customHeight="1" thickBot="1" x14ac:dyDescent="0.25">
      <c r="A7810" s="406">
        <v>83469</v>
      </c>
      <c r="B7810" s="406" t="s">
        <v>4298</v>
      </c>
      <c r="C7810" s="406" t="s">
        <v>2</v>
      </c>
      <c r="D7810" s="406">
        <v>5</v>
      </c>
      <c r="E7810" s="404" t="s">
        <v>65</v>
      </c>
      <c r="G7810"/>
    </row>
    <row r="7811" spans="1:7" ht="13.5" thickBot="1" x14ac:dyDescent="0.25">
      <c r="A7811" s="407">
        <v>83470</v>
      </c>
      <c r="B7811" s="407" t="s">
        <v>4132</v>
      </c>
      <c r="C7811" s="407" t="s">
        <v>2</v>
      </c>
      <c r="D7811" s="407">
        <v>10.61</v>
      </c>
      <c r="E7811" s="404" t="s">
        <v>65</v>
      </c>
      <c r="G7811"/>
    </row>
    <row r="7812" spans="1:7" ht="13.5" thickBot="1" x14ac:dyDescent="0.25">
      <c r="A7812" s="406">
        <v>172</v>
      </c>
      <c r="B7812" s="406" t="s">
        <v>875</v>
      </c>
      <c r="C7812" s="406"/>
      <c r="D7812" s="406"/>
      <c r="E7812" s="404" t="s">
        <v>65</v>
      </c>
      <c r="G7812"/>
    </row>
    <row r="7813" spans="1:7" ht="23.25" thickBot="1" x14ac:dyDescent="0.25">
      <c r="A7813" s="407">
        <v>9540</v>
      </c>
      <c r="B7813" s="407" t="s">
        <v>972</v>
      </c>
      <c r="C7813" s="407" t="s">
        <v>973</v>
      </c>
      <c r="D7813" s="408">
        <v>1037.4100000000001</v>
      </c>
      <c r="E7813" s="404" t="s">
        <v>65</v>
      </c>
      <c r="G7813"/>
    </row>
    <row r="7814" spans="1:7" ht="13.5" thickBot="1" x14ac:dyDescent="0.25">
      <c r="A7814" s="406">
        <v>41598</v>
      </c>
      <c r="B7814" s="406" t="s">
        <v>974</v>
      </c>
      <c r="C7814" s="406" t="s">
        <v>2</v>
      </c>
      <c r="D7814" s="406">
        <v>927.71</v>
      </c>
      <c r="E7814" s="404" t="s">
        <v>65</v>
      </c>
      <c r="G7814"/>
    </row>
    <row r="7815" spans="1:7" ht="13.5" thickBot="1" x14ac:dyDescent="0.25">
      <c r="A7815" s="407">
        <v>72941</v>
      </c>
      <c r="B7815" s="407" t="s">
        <v>975</v>
      </c>
      <c r="C7815" s="407" t="s">
        <v>2</v>
      </c>
      <c r="D7815" s="407">
        <v>426.19</v>
      </c>
      <c r="E7815" s="404" t="s">
        <v>65</v>
      </c>
      <c r="G7815"/>
    </row>
    <row r="7816" spans="1:7" ht="13.5" thickBot="1" x14ac:dyDescent="0.25">
      <c r="A7816" s="406">
        <v>73624</v>
      </c>
      <c r="B7816" s="406" t="s">
        <v>3263</v>
      </c>
      <c r="C7816" s="406" t="s">
        <v>2</v>
      </c>
      <c r="D7816" s="406">
        <v>74.569999999999993</v>
      </c>
      <c r="E7816" s="404" t="s">
        <v>65</v>
      </c>
      <c r="G7816"/>
    </row>
    <row r="7817" spans="1:7" ht="13.5" thickBot="1" x14ac:dyDescent="0.25">
      <c r="A7817" s="407">
        <v>73767</v>
      </c>
      <c r="B7817" s="407" t="s">
        <v>876</v>
      </c>
      <c r="C7817" s="407"/>
      <c r="D7817" s="407"/>
      <c r="E7817" s="404" t="s">
        <v>65</v>
      </c>
      <c r="G7817"/>
    </row>
    <row r="7818" spans="1:7" ht="23.25" thickBot="1" x14ac:dyDescent="0.25">
      <c r="A7818" s="406" t="s">
        <v>877</v>
      </c>
      <c r="B7818" s="406" t="s">
        <v>878</v>
      </c>
      <c r="C7818" s="406" t="s">
        <v>2</v>
      </c>
      <c r="D7818" s="406">
        <v>8.5500000000000007</v>
      </c>
      <c r="E7818" s="404" t="s">
        <v>65</v>
      </c>
      <c r="G7818"/>
    </row>
    <row r="7819" spans="1:7" ht="23.25" thickBot="1" x14ac:dyDescent="0.25">
      <c r="A7819" s="407" t="s">
        <v>879</v>
      </c>
      <c r="B7819" s="407" t="s">
        <v>3261</v>
      </c>
      <c r="C7819" s="407" t="s">
        <v>880</v>
      </c>
      <c r="D7819" s="407">
        <v>9.58</v>
      </c>
      <c r="E7819" s="404" t="s">
        <v>65</v>
      </c>
      <c r="G7819"/>
    </row>
    <row r="7820" spans="1:7" ht="23.25" thickBot="1" x14ac:dyDescent="0.25">
      <c r="A7820" s="406" t="s">
        <v>881</v>
      </c>
      <c r="B7820" s="406" t="s">
        <v>882</v>
      </c>
      <c r="C7820" s="406" t="s">
        <v>2</v>
      </c>
      <c r="D7820" s="406">
        <v>6.96</v>
      </c>
      <c r="E7820" s="404" t="s">
        <v>65</v>
      </c>
      <c r="G7820"/>
    </row>
    <row r="7821" spans="1:7" ht="23.25" thickBot="1" x14ac:dyDescent="0.25">
      <c r="A7821" s="407" t="s">
        <v>883</v>
      </c>
      <c r="B7821" s="407" t="s">
        <v>884</v>
      </c>
      <c r="C7821" s="407" t="s">
        <v>2</v>
      </c>
      <c r="D7821" s="407">
        <v>4.57</v>
      </c>
      <c r="E7821" s="404" t="s">
        <v>65</v>
      </c>
      <c r="G7821"/>
    </row>
    <row r="7822" spans="1:7" ht="23.25" thickBot="1" x14ac:dyDescent="0.25">
      <c r="A7822" s="406" t="s">
        <v>885</v>
      </c>
      <c r="B7822" s="406" t="s">
        <v>3262</v>
      </c>
      <c r="C7822" s="406" t="s">
        <v>2</v>
      </c>
      <c r="D7822" s="406">
        <v>4.1900000000000004</v>
      </c>
      <c r="E7822" s="404" t="s">
        <v>65</v>
      </c>
      <c r="G7822"/>
    </row>
    <row r="7823" spans="1:7" ht="13.5" thickBot="1" x14ac:dyDescent="0.25">
      <c r="A7823" s="407">
        <v>73781</v>
      </c>
      <c r="B7823" s="407" t="s">
        <v>976</v>
      </c>
      <c r="C7823" s="407"/>
      <c r="D7823" s="407"/>
      <c r="E7823" s="404" t="s">
        <v>65</v>
      </c>
      <c r="G7823"/>
    </row>
    <row r="7824" spans="1:7" ht="23.25" thickBot="1" x14ac:dyDescent="0.25">
      <c r="A7824" s="406" t="s">
        <v>977</v>
      </c>
      <c r="B7824" s="406" t="s">
        <v>978</v>
      </c>
      <c r="C7824" s="406" t="s">
        <v>2</v>
      </c>
      <c r="D7824" s="406">
        <v>432.06</v>
      </c>
      <c r="E7824" s="404" t="s">
        <v>65</v>
      </c>
      <c r="G7824"/>
    </row>
    <row r="7825" spans="1:7" ht="13.5" thickBot="1" x14ac:dyDescent="0.25">
      <c r="A7825" s="407" t="s">
        <v>979</v>
      </c>
      <c r="B7825" s="407" t="s">
        <v>980</v>
      </c>
      <c r="C7825" s="407" t="s">
        <v>2</v>
      </c>
      <c r="D7825" s="407">
        <v>19.7</v>
      </c>
      <c r="E7825" s="404" t="s">
        <v>65</v>
      </c>
      <c r="G7825"/>
    </row>
    <row r="7826" spans="1:7" ht="13.5" thickBot="1" x14ac:dyDescent="0.25">
      <c r="A7826" s="406" t="s">
        <v>981</v>
      </c>
      <c r="B7826" s="406" t="s">
        <v>982</v>
      </c>
      <c r="C7826" s="406" t="s">
        <v>2</v>
      </c>
      <c r="D7826" s="406">
        <v>68.56</v>
      </c>
      <c r="E7826" s="404" t="s">
        <v>65</v>
      </c>
      <c r="G7826"/>
    </row>
    <row r="7827" spans="1:7" ht="13.5" thickBot="1" x14ac:dyDescent="0.25">
      <c r="A7827" s="407">
        <v>88543</v>
      </c>
      <c r="B7827" s="407" t="s">
        <v>992</v>
      </c>
      <c r="C7827" s="407" t="s">
        <v>2</v>
      </c>
      <c r="D7827" s="407">
        <v>184.51</v>
      </c>
      <c r="E7827" s="404" t="s">
        <v>65</v>
      </c>
      <c r="G7827"/>
    </row>
    <row r="7828" spans="1:7" ht="13.5" thickBot="1" x14ac:dyDescent="0.25">
      <c r="A7828" s="406">
        <v>88544</v>
      </c>
      <c r="B7828" s="406" t="s">
        <v>991</v>
      </c>
      <c r="C7828" s="406" t="s">
        <v>2</v>
      </c>
      <c r="D7828" s="406">
        <v>109.58</v>
      </c>
      <c r="E7828" s="404" t="s">
        <v>65</v>
      </c>
      <c r="G7828"/>
    </row>
    <row r="7829" spans="1:7" ht="13.5" thickBot="1" x14ac:dyDescent="0.25">
      <c r="A7829" s="407">
        <v>88545</v>
      </c>
      <c r="B7829" s="407" t="s">
        <v>993</v>
      </c>
      <c r="C7829" s="407" t="s">
        <v>2</v>
      </c>
      <c r="D7829" s="407">
        <v>205.38</v>
      </c>
      <c r="E7829" s="404" t="s">
        <v>65</v>
      </c>
      <c r="G7829"/>
    </row>
    <row r="7830" spans="1:7" ht="13.5" customHeight="1" thickBot="1" x14ac:dyDescent="0.25">
      <c r="A7830" s="406">
        <v>173</v>
      </c>
      <c r="B7830" s="406" t="s">
        <v>887</v>
      </c>
      <c r="C7830" s="406"/>
      <c r="D7830" s="406"/>
      <c r="E7830" s="404" t="s">
        <v>65</v>
      </c>
      <c r="G7830"/>
    </row>
    <row r="7831" spans="1:7" ht="13.5" customHeight="1" thickBot="1" x14ac:dyDescent="0.25">
      <c r="A7831" s="407">
        <v>73783</v>
      </c>
      <c r="B7831" s="407" t="s">
        <v>888</v>
      </c>
      <c r="C7831" s="407"/>
      <c r="D7831" s="407"/>
      <c r="E7831" s="404" t="s">
        <v>65</v>
      </c>
      <c r="G7831"/>
    </row>
    <row r="7832" spans="1:7" ht="23.25" thickBot="1" x14ac:dyDescent="0.25">
      <c r="A7832" s="406" t="s">
        <v>889</v>
      </c>
      <c r="B7832" s="406" t="s">
        <v>4299</v>
      </c>
      <c r="C7832" s="406" t="s">
        <v>2</v>
      </c>
      <c r="D7832" s="406">
        <v>591.64</v>
      </c>
      <c r="E7832" s="404" t="s">
        <v>65</v>
      </c>
      <c r="G7832"/>
    </row>
    <row r="7833" spans="1:7" ht="23.25" thickBot="1" x14ac:dyDescent="0.25">
      <c r="A7833" s="407" t="s">
        <v>890</v>
      </c>
      <c r="B7833" s="407" t="s">
        <v>891</v>
      </c>
      <c r="C7833" s="407" t="s">
        <v>2</v>
      </c>
      <c r="D7833" s="407">
        <v>595.21</v>
      </c>
      <c r="E7833" s="404" t="s">
        <v>65</v>
      </c>
      <c r="G7833"/>
    </row>
    <row r="7834" spans="1:7" ht="23.25" thickBot="1" x14ac:dyDescent="0.25">
      <c r="A7834" s="406" t="s">
        <v>892</v>
      </c>
      <c r="B7834" s="406" t="s">
        <v>893</v>
      </c>
      <c r="C7834" s="406" t="s">
        <v>2</v>
      </c>
      <c r="D7834" s="406">
        <v>661.77</v>
      </c>
      <c r="E7834" s="404" t="s">
        <v>65</v>
      </c>
      <c r="G7834"/>
    </row>
    <row r="7835" spans="1:7" ht="23.25" thickBot="1" x14ac:dyDescent="0.25">
      <c r="A7835" s="407" t="s">
        <v>894</v>
      </c>
      <c r="B7835" s="407" t="s">
        <v>895</v>
      </c>
      <c r="C7835" s="407" t="s">
        <v>2</v>
      </c>
      <c r="D7835" s="407">
        <v>788.26</v>
      </c>
      <c r="E7835" s="404" t="s">
        <v>65</v>
      </c>
      <c r="G7835"/>
    </row>
    <row r="7836" spans="1:7" ht="23.25" thickBot="1" x14ac:dyDescent="0.25">
      <c r="A7836" s="406" t="s">
        <v>896</v>
      </c>
      <c r="B7836" s="406" t="s">
        <v>3264</v>
      </c>
      <c r="C7836" s="406" t="s">
        <v>897</v>
      </c>
      <c r="D7836" s="409">
        <v>1409.68</v>
      </c>
      <c r="E7836" s="404" t="s">
        <v>65</v>
      </c>
      <c r="G7836"/>
    </row>
    <row r="7837" spans="1:7" ht="23.25" thickBot="1" x14ac:dyDescent="0.25">
      <c r="A7837" s="407" t="s">
        <v>898</v>
      </c>
      <c r="B7837" s="407" t="s">
        <v>3752</v>
      </c>
      <c r="C7837" s="407" t="s">
        <v>899</v>
      </c>
      <c r="D7837" s="408">
        <v>1412.94</v>
      </c>
      <c r="E7837" s="404" t="s">
        <v>65</v>
      </c>
      <c r="G7837"/>
    </row>
    <row r="7838" spans="1:7" ht="23.25" thickBot="1" x14ac:dyDescent="0.25">
      <c r="A7838" s="406" t="s">
        <v>900</v>
      </c>
      <c r="B7838" s="406" t="s">
        <v>3752</v>
      </c>
      <c r="C7838" s="406" t="s">
        <v>901</v>
      </c>
      <c r="D7838" s="409">
        <v>1705.26</v>
      </c>
      <c r="E7838" s="404" t="s">
        <v>65</v>
      </c>
      <c r="G7838"/>
    </row>
    <row r="7839" spans="1:7" ht="23.25" thickBot="1" x14ac:dyDescent="0.25">
      <c r="A7839" s="407" t="s">
        <v>902</v>
      </c>
      <c r="B7839" s="407" t="s">
        <v>3753</v>
      </c>
      <c r="C7839" s="407" t="s">
        <v>901</v>
      </c>
      <c r="D7839" s="408">
        <v>2668.4</v>
      </c>
      <c r="E7839" s="404" t="s">
        <v>65</v>
      </c>
      <c r="G7839"/>
    </row>
    <row r="7840" spans="1:7" ht="23.25" thickBot="1" x14ac:dyDescent="0.25">
      <c r="A7840" s="406" t="s">
        <v>903</v>
      </c>
      <c r="B7840" s="406" t="s">
        <v>3754</v>
      </c>
      <c r="C7840" s="406" t="s">
        <v>904</v>
      </c>
      <c r="D7840" s="406">
        <v>921.44</v>
      </c>
      <c r="E7840" s="404" t="s">
        <v>65</v>
      </c>
      <c r="G7840"/>
    </row>
    <row r="7841" spans="1:7" ht="23.25" thickBot="1" x14ac:dyDescent="0.25">
      <c r="A7841" s="407" t="s">
        <v>905</v>
      </c>
      <c r="B7841" s="407" t="s">
        <v>3755</v>
      </c>
      <c r="C7841" s="407" t="s">
        <v>904</v>
      </c>
      <c r="D7841" s="408">
        <v>1019.94</v>
      </c>
      <c r="E7841" s="404" t="s">
        <v>65</v>
      </c>
      <c r="G7841"/>
    </row>
    <row r="7842" spans="1:7" ht="23.25" thickBot="1" x14ac:dyDescent="0.25">
      <c r="A7842" s="406" t="s">
        <v>906</v>
      </c>
      <c r="B7842" s="406" t="s">
        <v>3756</v>
      </c>
      <c r="C7842" s="406" t="s">
        <v>904</v>
      </c>
      <c r="D7842" s="409">
        <v>1103.69</v>
      </c>
      <c r="E7842" s="404" t="s">
        <v>65</v>
      </c>
      <c r="G7842"/>
    </row>
    <row r="7843" spans="1:7" ht="13.5" customHeight="1" thickBot="1" x14ac:dyDescent="0.25">
      <c r="A7843" s="407" t="s">
        <v>907</v>
      </c>
      <c r="B7843" s="407" t="s">
        <v>3757</v>
      </c>
      <c r="C7843" s="407" t="s">
        <v>904</v>
      </c>
      <c r="D7843" s="408">
        <v>1356.23</v>
      </c>
      <c r="E7843" s="404" t="s">
        <v>65</v>
      </c>
      <c r="G7843"/>
    </row>
    <row r="7844" spans="1:7" ht="23.25" thickBot="1" x14ac:dyDescent="0.25">
      <c r="A7844" s="406" t="s">
        <v>908</v>
      </c>
      <c r="B7844" s="406" t="s">
        <v>8382</v>
      </c>
      <c r="C7844" s="406" t="s">
        <v>904</v>
      </c>
      <c r="D7844" s="409">
        <v>1813.38</v>
      </c>
      <c r="E7844" s="404" t="s">
        <v>65</v>
      </c>
      <c r="G7844"/>
    </row>
    <row r="7845" spans="1:7" ht="23.25" thickBot="1" x14ac:dyDescent="0.25">
      <c r="A7845" s="407">
        <v>83394</v>
      </c>
      <c r="B7845" s="407" t="s">
        <v>4133</v>
      </c>
      <c r="C7845" s="407" t="s">
        <v>2</v>
      </c>
      <c r="D7845" s="408">
        <v>1158.8</v>
      </c>
      <c r="E7845" s="404" t="s">
        <v>65</v>
      </c>
      <c r="G7845"/>
    </row>
    <row r="7846" spans="1:7" ht="23.25" thickBot="1" x14ac:dyDescent="0.25">
      <c r="A7846" s="406">
        <v>83396</v>
      </c>
      <c r="B7846" s="406" t="s">
        <v>4134</v>
      </c>
      <c r="C7846" s="406" t="s">
        <v>2</v>
      </c>
      <c r="D7846" s="409">
        <v>1050.79</v>
      </c>
      <c r="E7846" s="404" t="s">
        <v>65</v>
      </c>
      <c r="G7846"/>
    </row>
    <row r="7847" spans="1:7" ht="23.25" thickBot="1" x14ac:dyDescent="0.25">
      <c r="A7847" s="407">
        <v>83397</v>
      </c>
      <c r="B7847" s="407" t="s">
        <v>4135</v>
      </c>
      <c r="C7847" s="407" t="s">
        <v>2</v>
      </c>
      <c r="D7847" s="408">
        <v>1433.31</v>
      </c>
      <c r="E7847" s="404" t="s">
        <v>65</v>
      </c>
      <c r="G7847"/>
    </row>
    <row r="7848" spans="1:7" ht="34.5" customHeight="1" thickBot="1" x14ac:dyDescent="0.25">
      <c r="A7848" s="406">
        <v>83398</v>
      </c>
      <c r="B7848" s="406" t="s">
        <v>4136</v>
      </c>
      <c r="C7848" s="406" t="s">
        <v>2</v>
      </c>
      <c r="D7848" s="409">
        <v>1232.5</v>
      </c>
      <c r="E7848" s="404" t="s">
        <v>65</v>
      </c>
      <c r="G7848"/>
    </row>
    <row r="7849" spans="1:7" ht="13.5" thickBot="1" x14ac:dyDescent="0.25">
      <c r="A7849" s="407">
        <v>174</v>
      </c>
      <c r="B7849" s="407" t="s">
        <v>909</v>
      </c>
      <c r="C7849" s="407"/>
      <c r="D7849" s="407"/>
      <c r="E7849" s="404" t="s">
        <v>65</v>
      </c>
      <c r="G7849"/>
    </row>
    <row r="7850" spans="1:7" ht="63.75" customHeight="1" thickBot="1" x14ac:dyDescent="0.25">
      <c r="A7850" s="406">
        <v>73769</v>
      </c>
      <c r="B7850" s="406" t="s">
        <v>910</v>
      </c>
      <c r="C7850" s="406"/>
      <c r="D7850" s="406"/>
      <c r="E7850" s="404" t="s">
        <v>65</v>
      </c>
      <c r="G7850"/>
    </row>
    <row r="7851" spans="1:7" ht="23.25" thickBot="1" x14ac:dyDescent="0.25">
      <c r="A7851" s="407" t="s">
        <v>911</v>
      </c>
      <c r="B7851" s="407" t="s">
        <v>912</v>
      </c>
      <c r="C7851" s="407" t="s">
        <v>2</v>
      </c>
      <c r="D7851" s="408">
        <v>1356.43</v>
      </c>
      <c r="E7851" s="404" t="s">
        <v>65</v>
      </c>
      <c r="G7851"/>
    </row>
    <row r="7852" spans="1:7" ht="23.25" thickBot="1" x14ac:dyDescent="0.25">
      <c r="A7852" s="406" t="s">
        <v>913</v>
      </c>
      <c r="B7852" s="406" t="s">
        <v>914</v>
      </c>
      <c r="C7852" s="406" t="s">
        <v>897</v>
      </c>
      <c r="D7852" s="409">
        <v>1358.19</v>
      </c>
      <c r="E7852" s="404" t="s">
        <v>65</v>
      </c>
      <c r="G7852"/>
    </row>
    <row r="7853" spans="1:7" ht="13.5" customHeight="1" thickBot="1" x14ac:dyDescent="0.25">
      <c r="A7853" s="407" t="s">
        <v>915</v>
      </c>
      <c r="B7853" s="407" t="s">
        <v>916</v>
      </c>
      <c r="C7853" s="407" t="s">
        <v>2</v>
      </c>
      <c r="D7853" s="408">
        <v>1399.93</v>
      </c>
      <c r="E7853" s="404" t="s">
        <v>65</v>
      </c>
      <c r="G7853"/>
    </row>
    <row r="7854" spans="1:7" ht="13.5" thickBot="1" x14ac:dyDescent="0.25">
      <c r="A7854" s="406" t="s">
        <v>917</v>
      </c>
      <c r="B7854" s="406" t="s">
        <v>918</v>
      </c>
      <c r="C7854" s="406" t="s">
        <v>2</v>
      </c>
      <c r="D7854" s="409">
        <v>1412.94</v>
      </c>
      <c r="E7854" s="404" t="s">
        <v>65</v>
      </c>
      <c r="G7854"/>
    </row>
    <row r="7855" spans="1:7" ht="13.5" thickBot="1" x14ac:dyDescent="0.25">
      <c r="A7855" s="407">
        <v>73855</v>
      </c>
      <c r="B7855" s="407" t="s">
        <v>919</v>
      </c>
      <c r="C7855" s="407"/>
      <c r="D7855" s="407"/>
      <c r="E7855" s="404" t="s">
        <v>65</v>
      </c>
      <c r="G7855"/>
    </row>
    <row r="7856" spans="1:7" ht="23.25" thickBot="1" x14ac:dyDescent="0.25">
      <c r="A7856" s="406" t="s">
        <v>920</v>
      </c>
      <c r="B7856" s="406" t="s">
        <v>3265</v>
      </c>
      <c r="C7856" s="406" t="s">
        <v>921</v>
      </c>
      <c r="D7856" s="406">
        <v>548.38</v>
      </c>
      <c r="E7856" s="404" t="s">
        <v>65</v>
      </c>
      <c r="G7856"/>
    </row>
    <row r="7857" spans="1:7" ht="13.5" thickBot="1" x14ac:dyDescent="0.25">
      <c r="A7857" s="407">
        <v>175</v>
      </c>
      <c r="B7857" s="407" t="s">
        <v>922</v>
      </c>
      <c r="C7857" s="407"/>
      <c r="D7857" s="407"/>
      <c r="E7857" s="404" t="s">
        <v>65</v>
      </c>
      <c r="G7857"/>
    </row>
    <row r="7858" spans="1:7" ht="13.5" thickBot="1" x14ac:dyDescent="0.25">
      <c r="A7858" s="406">
        <v>72281</v>
      </c>
      <c r="B7858" s="406" t="s">
        <v>4137</v>
      </c>
      <c r="C7858" s="406" t="s">
        <v>2</v>
      </c>
      <c r="D7858" s="406">
        <v>96.48</v>
      </c>
      <c r="E7858" s="404" t="s">
        <v>65</v>
      </c>
      <c r="G7858"/>
    </row>
    <row r="7859" spans="1:7" ht="13.5" thickBot="1" x14ac:dyDescent="0.25">
      <c r="A7859" s="407">
        <v>72282</v>
      </c>
      <c r="B7859" s="407" t="s">
        <v>4138</v>
      </c>
      <c r="C7859" s="407" t="s">
        <v>2</v>
      </c>
      <c r="D7859" s="407">
        <v>129.87</v>
      </c>
      <c r="E7859" s="404" t="s">
        <v>65</v>
      </c>
      <c r="G7859"/>
    </row>
    <row r="7860" spans="1:7" ht="23.25" customHeight="1" thickBot="1" x14ac:dyDescent="0.25">
      <c r="A7860" s="406">
        <v>73831</v>
      </c>
      <c r="B7860" s="406" t="s">
        <v>923</v>
      </c>
      <c r="C7860" s="406"/>
      <c r="D7860" s="406"/>
      <c r="E7860" s="404" t="s">
        <v>65</v>
      </c>
      <c r="G7860"/>
    </row>
    <row r="7861" spans="1:7" ht="13.5" thickBot="1" x14ac:dyDescent="0.25">
      <c r="A7861" s="407" t="s">
        <v>924</v>
      </c>
      <c r="B7861" s="407" t="s">
        <v>3266</v>
      </c>
      <c r="C7861" s="407" t="s">
        <v>2</v>
      </c>
      <c r="D7861" s="407">
        <v>15</v>
      </c>
      <c r="E7861" s="404" t="s">
        <v>65</v>
      </c>
      <c r="G7861"/>
    </row>
    <row r="7862" spans="1:7" ht="13.5" thickBot="1" x14ac:dyDescent="0.25">
      <c r="A7862" s="406" t="s">
        <v>925</v>
      </c>
      <c r="B7862" s="406" t="s">
        <v>3267</v>
      </c>
      <c r="C7862" s="406" t="s">
        <v>2</v>
      </c>
      <c r="D7862" s="406">
        <v>25.3</v>
      </c>
      <c r="E7862" s="404" t="s">
        <v>65</v>
      </c>
      <c r="G7862"/>
    </row>
    <row r="7863" spans="1:7" ht="13.5" thickBot="1" x14ac:dyDescent="0.25">
      <c r="A7863" s="407" t="s">
        <v>926</v>
      </c>
      <c r="B7863" s="407" t="s">
        <v>3268</v>
      </c>
      <c r="C7863" s="407" t="s">
        <v>2</v>
      </c>
      <c r="D7863" s="407">
        <v>32.979999999999997</v>
      </c>
      <c r="E7863" s="404" t="s">
        <v>65</v>
      </c>
      <c r="G7863"/>
    </row>
    <row r="7864" spans="1:7" ht="13.5" thickBot="1" x14ac:dyDescent="0.25">
      <c r="A7864" s="406" t="s">
        <v>927</v>
      </c>
      <c r="B7864" s="406" t="s">
        <v>3269</v>
      </c>
      <c r="C7864" s="406" t="s">
        <v>2</v>
      </c>
      <c r="D7864" s="406">
        <v>16.43</v>
      </c>
      <c r="E7864" s="404" t="s">
        <v>65</v>
      </c>
      <c r="G7864"/>
    </row>
    <row r="7865" spans="1:7" ht="13.5" thickBot="1" x14ac:dyDescent="0.25">
      <c r="A7865" s="407" t="s">
        <v>928</v>
      </c>
      <c r="B7865" s="407" t="s">
        <v>3270</v>
      </c>
      <c r="C7865" s="407" t="s">
        <v>2</v>
      </c>
      <c r="D7865" s="407">
        <v>20.99</v>
      </c>
      <c r="E7865" s="404" t="s">
        <v>65</v>
      </c>
      <c r="G7865"/>
    </row>
    <row r="7866" spans="1:7" ht="13.5" thickBot="1" x14ac:dyDescent="0.25">
      <c r="A7866" s="406" t="s">
        <v>929</v>
      </c>
      <c r="B7866" s="406" t="s">
        <v>3271</v>
      </c>
      <c r="C7866" s="406" t="s">
        <v>2</v>
      </c>
      <c r="D7866" s="406">
        <v>36.46</v>
      </c>
      <c r="E7866" s="404" t="s">
        <v>65</v>
      </c>
      <c r="G7866"/>
    </row>
    <row r="7867" spans="1:7" ht="13.5" thickBot="1" x14ac:dyDescent="0.25">
      <c r="A7867" s="407" t="s">
        <v>930</v>
      </c>
      <c r="B7867" s="407" t="s">
        <v>3272</v>
      </c>
      <c r="C7867" s="407" t="s">
        <v>2</v>
      </c>
      <c r="D7867" s="407">
        <v>29.83</v>
      </c>
      <c r="E7867" s="404" t="s">
        <v>65</v>
      </c>
      <c r="G7867"/>
    </row>
    <row r="7868" spans="1:7" ht="13.5" thickBot="1" x14ac:dyDescent="0.25">
      <c r="A7868" s="406" t="s">
        <v>931</v>
      </c>
      <c r="B7868" s="406" t="s">
        <v>3273</v>
      </c>
      <c r="C7868" s="406" t="s">
        <v>2</v>
      </c>
      <c r="D7868" s="406">
        <v>33.83</v>
      </c>
      <c r="E7868" s="404" t="s">
        <v>65</v>
      </c>
      <c r="G7868"/>
    </row>
    <row r="7869" spans="1:7" ht="13.5" thickBot="1" x14ac:dyDescent="0.25">
      <c r="A7869" s="407" t="s">
        <v>932</v>
      </c>
      <c r="B7869" s="407" t="s">
        <v>3274</v>
      </c>
      <c r="C7869" s="407" t="s">
        <v>2</v>
      </c>
      <c r="D7869" s="407">
        <v>38.74</v>
      </c>
      <c r="E7869" s="404" t="s">
        <v>65</v>
      </c>
      <c r="G7869"/>
    </row>
    <row r="7870" spans="1:7" ht="13.5" thickBot="1" x14ac:dyDescent="0.25">
      <c r="A7870" s="406">
        <v>74231</v>
      </c>
      <c r="B7870" s="406" t="s">
        <v>933</v>
      </c>
      <c r="C7870" s="406"/>
      <c r="D7870" s="406"/>
      <c r="E7870" s="404" t="s">
        <v>65</v>
      </c>
      <c r="G7870"/>
    </row>
    <row r="7871" spans="1:7" ht="34.5" thickBot="1" x14ac:dyDescent="0.25">
      <c r="A7871" s="407" t="s">
        <v>934</v>
      </c>
      <c r="B7871" s="407" t="s">
        <v>935</v>
      </c>
      <c r="C7871" s="407" t="s">
        <v>2</v>
      </c>
      <c r="D7871" s="407">
        <v>132.38999999999999</v>
      </c>
      <c r="E7871" s="404" t="s">
        <v>65</v>
      </c>
      <c r="G7871"/>
    </row>
    <row r="7872" spans="1:7" ht="13.5" thickBot="1" x14ac:dyDescent="0.25">
      <c r="A7872" s="406">
        <v>74246</v>
      </c>
      <c r="B7872" s="406" t="s">
        <v>936</v>
      </c>
      <c r="C7872" s="406"/>
      <c r="D7872" s="406"/>
      <c r="E7872" s="404" t="s">
        <v>65</v>
      </c>
      <c r="G7872"/>
    </row>
    <row r="7873" spans="1:7" ht="13.5" customHeight="1" thickBot="1" x14ac:dyDescent="0.25">
      <c r="A7873" s="407" t="s">
        <v>937</v>
      </c>
      <c r="B7873" s="407" t="s">
        <v>3275</v>
      </c>
      <c r="C7873" s="407" t="s">
        <v>2</v>
      </c>
      <c r="D7873" s="407">
        <v>233.74</v>
      </c>
      <c r="E7873" s="404" t="s">
        <v>65</v>
      </c>
      <c r="G7873"/>
    </row>
    <row r="7874" spans="1:7" ht="13.5" thickBot="1" x14ac:dyDescent="0.25">
      <c r="A7874" s="406">
        <v>83399</v>
      </c>
      <c r="B7874" s="406" t="s">
        <v>4139</v>
      </c>
      <c r="C7874" s="406" t="s">
        <v>2</v>
      </c>
      <c r="D7874" s="406">
        <v>40.76</v>
      </c>
      <c r="E7874" s="404" t="s">
        <v>65</v>
      </c>
      <c r="G7874"/>
    </row>
    <row r="7875" spans="1:7" ht="23.25" thickBot="1" x14ac:dyDescent="0.25">
      <c r="A7875" s="407">
        <v>83400</v>
      </c>
      <c r="B7875" s="407" t="s">
        <v>4140</v>
      </c>
      <c r="C7875" s="407" t="s">
        <v>2</v>
      </c>
      <c r="D7875" s="407">
        <v>85.38</v>
      </c>
      <c r="E7875" s="404" t="s">
        <v>65</v>
      </c>
      <c r="G7875"/>
    </row>
    <row r="7876" spans="1:7" ht="23.25" thickBot="1" x14ac:dyDescent="0.25">
      <c r="A7876" s="406">
        <v>83401</v>
      </c>
      <c r="B7876" s="406" t="s">
        <v>4141</v>
      </c>
      <c r="C7876" s="406" t="s">
        <v>2</v>
      </c>
      <c r="D7876" s="406">
        <v>164.18</v>
      </c>
      <c r="E7876" s="404" t="s">
        <v>65</v>
      </c>
      <c r="G7876"/>
    </row>
    <row r="7877" spans="1:7" ht="13.5" thickBot="1" x14ac:dyDescent="0.25">
      <c r="A7877" s="407">
        <v>83402</v>
      </c>
      <c r="B7877" s="407" t="s">
        <v>4142</v>
      </c>
      <c r="C7877" s="407" t="s">
        <v>2</v>
      </c>
      <c r="D7877" s="407">
        <v>45.99</v>
      </c>
      <c r="E7877" s="404" t="s">
        <v>65</v>
      </c>
      <c r="G7877"/>
    </row>
    <row r="7878" spans="1:7" ht="23.25" thickBot="1" x14ac:dyDescent="0.25">
      <c r="A7878" s="406">
        <v>83475</v>
      </c>
      <c r="B7878" s="406" t="s">
        <v>4143</v>
      </c>
      <c r="C7878" s="406" t="s">
        <v>2</v>
      </c>
      <c r="D7878" s="406">
        <v>329.74</v>
      </c>
      <c r="E7878" s="404" t="s">
        <v>65</v>
      </c>
      <c r="G7878"/>
    </row>
    <row r="7879" spans="1:7" ht="23.25" thickBot="1" x14ac:dyDescent="0.25">
      <c r="A7879" s="407">
        <v>83478</v>
      </c>
      <c r="B7879" s="407" t="s">
        <v>4144</v>
      </c>
      <c r="C7879" s="407" t="s">
        <v>2</v>
      </c>
      <c r="D7879" s="407">
        <v>241.94</v>
      </c>
      <c r="E7879" s="404" t="s">
        <v>65</v>
      </c>
      <c r="G7879"/>
    </row>
    <row r="7880" spans="1:7" ht="23.25" thickBot="1" x14ac:dyDescent="0.25">
      <c r="A7880" s="406">
        <v>83479</v>
      </c>
      <c r="B7880" s="406" t="s">
        <v>4145</v>
      </c>
      <c r="C7880" s="406" t="s">
        <v>2</v>
      </c>
      <c r="D7880" s="406">
        <v>156.74</v>
      </c>
      <c r="E7880" s="404" t="s">
        <v>65</v>
      </c>
      <c r="G7880"/>
    </row>
    <row r="7881" spans="1:7" ht="13.5" thickBot="1" x14ac:dyDescent="0.25">
      <c r="A7881" s="407">
        <v>83480</v>
      </c>
      <c r="B7881" s="407" t="s">
        <v>4146</v>
      </c>
      <c r="C7881" s="407" t="s">
        <v>2</v>
      </c>
      <c r="D7881" s="407">
        <v>77.81</v>
      </c>
      <c r="E7881" s="404" t="s">
        <v>65</v>
      </c>
      <c r="G7881"/>
    </row>
    <row r="7882" spans="1:7" ht="13.5" thickBot="1" x14ac:dyDescent="0.25">
      <c r="A7882" s="406">
        <v>83481</v>
      </c>
      <c r="B7882" s="406" t="s">
        <v>4147</v>
      </c>
      <c r="C7882" s="406" t="s">
        <v>2</v>
      </c>
      <c r="D7882" s="406">
        <v>87.42</v>
      </c>
      <c r="E7882" s="404" t="s">
        <v>65</v>
      </c>
      <c r="G7882"/>
    </row>
    <row r="7883" spans="1:7" ht="13.5" thickBot="1" x14ac:dyDescent="0.25">
      <c r="A7883" s="407">
        <v>176</v>
      </c>
      <c r="B7883" s="407" t="s">
        <v>938</v>
      </c>
      <c r="C7883" s="407"/>
      <c r="D7883" s="407"/>
      <c r="E7883" s="404" t="s">
        <v>65</v>
      </c>
      <c r="G7883"/>
    </row>
    <row r="7884" spans="1:7" ht="13.5" thickBot="1" x14ac:dyDescent="0.25">
      <c r="A7884" s="406">
        <v>73857</v>
      </c>
      <c r="B7884" s="406" t="s">
        <v>939</v>
      </c>
      <c r="C7884" s="406"/>
      <c r="D7884" s="406"/>
      <c r="E7884" s="404" t="s">
        <v>65</v>
      </c>
      <c r="G7884"/>
    </row>
    <row r="7885" spans="1:7" ht="13.5" customHeight="1" thickBot="1" x14ac:dyDescent="0.25">
      <c r="A7885" s="407" t="s">
        <v>940</v>
      </c>
      <c r="B7885" s="407" t="s">
        <v>13107</v>
      </c>
      <c r="C7885" s="407" t="s">
        <v>2</v>
      </c>
      <c r="D7885" s="408">
        <v>6384.3</v>
      </c>
      <c r="E7885" s="404" t="s">
        <v>65</v>
      </c>
      <c r="G7885"/>
    </row>
    <row r="7886" spans="1:7" ht="23.25" thickBot="1" x14ac:dyDescent="0.25">
      <c r="A7886" s="406" t="s">
        <v>941</v>
      </c>
      <c r="B7886" s="406" t="s">
        <v>13108</v>
      </c>
      <c r="C7886" s="406" t="s">
        <v>2</v>
      </c>
      <c r="D7886" s="409">
        <v>7889.62</v>
      </c>
      <c r="E7886" s="404" t="s">
        <v>65</v>
      </c>
      <c r="G7886"/>
    </row>
    <row r="7887" spans="1:7" ht="23.25" thickBot="1" x14ac:dyDescent="0.25">
      <c r="A7887" s="407" t="s">
        <v>942</v>
      </c>
      <c r="B7887" s="407" t="s">
        <v>13109</v>
      </c>
      <c r="C7887" s="407" t="s">
        <v>2</v>
      </c>
      <c r="D7887" s="408">
        <v>9945.3799999999992</v>
      </c>
      <c r="E7887" s="404" t="s">
        <v>65</v>
      </c>
      <c r="G7887"/>
    </row>
    <row r="7888" spans="1:7" ht="23.25" thickBot="1" x14ac:dyDescent="0.25">
      <c r="A7888" s="406" t="s">
        <v>943</v>
      </c>
      <c r="B7888" s="406" t="s">
        <v>13110</v>
      </c>
      <c r="C7888" s="406" t="s">
        <v>2</v>
      </c>
      <c r="D7888" s="409">
        <v>13927.35</v>
      </c>
      <c r="E7888" s="404" t="s">
        <v>65</v>
      </c>
      <c r="G7888"/>
    </row>
    <row r="7889" spans="1:7" ht="23.25" thickBot="1" x14ac:dyDescent="0.25">
      <c r="A7889" s="407" t="s">
        <v>944</v>
      </c>
      <c r="B7889" s="407" t="s">
        <v>13111</v>
      </c>
      <c r="C7889" s="407" t="s">
        <v>2</v>
      </c>
      <c r="D7889" s="408">
        <v>16245.69</v>
      </c>
      <c r="E7889" s="404" t="s">
        <v>65</v>
      </c>
      <c r="G7889"/>
    </row>
    <row r="7890" spans="1:7" ht="23.25" thickBot="1" x14ac:dyDescent="0.25">
      <c r="A7890" s="406" t="s">
        <v>945</v>
      </c>
      <c r="B7890" s="406" t="s">
        <v>13112</v>
      </c>
      <c r="C7890" s="406" t="s">
        <v>2</v>
      </c>
      <c r="D7890" s="409">
        <v>26440.14</v>
      </c>
      <c r="E7890" s="404" t="s">
        <v>65</v>
      </c>
      <c r="G7890"/>
    </row>
    <row r="7891" spans="1:7" ht="23.25" thickBot="1" x14ac:dyDescent="0.25">
      <c r="A7891" s="407" t="s">
        <v>946</v>
      </c>
      <c r="B7891" s="407" t="s">
        <v>13113</v>
      </c>
      <c r="C7891" s="407" t="s">
        <v>2</v>
      </c>
      <c r="D7891" s="408">
        <v>4406.57</v>
      </c>
      <c r="E7891" s="404" t="s">
        <v>65</v>
      </c>
      <c r="G7891"/>
    </row>
    <row r="7892" spans="1:7" ht="23.25" thickBot="1" x14ac:dyDescent="0.25">
      <c r="A7892" s="406" t="s">
        <v>947</v>
      </c>
      <c r="B7892" s="406" t="s">
        <v>13114</v>
      </c>
      <c r="C7892" s="406" t="s">
        <v>2</v>
      </c>
      <c r="D7892" s="409">
        <v>4935.2299999999996</v>
      </c>
      <c r="E7892" s="404" t="s">
        <v>65</v>
      </c>
      <c r="G7892"/>
    </row>
    <row r="7893" spans="1:7" ht="23.25" thickBot="1" x14ac:dyDescent="0.25">
      <c r="A7893" s="407" t="s">
        <v>948</v>
      </c>
      <c r="B7893" s="407" t="s">
        <v>13115</v>
      </c>
      <c r="C7893" s="407" t="s">
        <v>2</v>
      </c>
      <c r="D7893" s="408">
        <v>36226.54</v>
      </c>
      <c r="E7893" s="404" t="s">
        <v>65</v>
      </c>
      <c r="G7893"/>
    </row>
    <row r="7894" spans="1:7" ht="23.25" thickBot="1" x14ac:dyDescent="0.25">
      <c r="A7894" s="406" t="s">
        <v>949</v>
      </c>
      <c r="B7894" s="406" t="s">
        <v>13116</v>
      </c>
      <c r="C7894" s="406" t="s">
        <v>2</v>
      </c>
      <c r="D7894" s="409">
        <v>50669.68</v>
      </c>
      <c r="E7894" s="404" t="s">
        <v>65</v>
      </c>
      <c r="G7894"/>
    </row>
    <row r="7895" spans="1:7" ht="13.5" thickBot="1" x14ac:dyDescent="0.25">
      <c r="A7895" s="407">
        <v>178</v>
      </c>
      <c r="B7895" s="407" t="s">
        <v>950</v>
      </c>
      <c r="C7895" s="407"/>
      <c r="D7895" s="407"/>
      <c r="E7895" s="404" t="s">
        <v>65</v>
      </c>
      <c r="G7895"/>
    </row>
    <row r="7896" spans="1:7" ht="13.5" thickBot="1" x14ac:dyDescent="0.25">
      <c r="A7896" s="406">
        <v>74027</v>
      </c>
      <c r="B7896" s="406" t="s">
        <v>951</v>
      </c>
      <c r="C7896" s="406"/>
      <c r="D7896" s="406"/>
      <c r="E7896" s="404" t="s">
        <v>65</v>
      </c>
      <c r="G7896"/>
    </row>
    <row r="7897" spans="1:7" ht="13.5" thickBot="1" x14ac:dyDescent="0.25">
      <c r="A7897" s="407" t="s">
        <v>952</v>
      </c>
      <c r="B7897" s="407" t="s">
        <v>3276</v>
      </c>
      <c r="C7897" s="407" t="s">
        <v>280</v>
      </c>
      <c r="D7897" s="407">
        <v>6.2</v>
      </c>
      <c r="E7897" s="404" t="s">
        <v>65</v>
      </c>
      <c r="G7897"/>
    </row>
    <row r="7898" spans="1:7" ht="13.5" thickBot="1" x14ac:dyDescent="0.25">
      <c r="A7898" s="406" t="s">
        <v>953</v>
      </c>
      <c r="B7898" s="406" t="s">
        <v>3277</v>
      </c>
      <c r="C7898" s="406" t="s">
        <v>280</v>
      </c>
      <c r="D7898" s="406">
        <v>2.33</v>
      </c>
      <c r="E7898" s="404" t="s">
        <v>65</v>
      </c>
      <c r="G7898"/>
    </row>
    <row r="7899" spans="1:7" ht="13.5" thickBot="1" x14ac:dyDescent="0.25">
      <c r="A7899" s="407" t="s">
        <v>954</v>
      </c>
      <c r="B7899" s="407" t="s">
        <v>3278</v>
      </c>
      <c r="C7899" s="407" t="s">
        <v>280</v>
      </c>
      <c r="D7899" s="407">
        <v>3.1</v>
      </c>
      <c r="E7899" s="404" t="s">
        <v>65</v>
      </c>
      <c r="G7899"/>
    </row>
    <row r="7900" spans="1:7" ht="13.5" thickBot="1" x14ac:dyDescent="0.25">
      <c r="A7900" s="406" t="s">
        <v>955</v>
      </c>
      <c r="B7900" s="406" t="s">
        <v>3279</v>
      </c>
      <c r="C7900" s="406" t="s">
        <v>280</v>
      </c>
      <c r="D7900" s="406">
        <v>88.9</v>
      </c>
      <c r="E7900" s="404" t="s">
        <v>65</v>
      </c>
      <c r="G7900"/>
    </row>
    <row r="7901" spans="1:7" ht="13.5" thickBot="1" x14ac:dyDescent="0.25">
      <c r="A7901" s="407" t="s">
        <v>956</v>
      </c>
      <c r="B7901" s="407" t="s">
        <v>3280</v>
      </c>
      <c r="C7901" s="407" t="s">
        <v>957</v>
      </c>
      <c r="D7901" s="407">
        <v>100.54</v>
      </c>
      <c r="E7901" s="404" t="s">
        <v>65</v>
      </c>
      <c r="G7901"/>
    </row>
    <row r="7902" spans="1:7" ht="13.5" thickBot="1" x14ac:dyDescent="0.25">
      <c r="A7902" s="406">
        <v>74028</v>
      </c>
      <c r="B7902" s="406" t="s">
        <v>958</v>
      </c>
      <c r="C7902" s="406"/>
      <c r="D7902" s="406"/>
      <c r="E7902" s="404" t="s">
        <v>65</v>
      </c>
      <c r="G7902"/>
    </row>
    <row r="7903" spans="1:7" ht="13.5" thickBot="1" x14ac:dyDescent="0.25">
      <c r="A7903" s="407" t="s">
        <v>959</v>
      </c>
      <c r="B7903" s="407" t="s">
        <v>3281</v>
      </c>
      <c r="C7903" s="407" t="s">
        <v>280</v>
      </c>
      <c r="D7903" s="407">
        <v>3.07</v>
      </c>
      <c r="E7903" s="404" t="s">
        <v>65</v>
      </c>
      <c r="G7903"/>
    </row>
    <row r="7904" spans="1:7" ht="13.5" thickBot="1" x14ac:dyDescent="0.25">
      <c r="A7904" s="406" t="s">
        <v>960</v>
      </c>
      <c r="B7904" s="406" t="s">
        <v>3282</v>
      </c>
      <c r="C7904" s="406" t="s">
        <v>280</v>
      </c>
      <c r="D7904" s="406">
        <v>1.08</v>
      </c>
      <c r="E7904" s="404" t="s">
        <v>65</v>
      </c>
      <c r="G7904"/>
    </row>
    <row r="7905" spans="1:7" ht="13.5" thickBot="1" x14ac:dyDescent="0.25">
      <c r="A7905" s="407" t="s">
        <v>961</v>
      </c>
      <c r="B7905" s="407" t="s">
        <v>3283</v>
      </c>
      <c r="C7905" s="407" t="s">
        <v>280</v>
      </c>
      <c r="D7905" s="407">
        <v>29.1</v>
      </c>
      <c r="E7905" s="404" t="s">
        <v>65</v>
      </c>
      <c r="G7905"/>
    </row>
    <row r="7906" spans="1:7" ht="13.5" thickBot="1" x14ac:dyDescent="0.25">
      <c r="A7906" s="406" t="s">
        <v>962</v>
      </c>
      <c r="B7906" s="406" t="s">
        <v>3284</v>
      </c>
      <c r="C7906" s="406" t="s">
        <v>957</v>
      </c>
      <c r="D7906" s="406">
        <v>33.26</v>
      </c>
      <c r="E7906" s="404" t="s">
        <v>65</v>
      </c>
      <c r="G7906"/>
    </row>
    <row r="7907" spans="1:7" ht="13.5" customHeight="1" thickBot="1" x14ac:dyDescent="0.25">
      <c r="A7907" s="407">
        <v>243</v>
      </c>
      <c r="B7907" s="407" t="s">
        <v>963</v>
      </c>
      <c r="C7907" s="407"/>
      <c r="D7907" s="407"/>
      <c r="E7907" s="404" t="s">
        <v>65</v>
      </c>
      <c r="G7907"/>
    </row>
    <row r="7908" spans="1:7" ht="13.5" thickBot="1" x14ac:dyDescent="0.25">
      <c r="A7908" s="406">
        <v>8260</v>
      </c>
      <c r="B7908" s="406" t="s">
        <v>3296</v>
      </c>
      <c r="C7908" s="406" t="s">
        <v>2</v>
      </c>
      <c r="D7908" s="409">
        <v>2477.04</v>
      </c>
      <c r="E7908" s="404" t="s">
        <v>65</v>
      </c>
      <c r="G7908"/>
    </row>
    <row r="7909" spans="1:7" ht="13.5" thickBot="1" x14ac:dyDescent="0.25">
      <c r="A7909" s="407">
        <v>68069</v>
      </c>
      <c r="B7909" s="407" t="s">
        <v>3285</v>
      </c>
      <c r="C7909" s="407" t="s">
        <v>2</v>
      </c>
      <c r="D7909" s="407">
        <v>43.6</v>
      </c>
      <c r="E7909" s="404" t="s">
        <v>65</v>
      </c>
      <c r="G7909"/>
    </row>
    <row r="7910" spans="1:7" ht="13.5" thickBot="1" x14ac:dyDescent="0.25">
      <c r="A7910" s="406">
        <v>68070</v>
      </c>
      <c r="B7910" s="406" t="s">
        <v>3286</v>
      </c>
      <c r="C7910" s="406" t="s">
        <v>70</v>
      </c>
      <c r="D7910" s="406">
        <v>51.04</v>
      </c>
      <c r="E7910" s="404" t="s">
        <v>65</v>
      </c>
      <c r="G7910"/>
    </row>
    <row r="7911" spans="1:7" ht="13.5" thickBot="1" x14ac:dyDescent="0.25">
      <c r="A7911" s="407">
        <v>72315</v>
      </c>
      <c r="B7911" s="407" t="s">
        <v>4148</v>
      </c>
      <c r="C7911" s="407" t="s">
        <v>2</v>
      </c>
      <c r="D7911" s="407">
        <v>23.15</v>
      </c>
      <c r="E7911" s="404" t="s">
        <v>65</v>
      </c>
      <c r="G7911"/>
    </row>
    <row r="7912" spans="1:7" ht="13.5" thickBot="1" x14ac:dyDescent="0.25">
      <c r="A7912" s="406">
        <v>72927</v>
      </c>
      <c r="B7912" s="406" t="s">
        <v>964</v>
      </c>
      <c r="C7912" s="406" t="s">
        <v>70</v>
      </c>
      <c r="D7912" s="406">
        <v>31.91</v>
      </c>
      <c r="E7912" s="404" t="s">
        <v>65</v>
      </c>
      <c r="G7912"/>
    </row>
    <row r="7913" spans="1:7" ht="23.25" customHeight="1" thickBot="1" x14ac:dyDescent="0.25">
      <c r="A7913" s="407">
        <v>72928</v>
      </c>
      <c r="B7913" s="407" t="s">
        <v>965</v>
      </c>
      <c r="C7913" s="407" t="s">
        <v>70</v>
      </c>
      <c r="D7913" s="407">
        <v>36.08</v>
      </c>
      <c r="E7913" s="404" t="s">
        <v>65</v>
      </c>
      <c r="G7913"/>
    </row>
    <row r="7914" spans="1:7" ht="13.5" thickBot="1" x14ac:dyDescent="0.25">
      <c r="A7914" s="406">
        <v>72929</v>
      </c>
      <c r="B7914" s="406" t="s">
        <v>966</v>
      </c>
      <c r="C7914" s="406" t="s">
        <v>70</v>
      </c>
      <c r="D7914" s="406">
        <v>41.61</v>
      </c>
      <c r="E7914" s="404" t="s">
        <v>65</v>
      </c>
      <c r="G7914"/>
    </row>
    <row r="7915" spans="1:7" ht="13.5" thickBot="1" x14ac:dyDescent="0.25">
      <c r="A7915" s="407">
        <v>72930</v>
      </c>
      <c r="B7915" s="407" t="s">
        <v>967</v>
      </c>
      <c r="C7915" s="407" t="s">
        <v>70</v>
      </c>
      <c r="D7915" s="407">
        <v>50.98</v>
      </c>
      <c r="E7915" s="404" t="s">
        <v>65</v>
      </c>
      <c r="G7915"/>
    </row>
    <row r="7916" spans="1:7" ht="13.5" thickBot="1" x14ac:dyDescent="0.25">
      <c r="A7916" s="406">
        <v>72931</v>
      </c>
      <c r="B7916" s="406" t="s">
        <v>968</v>
      </c>
      <c r="C7916" s="406" t="s">
        <v>70</v>
      </c>
      <c r="D7916" s="406">
        <v>60.56</v>
      </c>
      <c r="E7916" s="404" t="s">
        <v>65</v>
      </c>
      <c r="G7916"/>
    </row>
    <row r="7917" spans="1:7" ht="13.5" thickBot="1" x14ac:dyDescent="0.25">
      <c r="A7917" s="407">
        <v>72932</v>
      </c>
      <c r="B7917" s="407" t="s">
        <v>969</v>
      </c>
      <c r="C7917" s="407" t="s">
        <v>70</v>
      </c>
      <c r="D7917" s="407">
        <v>73.27</v>
      </c>
      <c r="E7917" s="404" t="s">
        <v>65</v>
      </c>
      <c r="G7917"/>
    </row>
    <row r="7918" spans="1:7" ht="13.5" thickBot="1" x14ac:dyDescent="0.25">
      <c r="A7918" s="406">
        <v>83483</v>
      </c>
      <c r="B7918" s="406" t="s">
        <v>4149</v>
      </c>
      <c r="C7918" s="406" t="s">
        <v>2</v>
      </c>
      <c r="D7918" s="406">
        <v>47.2</v>
      </c>
      <c r="E7918" s="404" t="s">
        <v>65</v>
      </c>
      <c r="G7918"/>
    </row>
    <row r="7919" spans="1:7" ht="13.5" thickBot="1" x14ac:dyDescent="0.25">
      <c r="A7919" s="407">
        <v>83484</v>
      </c>
      <c r="B7919" s="407" t="s">
        <v>4150</v>
      </c>
      <c r="C7919" s="407" t="s">
        <v>2</v>
      </c>
      <c r="D7919" s="407">
        <v>56.81</v>
      </c>
      <c r="E7919" s="404" t="s">
        <v>65</v>
      </c>
      <c r="G7919"/>
    </row>
    <row r="7920" spans="1:7" ht="13.5" thickBot="1" x14ac:dyDescent="0.25">
      <c r="A7920" s="406">
        <v>83485</v>
      </c>
      <c r="B7920" s="406" t="s">
        <v>4151</v>
      </c>
      <c r="C7920" s="406" t="s">
        <v>2</v>
      </c>
      <c r="D7920" s="406">
        <v>38.82</v>
      </c>
      <c r="E7920" s="404" t="s">
        <v>65</v>
      </c>
      <c r="G7920"/>
    </row>
    <row r="7921" spans="1:7" ht="23.25" thickBot="1" x14ac:dyDescent="0.25">
      <c r="A7921" s="407">
        <v>83638</v>
      </c>
      <c r="B7921" s="407" t="s">
        <v>4152</v>
      </c>
      <c r="C7921" s="407" t="s">
        <v>2</v>
      </c>
      <c r="D7921" s="407">
        <v>294.69</v>
      </c>
      <c r="E7921" s="404" t="s">
        <v>65</v>
      </c>
      <c r="G7921"/>
    </row>
    <row r="7922" spans="1:7" ht="13.5" thickBot="1" x14ac:dyDescent="0.25">
      <c r="A7922" s="406">
        <v>83641</v>
      </c>
      <c r="B7922" s="406" t="s">
        <v>4153</v>
      </c>
      <c r="C7922" s="406" t="s">
        <v>2</v>
      </c>
      <c r="D7922" s="406">
        <v>350.46</v>
      </c>
      <c r="E7922" s="404" t="s">
        <v>65</v>
      </c>
      <c r="G7922"/>
    </row>
    <row r="7923" spans="1:7" ht="13.5" thickBot="1" x14ac:dyDescent="0.25">
      <c r="A7923" s="407">
        <v>244</v>
      </c>
      <c r="B7923" s="407" t="s">
        <v>970</v>
      </c>
      <c r="C7923" s="407"/>
      <c r="D7923" s="407"/>
      <c r="E7923" s="404" t="s">
        <v>65</v>
      </c>
      <c r="G7923"/>
    </row>
    <row r="7924" spans="1:7" ht="13.5" thickBot="1" x14ac:dyDescent="0.25">
      <c r="A7924" s="406">
        <v>9535</v>
      </c>
      <c r="B7924" s="406" t="s">
        <v>971</v>
      </c>
      <c r="C7924" s="406" t="s">
        <v>2</v>
      </c>
      <c r="D7924" s="406">
        <v>49.86</v>
      </c>
      <c r="E7924" s="404" t="s">
        <v>65</v>
      </c>
      <c r="G7924"/>
    </row>
    <row r="7925" spans="1:7" ht="13.5" thickBot="1" x14ac:dyDescent="0.25">
      <c r="A7925" s="407">
        <v>270</v>
      </c>
      <c r="B7925" s="407" t="s">
        <v>994</v>
      </c>
      <c r="C7925" s="407"/>
      <c r="D7925" s="407"/>
      <c r="E7925" s="404" t="s">
        <v>65</v>
      </c>
      <c r="G7925"/>
    </row>
    <row r="7926" spans="1:7" ht="23.25" thickBot="1" x14ac:dyDescent="0.25">
      <c r="A7926" s="406">
        <v>72322</v>
      </c>
      <c r="B7926" s="406" t="s">
        <v>995</v>
      </c>
      <c r="C7926" s="406" t="s">
        <v>2</v>
      </c>
      <c r="D7926" s="406">
        <v>282.16000000000003</v>
      </c>
      <c r="E7926" s="404" t="s">
        <v>65</v>
      </c>
      <c r="G7926"/>
    </row>
    <row r="7927" spans="1:7" ht="13.5" thickBot="1" x14ac:dyDescent="0.25">
      <c r="A7927" s="407">
        <v>72326</v>
      </c>
      <c r="B7927" s="407" t="s">
        <v>996</v>
      </c>
      <c r="C7927" s="407" t="s">
        <v>2</v>
      </c>
      <c r="D7927" s="407">
        <v>388.4</v>
      </c>
      <c r="E7927" s="404" t="s">
        <v>65</v>
      </c>
      <c r="G7927"/>
    </row>
    <row r="7928" spans="1:7" ht="13.5" thickBot="1" x14ac:dyDescent="0.25">
      <c r="A7928" s="406">
        <v>72327</v>
      </c>
      <c r="B7928" s="406" t="s">
        <v>997</v>
      </c>
      <c r="C7928" s="406" t="s">
        <v>843</v>
      </c>
      <c r="D7928" s="406">
        <v>7.19</v>
      </c>
      <c r="E7928" s="404" t="s">
        <v>65</v>
      </c>
      <c r="G7928"/>
    </row>
    <row r="7929" spans="1:7" ht="13.5" thickBot="1" x14ac:dyDescent="0.25">
      <c r="A7929" s="407">
        <v>72328</v>
      </c>
      <c r="B7929" s="407" t="s">
        <v>998</v>
      </c>
      <c r="C7929" s="407" t="s">
        <v>999</v>
      </c>
      <c r="D7929" s="407">
        <v>8.8000000000000007</v>
      </c>
      <c r="E7929" s="404" t="s">
        <v>65</v>
      </c>
      <c r="G7929"/>
    </row>
    <row r="7930" spans="1:7" ht="13.5" thickBot="1" x14ac:dyDescent="0.25">
      <c r="A7930" s="406">
        <v>72330</v>
      </c>
      <c r="B7930" s="406" t="s">
        <v>4155</v>
      </c>
      <c r="C7930" s="406" t="s">
        <v>2</v>
      </c>
      <c r="D7930" s="406">
        <v>43.91</v>
      </c>
      <c r="E7930" s="404" t="s">
        <v>65</v>
      </c>
      <c r="G7930"/>
    </row>
    <row r="7931" spans="1:7" ht="13.5" thickBot="1" x14ac:dyDescent="0.25">
      <c r="A7931" s="407">
        <v>73780</v>
      </c>
      <c r="B7931" s="407" t="s">
        <v>1000</v>
      </c>
      <c r="C7931" s="407"/>
      <c r="D7931" s="407"/>
      <c r="E7931" s="404" t="s">
        <v>65</v>
      </c>
      <c r="G7931"/>
    </row>
    <row r="7932" spans="1:7" ht="23.25" customHeight="1" thickBot="1" x14ac:dyDescent="0.25">
      <c r="A7932" s="406" t="s">
        <v>1001</v>
      </c>
      <c r="B7932" s="406" t="s">
        <v>3287</v>
      </c>
      <c r="C7932" s="406" t="s">
        <v>2</v>
      </c>
      <c r="D7932" s="406">
        <v>210.93</v>
      </c>
      <c r="E7932" s="404" t="s">
        <v>65</v>
      </c>
      <c r="G7932"/>
    </row>
    <row r="7933" spans="1:7" ht="13.5" thickBot="1" x14ac:dyDescent="0.25">
      <c r="A7933" s="407" t="s">
        <v>1002</v>
      </c>
      <c r="B7933" s="407" t="s">
        <v>3288</v>
      </c>
      <c r="C7933" s="407" t="s">
        <v>2</v>
      </c>
      <c r="D7933" s="407">
        <v>128.86000000000001</v>
      </c>
      <c r="E7933" s="404" t="s">
        <v>65</v>
      </c>
      <c r="G7933"/>
    </row>
    <row r="7934" spans="1:7" ht="13.5" thickBot="1" x14ac:dyDescent="0.25">
      <c r="A7934" s="406" t="s">
        <v>1003</v>
      </c>
      <c r="B7934" s="406" t="s">
        <v>3289</v>
      </c>
      <c r="C7934" s="406" t="s">
        <v>2</v>
      </c>
      <c r="D7934" s="406">
        <v>201.45</v>
      </c>
      <c r="E7934" s="404" t="s">
        <v>65</v>
      </c>
      <c r="G7934"/>
    </row>
    <row r="7935" spans="1:7" ht="13.5" thickBot="1" x14ac:dyDescent="0.25">
      <c r="A7935" s="407" t="s">
        <v>1004</v>
      </c>
      <c r="B7935" s="407" t="s">
        <v>4156</v>
      </c>
      <c r="C7935" s="407" t="s">
        <v>2</v>
      </c>
      <c r="D7935" s="407">
        <v>445.11</v>
      </c>
      <c r="E7935" s="404" t="s">
        <v>65</v>
      </c>
      <c r="G7935"/>
    </row>
    <row r="7936" spans="1:7" ht="13.5" thickBot="1" x14ac:dyDescent="0.25">
      <c r="A7936" s="406">
        <v>83482</v>
      </c>
      <c r="B7936" s="406" t="s">
        <v>4157</v>
      </c>
      <c r="C7936" s="406" t="s">
        <v>2</v>
      </c>
      <c r="D7936" s="406">
        <v>23.52</v>
      </c>
      <c r="E7936" s="404" t="s">
        <v>65</v>
      </c>
      <c r="G7936"/>
    </row>
    <row r="7937" spans="1:7" ht="13.5" thickBot="1" x14ac:dyDescent="0.25">
      <c r="A7937" s="407">
        <v>83487</v>
      </c>
      <c r="B7937" s="407" t="s">
        <v>4158</v>
      </c>
      <c r="C7937" s="407" t="s">
        <v>2</v>
      </c>
      <c r="D7937" s="407">
        <v>56.94</v>
      </c>
      <c r="E7937" s="404" t="s">
        <v>65</v>
      </c>
      <c r="G7937"/>
    </row>
    <row r="7938" spans="1:7" ht="23.25" thickBot="1" x14ac:dyDescent="0.25">
      <c r="A7938" s="406">
        <v>83488</v>
      </c>
      <c r="B7938" s="406" t="s">
        <v>4159</v>
      </c>
      <c r="C7938" s="406" t="s">
        <v>2</v>
      </c>
      <c r="D7938" s="409">
        <v>1456.84</v>
      </c>
      <c r="E7938" s="404" t="s">
        <v>65</v>
      </c>
      <c r="G7938"/>
    </row>
    <row r="7939" spans="1:7" ht="23.25" thickBot="1" x14ac:dyDescent="0.25">
      <c r="A7939" s="407">
        <v>83489</v>
      </c>
      <c r="B7939" s="407" t="s">
        <v>4160</v>
      </c>
      <c r="C7939" s="407" t="s">
        <v>2</v>
      </c>
      <c r="D7939" s="408">
        <v>1578.55</v>
      </c>
      <c r="E7939" s="404" t="s">
        <v>65</v>
      </c>
      <c r="G7939"/>
    </row>
    <row r="7940" spans="1:7" ht="13.5" thickBot="1" x14ac:dyDescent="0.25">
      <c r="A7940" s="406">
        <v>83490</v>
      </c>
      <c r="B7940" s="406" t="s">
        <v>4161</v>
      </c>
      <c r="C7940" s="406" t="s">
        <v>2</v>
      </c>
      <c r="D7940" s="406">
        <v>125.44</v>
      </c>
      <c r="E7940" s="404" t="s">
        <v>65</v>
      </c>
      <c r="G7940"/>
    </row>
    <row r="7941" spans="1:7" ht="13.5" thickBot="1" x14ac:dyDescent="0.25">
      <c r="A7941" s="407">
        <v>83491</v>
      </c>
      <c r="B7941" s="407" t="s">
        <v>4162</v>
      </c>
      <c r="C7941" s="407" t="s">
        <v>2</v>
      </c>
      <c r="D7941" s="407">
        <v>491.78</v>
      </c>
      <c r="E7941" s="404" t="s">
        <v>65</v>
      </c>
      <c r="G7941"/>
    </row>
    <row r="7942" spans="1:7" ht="13.5" thickBot="1" x14ac:dyDescent="0.25">
      <c r="A7942" s="406">
        <v>83492</v>
      </c>
      <c r="B7942" s="406" t="s">
        <v>4163</v>
      </c>
      <c r="C7942" s="406" t="s">
        <v>2</v>
      </c>
      <c r="D7942" s="406">
        <v>478.26</v>
      </c>
      <c r="E7942" s="404" t="s">
        <v>65</v>
      </c>
      <c r="G7942"/>
    </row>
    <row r="7943" spans="1:7" ht="13.5" thickBot="1" x14ac:dyDescent="0.25">
      <c r="A7943" s="407">
        <v>83493</v>
      </c>
      <c r="B7943" s="407" t="s">
        <v>4812</v>
      </c>
      <c r="C7943" s="407" t="s">
        <v>2</v>
      </c>
      <c r="D7943" s="407">
        <v>43.91</v>
      </c>
      <c r="E7943" s="404" t="s">
        <v>65</v>
      </c>
      <c r="G7943"/>
    </row>
    <row r="7944" spans="1:7" ht="13.5" thickBot="1" x14ac:dyDescent="0.25">
      <c r="A7944" s="406">
        <v>85195</v>
      </c>
      <c r="B7944" s="406" t="s">
        <v>11929</v>
      </c>
      <c r="C7944" s="406" t="s">
        <v>2</v>
      </c>
      <c r="D7944" s="406">
        <v>69.34</v>
      </c>
      <c r="E7944" s="404" t="s">
        <v>65</v>
      </c>
      <c r="G7944"/>
    </row>
    <row r="7945" spans="1:7" ht="13.5" thickBot="1" x14ac:dyDescent="0.25">
      <c r="A7945" s="407">
        <v>88547</v>
      </c>
      <c r="B7945" s="407" t="s">
        <v>11930</v>
      </c>
      <c r="C7945" s="407" t="s">
        <v>2</v>
      </c>
      <c r="D7945" s="407">
        <v>72.12</v>
      </c>
      <c r="E7945" s="404" t="s">
        <v>65</v>
      </c>
      <c r="G7945"/>
    </row>
    <row r="7946" spans="1:7" ht="13.5" thickBot="1" x14ac:dyDescent="0.25">
      <c r="A7946" s="406">
        <v>186</v>
      </c>
      <c r="B7946" s="406" t="s">
        <v>1005</v>
      </c>
      <c r="C7946" s="406"/>
      <c r="D7946" s="406"/>
      <c r="E7946" s="404" t="s">
        <v>65</v>
      </c>
      <c r="G7946"/>
    </row>
    <row r="7947" spans="1:7" ht="25.5" customHeight="1" thickBot="1" x14ac:dyDescent="0.25">
      <c r="A7947" s="407">
        <v>72283</v>
      </c>
      <c r="B7947" s="407" t="s">
        <v>1006</v>
      </c>
      <c r="C7947" s="407" t="s">
        <v>2</v>
      </c>
      <c r="D7947" s="407">
        <v>633.64</v>
      </c>
      <c r="E7947" s="404" t="s">
        <v>65</v>
      </c>
      <c r="G7947"/>
    </row>
    <row r="7948" spans="1:7" ht="23.25" thickBot="1" x14ac:dyDescent="0.25">
      <c r="A7948" s="406">
        <v>72284</v>
      </c>
      <c r="B7948" s="406" t="s">
        <v>1007</v>
      </c>
      <c r="C7948" s="406" t="s">
        <v>2</v>
      </c>
      <c r="D7948" s="406">
        <v>726.81</v>
      </c>
      <c r="E7948" s="404" t="s">
        <v>65</v>
      </c>
      <c r="G7948"/>
    </row>
    <row r="7949" spans="1:7" ht="13.5" thickBot="1" x14ac:dyDescent="0.25">
      <c r="A7949" s="407">
        <v>72287</v>
      </c>
      <c r="B7949" s="407" t="s">
        <v>3290</v>
      </c>
      <c r="C7949" s="407" t="s">
        <v>2</v>
      </c>
      <c r="D7949" s="407">
        <v>167.36</v>
      </c>
      <c r="E7949" s="404" t="s">
        <v>65</v>
      </c>
      <c r="G7949"/>
    </row>
    <row r="7950" spans="1:7" ht="13.5" thickBot="1" x14ac:dyDescent="0.25">
      <c r="A7950" s="406">
        <v>72288</v>
      </c>
      <c r="B7950" s="406" t="s">
        <v>3291</v>
      </c>
      <c r="C7950" s="406" t="s">
        <v>2</v>
      </c>
      <c r="D7950" s="406">
        <v>208.06</v>
      </c>
      <c r="E7950" s="404" t="s">
        <v>65</v>
      </c>
      <c r="G7950"/>
    </row>
    <row r="7951" spans="1:7" ht="13.5" thickBot="1" x14ac:dyDescent="0.25">
      <c r="A7951" s="407">
        <v>72553</v>
      </c>
      <c r="B7951" s="407" t="s">
        <v>4647</v>
      </c>
      <c r="C7951" s="407" t="s">
        <v>2</v>
      </c>
      <c r="D7951" s="407">
        <v>106.14</v>
      </c>
      <c r="E7951" s="404" t="s">
        <v>65</v>
      </c>
      <c r="G7951"/>
    </row>
    <row r="7952" spans="1:7" ht="13.5" thickBot="1" x14ac:dyDescent="0.25">
      <c r="A7952" s="406">
        <v>72554</v>
      </c>
      <c r="B7952" s="406" t="s">
        <v>3292</v>
      </c>
      <c r="C7952" s="406" t="s">
        <v>2</v>
      </c>
      <c r="D7952" s="406">
        <v>351.24</v>
      </c>
      <c r="E7952" s="404" t="s">
        <v>65</v>
      </c>
      <c r="G7952"/>
    </row>
    <row r="7953" spans="1:7" ht="13.5" thickBot="1" x14ac:dyDescent="0.25">
      <c r="A7953" s="407">
        <v>73775</v>
      </c>
      <c r="B7953" s="407" t="s">
        <v>1008</v>
      </c>
      <c r="C7953" s="407"/>
      <c r="D7953" s="407"/>
      <c r="E7953" s="404" t="s">
        <v>65</v>
      </c>
      <c r="G7953"/>
    </row>
    <row r="7954" spans="1:7" ht="13.5" thickBot="1" x14ac:dyDescent="0.25">
      <c r="A7954" s="406" t="s">
        <v>1009</v>
      </c>
      <c r="B7954" s="406" t="s">
        <v>3293</v>
      </c>
      <c r="C7954" s="406" t="s">
        <v>2</v>
      </c>
      <c r="D7954" s="406">
        <v>111.96</v>
      </c>
      <c r="E7954" s="404" t="s">
        <v>65</v>
      </c>
      <c r="G7954"/>
    </row>
    <row r="7955" spans="1:7" ht="23.25" thickBot="1" x14ac:dyDescent="0.25">
      <c r="A7955" s="407" t="s">
        <v>1010</v>
      </c>
      <c r="B7955" s="407" t="s">
        <v>3294</v>
      </c>
      <c r="C7955" s="407" t="s">
        <v>2</v>
      </c>
      <c r="D7955" s="407">
        <v>115.25</v>
      </c>
      <c r="E7955" s="404" t="s">
        <v>65</v>
      </c>
      <c r="G7955"/>
    </row>
    <row r="7956" spans="1:7" ht="63.75" customHeight="1" thickBot="1" x14ac:dyDescent="0.25">
      <c r="A7956" s="406">
        <v>83633</v>
      </c>
      <c r="B7956" s="406" t="s">
        <v>4164</v>
      </c>
      <c r="C7956" s="406" t="s">
        <v>2</v>
      </c>
      <c r="D7956" s="409">
        <v>2257.25</v>
      </c>
      <c r="E7956" s="404" t="s">
        <v>65</v>
      </c>
      <c r="G7956"/>
    </row>
    <row r="7957" spans="1:7" ht="13.5" thickBot="1" x14ac:dyDescent="0.25">
      <c r="A7957" s="407">
        <v>83634</v>
      </c>
      <c r="B7957" s="407" t="s">
        <v>4165</v>
      </c>
      <c r="C7957" s="407" t="s">
        <v>2</v>
      </c>
      <c r="D7957" s="407">
        <v>330.81</v>
      </c>
      <c r="E7957" s="404" t="s">
        <v>65</v>
      </c>
      <c r="G7957"/>
    </row>
    <row r="7958" spans="1:7" ht="13.5" thickBot="1" x14ac:dyDescent="0.25">
      <c r="A7958" s="406">
        <v>83635</v>
      </c>
      <c r="B7958" s="406" t="s">
        <v>4166</v>
      </c>
      <c r="C7958" s="406" t="s">
        <v>2</v>
      </c>
      <c r="D7958" s="406">
        <v>129.47</v>
      </c>
      <c r="E7958" s="404" t="s">
        <v>65</v>
      </c>
      <c r="G7958"/>
    </row>
    <row r="7959" spans="1:7" ht="13.5" thickBot="1" x14ac:dyDescent="0.25">
      <c r="A7959" s="407">
        <v>187</v>
      </c>
      <c r="B7959" s="407" t="s">
        <v>1011</v>
      </c>
      <c r="C7959" s="407"/>
      <c r="D7959" s="407"/>
      <c r="E7959" s="404" t="s">
        <v>65</v>
      </c>
      <c r="G7959"/>
    </row>
    <row r="7960" spans="1:7" ht="13.5" thickBot="1" x14ac:dyDescent="0.25">
      <c r="A7960" s="406">
        <v>72337</v>
      </c>
      <c r="B7960" s="406" t="s">
        <v>4167</v>
      </c>
      <c r="C7960" s="406" t="s">
        <v>2</v>
      </c>
      <c r="D7960" s="406">
        <v>18.86</v>
      </c>
      <c r="E7960" s="404" t="s">
        <v>65</v>
      </c>
      <c r="G7960"/>
    </row>
    <row r="7961" spans="1:7" ht="13.5" thickBot="1" x14ac:dyDescent="0.25">
      <c r="A7961" s="407">
        <v>73688</v>
      </c>
      <c r="B7961" s="407" t="s">
        <v>754</v>
      </c>
      <c r="C7961" s="407" t="s">
        <v>70</v>
      </c>
      <c r="D7961" s="407">
        <v>16.57</v>
      </c>
      <c r="E7961" s="404" t="s">
        <v>65</v>
      </c>
      <c r="G7961"/>
    </row>
    <row r="7962" spans="1:7" ht="13.5" thickBot="1" x14ac:dyDescent="0.25">
      <c r="A7962" s="406">
        <v>73689</v>
      </c>
      <c r="B7962" s="406" t="s">
        <v>755</v>
      </c>
      <c r="C7962" s="406" t="s">
        <v>70</v>
      </c>
      <c r="D7962" s="406">
        <v>11.89</v>
      </c>
      <c r="E7962" s="404" t="s">
        <v>65</v>
      </c>
      <c r="G7962"/>
    </row>
    <row r="7963" spans="1:7" ht="13.5" thickBot="1" x14ac:dyDescent="0.25">
      <c r="A7963" s="407">
        <v>73690</v>
      </c>
      <c r="B7963" s="407" t="s">
        <v>756</v>
      </c>
      <c r="C7963" s="407" t="s">
        <v>70</v>
      </c>
      <c r="D7963" s="407">
        <v>7.69</v>
      </c>
      <c r="E7963" s="404" t="s">
        <v>65</v>
      </c>
      <c r="G7963"/>
    </row>
    <row r="7964" spans="1:7" ht="13.5" thickBot="1" x14ac:dyDescent="0.25">
      <c r="A7964" s="406">
        <v>73749</v>
      </c>
      <c r="B7964" s="406" t="s">
        <v>11931</v>
      </c>
      <c r="C7964" s="406"/>
      <c r="D7964" s="406"/>
      <c r="E7964" s="404" t="s">
        <v>65</v>
      </c>
      <c r="G7964"/>
    </row>
    <row r="7965" spans="1:7" ht="23.25" thickBot="1" x14ac:dyDescent="0.25">
      <c r="A7965" s="407" t="s">
        <v>11932</v>
      </c>
      <c r="B7965" s="407" t="s">
        <v>11933</v>
      </c>
      <c r="C7965" s="407" t="s">
        <v>2</v>
      </c>
      <c r="D7965" s="407">
        <v>178.44</v>
      </c>
      <c r="E7965" s="404" t="s">
        <v>65</v>
      </c>
      <c r="G7965"/>
    </row>
    <row r="7966" spans="1:7" ht="23.25" thickBot="1" x14ac:dyDescent="0.25">
      <c r="A7966" s="406" t="s">
        <v>11934</v>
      </c>
      <c r="B7966" s="406" t="s">
        <v>11935</v>
      </c>
      <c r="C7966" s="406" t="s">
        <v>2</v>
      </c>
      <c r="D7966" s="406">
        <v>325.37</v>
      </c>
      <c r="E7966" s="404" t="s">
        <v>65</v>
      </c>
      <c r="G7966"/>
    </row>
    <row r="7967" spans="1:7" ht="23.25" thickBot="1" x14ac:dyDescent="0.25">
      <c r="A7967" s="407" t="s">
        <v>11936</v>
      </c>
      <c r="B7967" s="407" t="s">
        <v>11937</v>
      </c>
      <c r="C7967" s="407" t="s">
        <v>2</v>
      </c>
      <c r="D7967" s="408">
        <v>1074.9000000000001</v>
      </c>
      <c r="E7967" s="404" t="s">
        <v>65</v>
      </c>
      <c r="G7967"/>
    </row>
    <row r="7968" spans="1:7" ht="13.5" thickBot="1" x14ac:dyDescent="0.25">
      <c r="A7968" s="406">
        <v>73768</v>
      </c>
      <c r="B7968" s="406" t="s">
        <v>1012</v>
      </c>
      <c r="C7968" s="406"/>
      <c r="D7968" s="406"/>
      <c r="E7968" s="404" t="s">
        <v>65</v>
      </c>
      <c r="G7968"/>
    </row>
    <row r="7969" spans="1:7" ht="13.5" thickBot="1" x14ac:dyDescent="0.25">
      <c r="A7969" s="407" t="s">
        <v>1013</v>
      </c>
      <c r="B7969" s="407" t="s">
        <v>13117</v>
      </c>
      <c r="C7969" s="407" t="s">
        <v>70</v>
      </c>
      <c r="D7969" s="407">
        <v>1.59</v>
      </c>
      <c r="E7969" s="404" t="s">
        <v>65</v>
      </c>
      <c r="G7969"/>
    </row>
    <row r="7970" spans="1:7" ht="13.5" thickBot="1" x14ac:dyDescent="0.25">
      <c r="A7970" s="406" t="s">
        <v>1014</v>
      </c>
      <c r="B7970" s="406" t="s">
        <v>4168</v>
      </c>
      <c r="C7970" s="406" t="s">
        <v>70</v>
      </c>
      <c r="D7970" s="406">
        <v>2.85</v>
      </c>
      <c r="E7970" s="404" t="s">
        <v>65</v>
      </c>
      <c r="G7970"/>
    </row>
    <row r="7971" spans="1:7" ht="13.5" thickBot="1" x14ac:dyDescent="0.25">
      <c r="A7971" s="407" t="s">
        <v>1015</v>
      </c>
      <c r="B7971" s="407" t="s">
        <v>1016</v>
      </c>
      <c r="C7971" s="407" t="s">
        <v>70</v>
      </c>
      <c r="D7971" s="407">
        <v>5.72</v>
      </c>
      <c r="E7971" s="404" t="s">
        <v>65</v>
      </c>
      <c r="G7971"/>
    </row>
    <row r="7972" spans="1:7" ht="13.5" thickBot="1" x14ac:dyDescent="0.25">
      <c r="A7972" s="406" t="s">
        <v>1017</v>
      </c>
      <c r="B7972" s="406" t="s">
        <v>1018</v>
      </c>
      <c r="C7972" s="406" t="s">
        <v>70</v>
      </c>
      <c r="D7972" s="406">
        <v>9.49</v>
      </c>
      <c r="E7972" s="404" t="s">
        <v>65</v>
      </c>
      <c r="G7972"/>
    </row>
    <row r="7973" spans="1:7" ht="13.5" thickBot="1" x14ac:dyDescent="0.25">
      <c r="A7973" s="407" t="s">
        <v>1019</v>
      </c>
      <c r="B7973" s="407" t="s">
        <v>1020</v>
      </c>
      <c r="C7973" s="407" t="s">
        <v>70</v>
      </c>
      <c r="D7973" s="407">
        <v>12.38</v>
      </c>
      <c r="E7973" s="404" t="s">
        <v>65</v>
      </c>
      <c r="G7973"/>
    </row>
    <row r="7974" spans="1:7" ht="13.5" thickBot="1" x14ac:dyDescent="0.25">
      <c r="A7974" s="406" t="s">
        <v>1021</v>
      </c>
      <c r="B7974" s="406" t="s">
        <v>1022</v>
      </c>
      <c r="C7974" s="406" t="s">
        <v>70</v>
      </c>
      <c r="D7974" s="406">
        <v>20.53</v>
      </c>
      <c r="E7974" s="404" t="s">
        <v>65</v>
      </c>
      <c r="G7974"/>
    </row>
    <row r="7975" spans="1:7" ht="13.5" thickBot="1" x14ac:dyDescent="0.25">
      <c r="A7975" s="407" t="s">
        <v>1023</v>
      </c>
      <c r="B7975" s="407" t="s">
        <v>1024</v>
      </c>
      <c r="C7975" s="407" t="s">
        <v>70</v>
      </c>
      <c r="D7975" s="407">
        <v>32.04</v>
      </c>
      <c r="E7975" s="404" t="s">
        <v>65</v>
      </c>
      <c r="G7975"/>
    </row>
    <row r="7976" spans="1:7" ht="13.5" thickBot="1" x14ac:dyDescent="0.25">
      <c r="A7976" s="406" t="s">
        <v>1025</v>
      </c>
      <c r="B7976" s="406" t="s">
        <v>1026</v>
      </c>
      <c r="C7976" s="406" t="s">
        <v>70</v>
      </c>
      <c r="D7976" s="406">
        <v>75.61</v>
      </c>
      <c r="E7976" s="404" t="s">
        <v>65</v>
      </c>
      <c r="G7976"/>
    </row>
    <row r="7977" spans="1:7" ht="13.5" thickBot="1" x14ac:dyDescent="0.25">
      <c r="A7977" s="407" t="s">
        <v>1027</v>
      </c>
      <c r="B7977" s="407" t="s">
        <v>1028</v>
      </c>
      <c r="C7977" s="407" t="s">
        <v>70</v>
      </c>
      <c r="D7977" s="407">
        <v>1.04</v>
      </c>
      <c r="E7977" s="404" t="s">
        <v>65</v>
      </c>
      <c r="G7977"/>
    </row>
    <row r="7978" spans="1:7" ht="13.5" thickBot="1" x14ac:dyDescent="0.25">
      <c r="A7978" s="406" t="s">
        <v>1029</v>
      </c>
      <c r="B7978" s="406" t="s">
        <v>1030</v>
      </c>
      <c r="C7978" s="406" t="s">
        <v>70</v>
      </c>
      <c r="D7978" s="406">
        <v>1.3</v>
      </c>
      <c r="E7978" s="404" t="s">
        <v>65</v>
      </c>
      <c r="G7978"/>
    </row>
    <row r="7979" spans="1:7" ht="13.5" thickBot="1" x14ac:dyDescent="0.25">
      <c r="A7979" s="407" t="s">
        <v>1031</v>
      </c>
      <c r="B7979" s="407" t="s">
        <v>1032</v>
      </c>
      <c r="C7979" s="407" t="s">
        <v>70</v>
      </c>
      <c r="D7979" s="407">
        <v>1.63</v>
      </c>
      <c r="E7979" s="404" t="s">
        <v>65</v>
      </c>
      <c r="G7979"/>
    </row>
    <row r="7980" spans="1:7" ht="13.5" thickBot="1" x14ac:dyDescent="0.25">
      <c r="A7980" s="406" t="s">
        <v>1033</v>
      </c>
      <c r="B7980" s="406" t="s">
        <v>1034</v>
      </c>
      <c r="C7980" s="406" t="s">
        <v>70</v>
      </c>
      <c r="D7980" s="406">
        <v>2.2400000000000002</v>
      </c>
      <c r="E7980" s="404" t="s">
        <v>65</v>
      </c>
      <c r="G7980"/>
    </row>
    <row r="7981" spans="1:7" ht="13.5" thickBot="1" x14ac:dyDescent="0.25">
      <c r="A7981" s="407" t="s">
        <v>1035</v>
      </c>
      <c r="B7981" s="407" t="s">
        <v>1036</v>
      </c>
      <c r="C7981" s="407" t="s">
        <v>70</v>
      </c>
      <c r="D7981" s="407">
        <v>3</v>
      </c>
      <c r="E7981" s="404" t="s">
        <v>65</v>
      </c>
      <c r="G7981"/>
    </row>
    <row r="7982" spans="1:7" ht="13.5" thickBot="1" x14ac:dyDescent="0.25">
      <c r="A7982" s="406" t="s">
        <v>1037</v>
      </c>
      <c r="B7982" s="406" t="s">
        <v>3295</v>
      </c>
      <c r="C7982" s="406" t="s">
        <v>1038</v>
      </c>
      <c r="D7982" s="406">
        <v>3.93</v>
      </c>
      <c r="E7982" s="404" t="s">
        <v>65</v>
      </c>
      <c r="G7982"/>
    </row>
    <row r="7983" spans="1:7" ht="34.5" customHeight="1" thickBot="1" x14ac:dyDescent="0.25">
      <c r="A7983" s="407">
        <v>83366</v>
      </c>
      <c r="B7983" s="407" t="s">
        <v>4169</v>
      </c>
      <c r="C7983" s="407" t="s">
        <v>2</v>
      </c>
      <c r="D7983" s="407">
        <v>54.56</v>
      </c>
      <c r="E7983" s="404" t="s">
        <v>65</v>
      </c>
      <c r="G7983"/>
    </row>
    <row r="7984" spans="1:7" ht="13.5" thickBot="1" x14ac:dyDescent="0.25">
      <c r="A7984" s="406">
        <v>83367</v>
      </c>
      <c r="B7984" s="406" t="s">
        <v>4170</v>
      </c>
      <c r="C7984" s="406" t="s">
        <v>2</v>
      </c>
      <c r="D7984" s="406">
        <v>352.39</v>
      </c>
      <c r="E7984" s="404" t="s">
        <v>65</v>
      </c>
      <c r="G7984"/>
    </row>
    <row r="7985" spans="1:7" ht="13.5" thickBot="1" x14ac:dyDescent="0.25">
      <c r="A7985" s="407">
        <v>83368</v>
      </c>
      <c r="B7985" s="407" t="s">
        <v>4171</v>
      </c>
      <c r="C7985" s="407" t="s">
        <v>2</v>
      </c>
      <c r="D7985" s="408">
        <v>1278.5899999999999</v>
      </c>
      <c r="E7985" s="404" t="s">
        <v>65</v>
      </c>
      <c r="G7985"/>
    </row>
    <row r="7986" spans="1:7" ht="23.25" thickBot="1" x14ac:dyDescent="0.25">
      <c r="A7986" s="406">
        <v>83369</v>
      </c>
      <c r="B7986" s="406" t="s">
        <v>4172</v>
      </c>
      <c r="C7986" s="406" t="s">
        <v>2</v>
      </c>
      <c r="D7986" s="406">
        <v>242.54</v>
      </c>
      <c r="E7986" s="404" t="s">
        <v>65</v>
      </c>
      <c r="G7986"/>
    </row>
    <row r="7987" spans="1:7" ht="23.25" thickBot="1" x14ac:dyDescent="0.25">
      <c r="A7987" s="407">
        <v>83370</v>
      </c>
      <c r="B7987" s="407" t="s">
        <v>4173</v>
      </c>
      <c r="C7987" s="407" t="s">
        <v>2</v>
      </c>
      <c r="D7987" s="407">
        <v>172.86</v>
      </c>
      <c r="E7987" s="404" t="s">
        <v>65</v>
      </c>
      <c r="G7987"/>
    </row>
    <row r="7988" spans="1:7" ht="23.25" thickBot="1" x14ac:dyDescent="0.25">
      <c r="A7988" s="406">
        <v>83371</v>
      </c>
      <c r="B7988" s="406" t="s">
        <v>4174</v>
      </c>
      <c r="C7988" s="406" t="s">
        <v>2</v>
      </c>
      <c r="D7988" s="406">
        <v>111.22</v>
      </c>
      <c r="E7988" s="404" t="s">
        <v>65</v>
      </c>
      <c r="G7988"/>
    </row>
    <row r="7989" spans="1:7" ht="13.5" thickBot="1" x14ac:dyDescent="0.25">
      <c r="A7989" s="407">
        <v>83639</v>
      </c>
      <c r="B7989" s="407" t="s">
        <v>4175</v>
      </c>
      <c r="C7989" s="407" t="s">
        <v>70</v>
      </c>
      <c r="D7989" s="407">
        <v>39.200000000000003</v>
      </c>
      <c r="E7989" s="404" t="s">
        <v>65</v>
      </c>
      <c r="G7989"/>
    </row>
    <row r="7990" spans="1:7" ht="23.25" thickBot="1" x14ac:dyDescent="0.25">
      <c r="A7990" s="406">
        <v>84676</v>
      </c>
      <c r="B7990" s="406" t="s">
        <v>4648</v>
      </c>
      <c r="C7990" s="406" t="s">
        <v>2</v>
      </c>
      <c r="D7990" s="406">
        <v>317.02</v>
      </c>
      <c r="E7990" s="404" t="s">
        <v>65</v>
      </c>
      <c r="G7990"/>
    </row>
    <row r="7991" spans="1:7" ht="13.5" thickBot="1" x14ac:dyDescent="0.25">
      <c r="A7991" s="407">
        <v>84796</v>
      </c>
      <c r="B7991" s="407" t="s">
        <v>4649</v>
      </c>
      <c r="C7991" s="407" t="s">
        <v>2</v>
      </c>
      <c r="D7991" s="407">
        <v>473.24</v>
      </c>
      <c r="E7991" s="404" t="s">
        <v>65</v>
      </c>
      <c r="G7991"/>
    </row>
    <row r="7992" spans="1:7" ht="38.25" customHeight="1" thickBot="1" x14ac:dyDescent="0.25">
      <c r="A7992" s="406">
        <v>84798</v>
      </c>
      <c r="B7992" s="406" t="s">
        <v>4650</v>
      </c>
      <c r="C7992" s="406" t="s">
        <v>2</v>
      </c>
      <c r="D7992" s="406">
        <v>213.11</v>
      </c>
      <c r="E7992" s="404" t="s">
        <v>65</v>
      </c>
      <c r="G7992"/>
    </row>
    <row r="7993" spans="1:7" ht="38.25" customHeight="1" thickBot="1" x14ac:dyDescent="0.25">
      <c r="A7993" s="407">
        <v>190</v>
      </c>
      <c r="B7993" s="407" t="s">
        <v>4176</v>
      </c>
      <c r="C7993" s="407"/>
      <c r="D7993" s="407"/>
      <c r="E7993" s="404" t="s">
        <v>65</v>
      </c>
      <c r="G7993"/>
    </row>
    <row r="7994" spans="1:7" ht="38.25" customHeight="1" thickBot="1" x14ac:dyDescent="0.25">
      <c r="A7994" s="406">
        <v>83636</v>
      </c>
      <c r="B7994" s="406" t="s">
        <v>4177</v>
      </c>
      <c r="C7994" s="406" t="s">
        <v>184</v>
      </c>
      <c r="D7994" s="406">
        <v>37.69</v>
      </c>
      <c r="E7994" s="404" t="s">
        <v>65</v>
      </c>
      <c r="G7994"/>
    </row>
    <row r="7995" spans="1:7" ht="38.25" customHeight="1" thickBot="1" x14ac:dyDescent="0.25">
      <c r="A7995" s="407">
        <v>83637</v>
      </c>
      <c r="B7995" s="407" t="s">
        <v>4178</v>
      </c>
      <c r="C7995" s="407" t="s">
        <v>184</v>
      </c>
      <c r="D7995" s="407">
        <v>65.91</v>
      </c>
      <c r="E7995" s="404" t="s">
        <v>65</v>
      </c>
      <c r="G7995"/>
    </row>
    <row r="7996" spans="1:7" ht="13.5" thickBot="1" x14ac:dyDescent="0.25">
      <c r="A7996" s="406">
        <v>274</v>
      </c>
      <c r="B7996" s="406" t="s">
        <v>1039</v>
      </c>
      <c r="C7996" s="406"/>
      <c r="D7996" s="406"/>
      <c r="E7996" s="404" t="s">
        <v>65</v>
      </c>
      <c r="G7996"/>
    </row>
    <row r="7997" spans="1:7" ht="13.5" thickBot="1" x14ac:dyDescent="0.25">
      <c r="A7997" s="407">
        <v>74003</v>
      </c>
      <c r="B7997" s="407" t="s">
        <v>1040</v>
      </c>
      <c r="C7997" s="407"/>
      <c r="D7997" s="407"/>
      <c r="E7997" s="404" t="s">
        <v>65</v>
      </c>
      <c r="G7997"/>
    </row>
    <row r="7998" spans="1:7" ht="23.25" thickBot="1" x14ac:dyDescent="0.25">
      <c r="A7998" s="406" t="s">
        <v>1041</v>
      </c>
      <c r="B7998" s="406" t="s">
        <v>4179</v>
      </c>
      <c r="C7998" s="406" t="s">
        <v>2</v>
      </c>
      <c r="D7998" s="409">
        <v>4566.46</v>
      </c>
      <c r="E7998" s="404" t="s">
        <v>65</v>
      </c>
      <c r="G7998"/>
    </row>
    <row r="7999" spans="1:7" ht="13.5" thickBot="1" x14ac:dyDescent="0.25">
      <c r="A7999" s="407">
        <v>85120</v>
      </c>
      <c r="B7999" s="407" t="s">
        <v>4651</v>
      </c>
      <c r="C7999" s="407" t="s">
        <v>2</v>
      </c>
      <c r="D7999" s="407">
        <v>69.11</v>
      </c>
      <c r="E7999" s="404" t="s">
        <v>65</v>
      </c>
      <c r="G7999"/>
    </row>
    <row r="8000" spans="1:7" ht="13.5" thickBot="1" x14ac:dyDescent="0.25">
      <c r="A8000" s="406">
        <v>312</v>
      </c>
      <c r="B8000" s="406" t="s">
        <v>4180</v>
      </c>
      <c r="C8000" s="406"/>
      <c r="D8000" s="406"/>
      <c r="E8000" s="404" t="s">
        <v>65</v>
      </c>
      <c r="G8000"/>
    </row>
    <row r="8001" spans="1:7" ht="13.5" thickBot="1" x14ac:dyDescent="0.25">
      <c r="A8001" s="407">
        <v>83486</v>
      </c>
      <c r="B8001" s="407" t="s">
        <v>4154</v>
      </c>
      <c r="C8001" s="407" t="s">
        <v>2</v>
      </c>
      <c r="D8001" s="407">
        <v>775.62</v>
      </c>
      <c r="E8001" s="404" t="s">
        <v>65</v>
      </c>
      <c r="G8001"/>
    </row>
    <row r="8002" spans="1:7" ht="13.5" thickBot="1" x14ac:dyDescent="0.25">
      <c r="A8002" s="406">
        <v>83643</v>
      </c>
      <c r="B8002" s="406" t="s">
        <v>4181</v>
      </c>
      <c r="C8002" s="406" t="s">
        <v>2</v>
      </c>
      <c r="D8002" s="409">
        <v>2423.21</v>
      </c>
      <c r="E8002" s="404" t="s">
        <v>65</v>
      </c>
      <c r="G8002"/>
    </row>
    <row r="8003" spans="1:7" ht="13.5" thickBot="1" x14ac:dyDescent="0.25">
      <c r="A8003" s="407">
        <v>83644</v>
      </c>
      <c r="B8003" s="407" t="s">
        <v>4182</v>
      </c>
      <c r="C8003" s="407" t="s">
        <v>2</v>
      </c>
      <c r="D8003" s="408">
        <v>3007.36</v>
      </c>
      <c r="E8003" s="404" t="s">
        <v>65</v>
      </c>
      <c r="G8003"/>
    </row>
    <row r="8004" spans="1:7" ht="34.5" customHeight="1" thickBot="1" x14ac:dyDescent="0.25">
      <c r="A8004" s="406">
        <v>83645</v>
      </c>
      <c r="B8004" s="406" t="s">
        <v>4183</v>
      </c>
      <c r="C8004" s="406" t="s">
        <v>2</v>
      </c>
      <c r="D8004" s="409">
        <v>1039.8800000000001</v>
      </c>
      <c r="E8004" s="404" t="s">
        <v>65</v>
      </c>
      <c r="G8004"/>
    </row>
    <row r="8005" spans="1:7" ht="23.25" customHeight="1" thickBot="1" x14ac:dyDescent="0.25">
      <c r="A8005" s="407">
        <v>83646</v>
      </c>
      <c r="B8005" s="407" t="s">
        <v>4184</v>
      </c>
      <c r="C8005" s="407" t="s">
        <v>2</v>
      </c>
      <c r="D8005" s="408">
        <v>1187.29</v>
      </c>
      <c r="E8005" s="404" t="s">
        <v>65</v>
      </c>
      <c r="G8005"/>
    </row>
    <row r="8006" spans="1:7" ht="13.5" thickBot="1" x14ac:dyDescent="0.25">
      <c r="A8006" s="406">
        <v>83647</v>
      </c>
      <c r="B8006" s="406" t="s">
        <v>4185</v>
      </c>
      <c r="C8006" s="406" t="s">
        <v>2</v>
      </c>
      <c r="D8006" s="406">
        <v>819.28</v>
      </c>
      <c r="E8006" s="404" t="s">
        <v>65</v>
      </c>
      <c r="G8006"/>
    </row>
    <row r="8007" spans="1:7" ht="13.5" thickBot="1" x14ac:dyDescent="0.25">
      <c r="A8007" s="407">
        <v>83648</v>
      </c>
      <c r="B8007" s="407" t="s">
        <v>4186</v>
      </c>
      <c r="C8007" s="407" t="s">
        <v>2</v>
      </c>
      <c r="D8007" s="407">
        <v>570.05999999999995</v>
      </c>
      <c r="E8007" s="404" t="s">
        <v>65</v>
      </c>
      <c r="G8007"/>
    </row>
    <row r="8008" spans="1:7" ht="23.25" customHeight="1" thickBot="1" x14ac:dyDescent="0.25">
      <c r="A8008" s="406">
        <v>83649</v>
      </c>
      <c r="B8008" s="406" t="s">
        <v>4187</v>
      </c>
      <c r="C8008" s="406" t="s">
        <v>2</v>
      </c>
      <c r="D8008" s="409">
        <v>3322.31</v>
      </c>
      <c r="E8008" s="404" t="s">
        <v>65</v>
      </c>
      <c r="G8008"/>
    </row>
    <row r="8009" spans="1:7" ht="13.5" thickBot="1" x14ac:dyDescent="0.25">
      <c r="A8009" s="407">
        <v>83650</v>
      </c>
      <c r="B8009" s="407" t="s">
        <v>4188</v>
      </c>
      <c r="C8009" s="407" t="s">
        <v>2</v>
      </c>
      <c r="D8009" s="408">
        <v>2881.12</v>
      </c>
      <c r="E8009" s="404" t="s">
        <v>65</v>
      </c>
      <c r="G8009"/>
    </row>
    <row r="8010" spans="1:7" ht="13.5" thickBot="1" x14ac:dyDescent="0.25">
      <c r="A8010" s="406">
        <v>179</v>
      </c>
      <c r="B8010" s="406" t="s">
        <v>1042</v>
      </c>
      <c r="C8010" s="406"/>
      <c r="D8010" s="406"/>
      <c r="E8010" s="404" t="s">
        <v>65</v>
      </c>
      <c r="G8010"/>
    </row>
    <row r="8011" spans="1:7" ht="13.5" thickBot="1" x14ac:dyDescent="0.25">
      <c r="A8011" s="407">
        <v>73976</v>
      </c>
      <c r="B8011" s="407" t="s">
        <v>1043</v>
      </c>
      <c r="C8011" s="407"/>
      <c r="D8011" s="407"/>
      <c r="E8011" s="404" t="s">
        <v>65</v>
      </c>
      <c r="G8011"/>
    </row>
    <row r="8012" spans="1:7" ht="13.5" thickBot="1" x14ac:dyDescent="0.25">
      <c r="A8012" s="406" t="s">
        <v>1044</v>
      </c>
      <c r="B8012" s="406" t="s">
        <v>1045</v>
      </c>
      <c r="C8012" s="406" t="s">
        <v>70</v>
      </c>
      <c r="D8012" s="406">
        <v>54.32</v>
      </c>
      <c r="E8012" s="404" t="s">
        <v>65</v>
      </c>
      <c r="G8012"/>
    </row>
    <row r="8013" spans="1:7" ht="13.5" thickBot="1" x14ac:dyDescent="0.25">
      <c r="A8013" s="407" t="s">
        <v>1046</v>
      </c>
      <c r="B8013" s="407" t="s">
        <v>1047</v>
      </c>
      <c r="C8013" s="407" t="s">
        <v>70</v>
      </c>
      <c r="D8013" s="407">
        <v>176.39</v>
      </c>
      <c r="E8013" s="404" t="s">
        <v>65</v>
      </c>
      <c r="G8013"/>
    </row>
    <row r="8014" spans="1:7" ht="13.5" thickBot="1" x14ac:dyDescent="0.25">
      <c r="A8014" s="406" t="s">
        <v>1048</v>
      </c>
      <c r="B8014" s="406" t="s">
        <v>1049</v>
      </c>
      <c r="C8014" s="406" t="s">
        <v>1050</v>
      </c>
      <c r="D8014" s="406">
        <v>249.03</v>
      </c>
      <c r="E8014" s="404" t="s">
        <v>65</v>
      </c>
      <c r="G8014"/>
    </row>
    <row r="8015" spans="1:7" ht="13.5" thickBot="1" x14ac:dyDescent="0.25">
      <c r="A8015" s="407">
        <v>74061</v>
      </c>
      <c r="B8015" s="407" t="s">
        <v>1051</v>
      </c>
      <c r="C8015" s="407"/>
      <c r="D8015" s="407"/>
      <c r="E8015" s="404" t="s">
        <v>65</v>
      </c>
      <c r="G8015"/>
    </row>
    <row r="8016" spans="1:7" ht="13.5" thickBot="1" x14ac:dyDescent="0.25">
      <c r="A8016" s="406" t="s">
        <v>1052</v>
      </c>
      <c r="B8016" s="406" t="s">
        <v>3297</v>
      </c>
      <c r="C8016" s="406" t="s">
        <v>70</v>
      </c>
      <c r="D8016" s="406">
        <v>186.3</v>
      </c>
      <c r="E8016" s="404" t="s">
        <v>65</v>
      </c>
      <c r="G8016"/>
    </row>
    <row r="8017" spans="1:7" ht="13.5" thickBot="1" x14ac:dyDescent="0.25">
      <c r="A8017" s="407" t="s">
        <v>1053</v>
      </c>
      <c r="B8017" s="407" t="s">
        <v>3298</v>
      </c>
      <c r="C8017" s="407" t="s">
        <v>70</v>
      </c>
      <c r="D8017" s="407">
        <v>273.26</v>
      </c>
      <c r="E8017" s="404" t="s">
        <v>65</v>
      </c>
      <c r="G8017"/>
    </row>
    <row r="8018" spans="1:7" ht="13.5" thickBot="1" x14ac:dyDescent="0.25">
      <c r="A8018" s="406">
        <v>75027</v>
      </c>
      <c r="B8018" s="406" t="s">
        <v>1054</v>
      </c>
      <c r="C8018" s="406"/>
      <c r="D8018" s="406"/>
      <c r="E8018" s="404" t="s">
        <v>65</v>
      </c>
      <c r="G8018"/>
    </row>
    <row r="8019" spans="1:7" ht="23.25" thickBot="1" x14ac:dyDescent="0.25">
      <c r="A8019" s="407" t="s">
        <v>1055</v>
      </c>
      <c r="B8019" s="407" t="s">
        <v>1056</v>
      </c>
      <c r="C8019" s="407" t="s">
        <v>70</v>
      </c>
      <c r="D8019" s="407">
        <v>248.36</v>
      </c>
      <c r="E8019" s="404" t="s">
        <v>65</v>
      </c>
      <c r="G8019"/>
    </row>
    <row r="8020" spans="1:7" ht="25.5" customHeight="1" thickBot="1" x14ac:dyDescent="0.25">
      <c r="A8020" s="406" t="s">
        <v>1057</v>
      </c>
      <c r="B8020" s="406" t="s">
        <v>1058</v>
      </c>
      <c r="C8020" s="406" t="s">
        <v>70</v>
      </c>
      <c r="D8020" s="406">
        <v>398.97</v>
      </c>
      <c r="E8020" s="404" t="s">
        <v>65</v>
      </c>
      <c r="G8020"/>
    </row>
    <row r="8021" spans="1:7" ht="23.25" thickBot="1" x14ac:dyDescent="0.25">
      <c r="A8021" s="407">
        <v>89355</v>
      </c>
      <c r="B8021" s="407" t="s">
        <v>11938</v>
      </c>
      <c r="C8021" s="407" t="s">
        <v>70</v>
      </c>
      <c r="D8021" s="407">
        <v>12.22</v>
      </c>
      <c r="E8021" s="404" t="s">
        <v>65</v>
      </c>
      <c r="G8021"/>
    </row>
    <row r="8022" spans="1:7" ht="23.25" thickBot="1" x14ac:dyDescent="0.25">
      <c r="A8022" s="406">
        <v>89356</v>
      </c>
      <c r="B8022" s="406" t="s">
        <v>14884</v>
      </c>
      <c r="C8022" s="406" t="s">
        <v>70</v>
      </c>
      <c r="D8022" s="406">
        <v>14.49</v>
      </c>
      <c r="E8022" s="404" t="s">
        <v>65</v>
      </c>
      <c r="G8022"/>
    </row>
    <row r="8023" spans="1:7" ht="23.25" thickBot="1" x14ac:dyDescent="0.25">
      <c r="A8023" s="407">
        <v>89357</v>
      </c>
      <c r="B8023" s="407" t="s">
        <v>14885</v>
      </c>
      <c r="C8023" s="407" t="s">
        <v>70</v>
      </c>
      <c r="D8023" s="407">
        <v>19.78</v>
      </c>
      <c r="E8023" s="404" t="s">
        <v>65</v>
      </c>
      <c r="G8023"/>
    </row>
    <row r="8024" spans="1:7" ht="23.25" thickBot="1" x14ac:dyDescent="0.25">
      <c r="A8024" s="406">
        <v>89401</v>
      </c>
      <c r="B8024" s="406" t="s">
        <v>11939</v>
      </c>
      <c r="C8024" s="406" t="s">
        <v>11940</v>
      </c>
      <c r="D8024" s="406">
        <v>5.09</v>
      </c>
      <c r="E8024" s="404" t="s">
        <v>65</v>
      </c>
      <c r="G8024"/>
    </row>
    <row r="8025" spans="1:7" ht="23.25" thickBot="1" x14ac:dyDescent="0.25">
      <c r="A8025" s="407">
        <v>89402</v>
      </c>
      <c r="B8025" s="407" t="s">
        <v>11941</v>
      </c>
      <c r="C8025" s="407" t="s">
        <v>11940</v>
      </c>
      <c r="D8025" s="407">
        <v>6.27</v>
      </c>
      <c r="E8025" s="404" t="s">
        <v>65</v>
      </c>
      <c r="G8025"/>
    </row>
    <row r="8026" spans="1:7" ht="23.25" thickBot="1" x14ac:dyDescent="0.25">
      <c r="A8026" s="406">
        <v>89403</v>
      </c>
      <c r="B8026" s="406" t="s">
        <v>11942</v>
      </c>
      <c r="C8026" s="406" t="s">
        <v>11940</v>
      </c>
      <c r="D8026" s="406">
        <v>9.9499999999999993</v>
      </c>
      <c r="E8026" s="404" t="s">
        <v>65</v>
      </c>
      <c r="G8026"/>
    </row>
    <row r="8027" spans="1:7" ht="23.25" thickBot="1" x14ac:dyDescent="0.25">
      <c r="A8027" s="407">
        <v>89446</v>
      </c>
      <c r="B8027" s="407" t="s">
        <v>11943</v>
      </c>
      <c r="C8027" s="407" t="s">
        <v>11850</v>
      </c>
      <c r="D8027" s="407">
        <v>3.15</v>
      </c>
      <c r="E8027" s="404" t="s">
        <v>65</v>
      </c>
      <c r="G8027"/>
    </row>
    <row r="8028" spans="1:7" ht="23.25" thickBot="1" x14ac:dyDescent="0.25">
      <c r="A8028" s="406">
        <v>89447</v>
      </c>
      <c r="B8028" s="406" t="s">
        <v>11944</v>
      </c>
      <c r="C8028" s="406" t="s">
        <v>11850</v>
      </c>
      <c r="D8028" s="406">
        <v>6.29</v>
      </c>
      <c r="E8028" s="404" t="s">
        <v>65</v>
      </c>
      <c r="G8028"/>
    </row>
    <row r="8029" spans="1:7" ht="23.25" thickBot="1" x14ac:dyDescent="0.25">
      <c r="A8029" s="407">
        <v>89448</v>
      </c>
      <c r="B8029" s="407" t="s">
        <v>11945</v>
      </c>
      <c r="C8029" s="407" t="s">
        <v>11850</v>
      </c>
      <c r="D8029" s="407">
        <v>9.01</v>
      </c>
      <c r="E8029" s="404" t="s">
        <v>65</v>
      </c>
      <c r="G8029"/>
    </row>
    <row r="8030" spans="1:7" ht="23.25" thickBot="1" x14ac:dyDescent="0.25">
      <c r="A8030" s="406">
        <v>89449</v>
      </c>
      <c r="B8030" s="406" t="s">
        <v>11946</v>
      </c>
      <c r="C8030" s="406" t="s">
        <v>11850</v>
      </c>
      <c r="D8030" s="406">
        <v>11.15</v>
      </c>
      <c r="E8030" s="404" t="s">
        <v>65</v>
      </c>
      <c r="G8030"/>
    </row>
    <row r="8031" spans="1:7" ht="23.25" thickBot="1" x14ac:dyDescent="0.25">
      <c r="A8031" s="407">
        <v>89450</v>
      </c>
      <c r="B8031" s="407" t="s">
        <v>11947</v>
      </c>
      <c r="C8031" s="407" t="s">
        <v>11850</v>
      </c>
      <c r="D8031" s="407">
        <v>17.02</v>
      </c>
      <c r="E8031" s="404" t="s">
        <v>65</v>
      </c>
      <c r="G8031"/>
    </row>
    <row r="8032" spans="1:7" ht="23.25" thickBot="1" x14ac:dyDescent="0.25">
      <c r="A8032" s="406">
        <v>89451</v>
      </c>
      <c r="B8032" s="406" t="s">
        <v>11948</v>
      </c>
      <c r="C8032" s="406" t="s">
        <v>11850</v>
      </c>
      <c r="D8032" s="406">
        <v>23.69</v>
      </c>
      <c r="E8032" s="404" t="s">
        <v>65</v>
      </c>
      <c r="G8032"/>
    </row>
    <row r="8033" spans="1:7" ht="23.25" thickBot="1" x14ac:dyDescent="0.25">
      <c r="A8033" s="407">
        <v>89452</v>
      </c>
      <c r="B8033" s="407" t="s">
        <v>11949</v>
      </c>
      <c r="C8033" s="407" t="s">
        <v>11850</v>
      </c>
      <c r="D8033" s="407">
        <v>29.68</v>
      </c>
      <c r="E8033" s="404" t="s">
        <v>65</v>
      </c>
      <c r="G8033"/>
    </row>
    <row r="8034" spans="1:7" ht="23.25" thickBot="1" x14ac:dyDescent="0.25">
      <c r="A8034" s="406">
        <v>89508</v>
      </c>
      <c r="B8034" s="406" t="s">
        <v>11950</v>
      </c>
      <c r="C8034" s="406" t="s">
        <v>1038</v>
      </c>
      <c r="D8034" s="406">
        <v>10.59</v>
      </c>
      <c r="E8034" s="404" t="s">
        <v>65</v>
      </c>
      <c r="G8034"/>
    </row>
    <row r="8035" spans="1:7" ht="23.25" thickBot="1" x14ac:dyDescent="0.25">
      <c r="A8035" s="407">
        <v>89509</v>
      </c>
      <c r="B8035" s="407" t="s">
        <v>11951</v>
      </c>
      <c r="C8035" s="407" t="s">
        <v>1038</v>
      </c>
      <c r="D8035" s="407">
        <v>14.55</v>
      </c>
      <c r="E8035" s="404" t="s">
        <v>65</v>
      </c>
      <c r="G8035"/>
    </row>
    <row r="8036" spans="1:7" ht="23.25" thickBot="1" x14ac:dyDescent="0.25">
      <c r="A8036" s="406">
        <v>89511</v>
      </c>
      <c r="B8036" s="406" t="s">
        <v>11952</v>
      </c>
      <c r="C8036" s="406" t="s">
        <v>1038</v>
      </c>
      <c r="D8036" s="406">
        <v>21.7</v>
      </c>
      <c r="E8036" s="404" t="s">
        <v>65</v>
      </c>
      <c r="G8036"/>
    </row>
    <row r="8037" spans="1:7" ht="23.25" thickBot="1" x14ac:dyDescent="0.25">
      <c r="A8037" s="407">
        <v>89512</v>
      </c>
      <c r="B8037" s="407" t="s">
        <v>11953</v>
      </c>
      <c r="C8037" s="407" t="s">
        <v>11954</v>
      </c>
      <c r="D8037" s="407">
        <v>33.020000000000003</v>
      </c>
      <c r="E8037" s="404" t="s">
        <v>65</v>
      </c>
      <c r="G8037"/>
    </row>
    <row r="8038" spans="1:7" ht="23.25" thickBot="1" x14ac:dyDescent="0.25">
      <c r="A8038" s="406">
        <v>89576</v>
      </c>
      <c r="B8038" s="406" t="s">
        <v>11955</v>
      </c>
      <c r="C8038" s="406" t="s">
        <v>8379</v>
      </c>
      <c r="D8038" s="406">
        <v>10.97</v>
      </c>
      <c r="E8038" s="404" t="s">
        <v>65</v>
      </c>
      <c r="G8038"/>
    </row>
    <row r="8039" spans="1:7" ht="23.25" thickBot="1" x14ac:dyDescent="0.25">
      <c r="A8039" s="407">
        <v>89578</v>
      </c>
      <c r="B8039" s="407" t="s">
        <v>11956</v>
      </c>
      <c r="C8039" s="407" t="s">
        <v>11957</v>
      </c>
      <c r="D8039" s="407">
        <v>18.440000000000001</v>
      </c>
      <c r="E8039" s="404" t="s">
        <v>65</v>
      </c>
      <c r="G8039"/>
    </row>
    <row r="8040" spans="1:7" ht="23.25" thickBot="1" x14ac:dyDescent="0.25">
      <c r="A8040" s="406">
        <v>89580</v>
      </c>
      <c r="B8040" s="406" t="s">
        <v>11958</v>
      </c>
      <c r="C8040" s="406" t="s">
        <v>11957</v>
      </c>
      <c r="D8040" s="406">
        <v>36.21</v>
      </c>
      <c r="E8040" s="404" t="s">
        <v>65</v>
      </c>
      <c r="G8040"/>
    </row>
    <row r="8041" spans="1:7" ht="23.25" thickBot="1" x14ac:dyDescent="0.25">
      <c r="A8041" s="407">
        <v>89633</v>
      </c>
      <c r="B8041" s="407" t="s">
        <v>11959</v>
      </c>
      <c r="C8041" s="407" t="s">
        <v>1038</v>
      </c>
      <c r="D8041" s="407">
        <v>15.1</v>
      </c>
      <c r="E8041" s="404" t="s">
        <v>65</v>
      </c>
      <c r="G8041"/>
    </row>
    <row r="8042" spans="1:7" ht="23.25" thickBot="1" x14ac:dyDescent="0.25">
      <c r="A8042" s="406">
        <v>89634</v>
      </c>
      <c r="B8042" s="406" t="s">
        <v>14886</v>
      </c>
      <c r="C8042" s="406" t="s">
        <v>1038</v>
      </c>
      <c r="D8042" s="406">
        <v>22.44</v>
      </c>
      <c r="E8042" s="404" t="s">
        <v>65</v>
      </c>
      <c r="G8042"/>
    </row>
    <row r="8043" spans="1:7" ht="23.25" thickBot="1" x14ac:dyDescent="0.25">
      <c r="A8043" s="407">
        <v>89635</v>
      </c>
      <c r="B8043" s="407" t="s">
        <v>11960</v>
      </c>
      <c r="C8043" s="407" t="s">
        <v>1038</v>
      </c>
      <c r="D8043" s="407">
        <v>31.4</v>
      </c>
      <c r="E8043" s="404" t="s">
        <v>65</v>
      </c>
      <c r="G8043"/>
    </row>
    <row r="8044" spans="1:7" ht="23.25" thickBot="1" x14ac:dyDescent="0.25">
      <c r="A8044" s="406">
        <v>89711</v>
      </c>
      <c r="B8044" s="406" t="s">
        <v>11961</v>
      </c>
      <c r="C8044" s="406" t="s">
        <v>70</v>
      </c>
      <c r="D8044" s="406">
        <v>12.39</v>
      </c>
      <c r="E8044" s="404" t="s">
        <v>65</v>
      </c>
      <c r="G8044"/>
    </row>
    <row r="8045" spans="1:7" ht="23.25" thickBot="1" x14ac:dyDescent="0.25">
      <c r="A8045" s="407">
        <v>89712</v>
      </c>
      <c r="B8045" s="407" t="s">
        <v>11962</v>
      </c>
      <c r="C8045" s="407" t="s">
        <v>70</v>
      </c>
      <c r="D8045" s="407">
        <v>17.98</v>
      </c>
      <c r="E8045" s="404" t="s">
        <v>65</v>
      </c>
      <c r="G8045"/>
    </row>
    <row r="8046" spans="1:7" ht="23.25" thickBot="1" x14ac:dyDescent="0.25">
      <c r="A8046" s="406">
        <v>89713</v>
      </c>
      <c r="B8046" s="406" t="s">
        <v>11963</v>
      </c>
      <c r="C8046" s="406" t="s">
        <v>70</v>
      </c>
      <c r="D8046" s="406">
        <v>26.81</v>
      </c>
      <c r="E8046" s="404" t="s">
        <v>65</v>
      </c>
      <c r="G8046"/>
    </row>
    <row r="8047" spans="1:7" ht="23.25" thickBot="1" x14ac:dyDescent="0.25">
      <c r="A8047" s="407">
        <v>89714</v>
      </c>
      <c r="B8047" s="407" t="s">
        <v>11964</v>
      </c>
      <c r="C8047" s="407" t="s">
        <v>70</v>
      </c>
      <c r="D8047" s="407">
        <v>34.69</v>
      </c>
      <c r="E8047" s="404" t="s">
        <v>65</v>
      </c>
      <c r="G8047"/>
    </row>
    <row r="8048" spans="1:7" ht="23.25" thickBot="1" x14ac:dyDescent="0.25">
      <c r="A8048" s="406">
        <v>89716</v>
      </c>
      <c r="B8048" s="406" t="s">
        <v>11965</v>
      </c>
      <c r="C8048" s="406" t="s">
        <v>11966</v>
      </c>
      <c r="D8048" s="406">
        <v>14.91</v>
      </c>
      <c r="E8048" s="404" t="s">
        <v>65</v>
      </c>
      <c r="G8048"/>
    </row>
    <row r="8049" spans="1:7" ht="23.25" thickBot="1" x14ac:dyDescent="0.25">
      <c r="A8049" s="407">
        <v>89717</v>
      </c>
      <c r="B8049" s="407" t="s">
        <v>11967</v>
      </c>
      <c r="C8049" s="407" t="s">
        <v>11966</v>
      </c>
      <c r="D8049" s="407">
        <v>22.54</v>
      </c>
      <c r="E8049" s="404" t="s">
        <v>65</v>
      </c>
      <c r="G8049"/>
    </row>
    <row r="8050" spans="1:7" ht="23.25" thickBot="1" x14ac:dyDescent="0.25">
      <c r="A8050" s="406">
        <v>89798</v>
      </c>
      <c r="B8050" s="406" t="s">
        <v>11968</v>
      </c>
      <c r="C8050" s="406" t="s">
        <v>70</v>
      </c>
      <c r="D8050" s="406">
        <v>6.66</v>
      </c>
      <c r="E8050" s="404" t="s">
        <v>65</v>
      </c>
      <c r="G8050"/>
    </row>
    <row r="8051" spans="1:7" ht="23.25" thickBot="1" x14ac:dyDescent="0.25">
      <c r="A8051" s="407">
        <v>89799</v>
      </c>
      <c r="B8051" s="407" t="s">
        <v>11969</v>
      </c>
      <c r="C8051" s="407" t="s">
        <v>70</v>
      </c>
      <c r="D8051" s="407">
        <v>10.72</v>
      </c>
      <c r="E8051" s="404" t="s">
        <v>65</v>
      </c>
      <c r="G8051"/>
    </row>
    <row r="8052" spans="1:7" ht="23.25" thickBot="1" x14ac:dyDescent="0.25">
      <c r="A8052" s="406">
        <v>89800</v>
      </c>
      <c r="B8052" s="406" t="s">
        <v>11970</v>
      </c>
      <c r="C8052" s="406" t="s">
        <v>70</v>
      </c>
      <c r="D8052" s="406">
        <v>13.59</v>
      </c>
      <c r="E8052" s="404" t="s">
        <v>65</v>
      </c>
      <c r="G8052"/>
    </row>
    <row r="8053" spans="1:7" ht="23.25" thickBot="1" x14ac:dyDescent="0.25">
      <c r="A8053" s="407">
        <v>89848</v>
      </c>
      <c r="B8053" s="407" t="s">
        <v>11971</v>
      </c>
      <c r="C8053" s="407" t="s">
        <v>70</v>
      </c>
      <c r="D8053" s="407">
        <v>17.329999999999998</v>
      </c>
      <c r="E8053" s="404" t="s">
        <v>65</v>
      </c>
      <c r="G8053"/>
    </row>
    <row r="8054" spans="1:7" ht="23.25" thickBot="1" x14ac:dyDescent="0.25">
      <c r="A8054" s="406">
        <v>89849</v>
      </c>
      <c r="B8054" s="406" t="s">
        <v>11972</v>
      </c>
      <c r="C8054" s="406" t="s">
        <v>70</v>
      </c>
      <c r="D8054" s="406">
        <v>30.88</v>
      </c>
      <c r="E8054" s="404" t="s">
        <v>65</v>
      </c>
      <c r="G8054"/>
    </row>
    <row r="8055" spans="1:7" ht="23.25" thickBot="1" x14ac:dyDescent="0.25">
      <c r="A8055" s="407">
        <v>89865</v>
      </c>
      <c r="B8055" s="407" t="s">
        <v>11973</v>
      </c>
      <c r="C8055" s="407" t="s">
        <v>70</v>
      </c>
      <c r="D8055" s="407">
        <v>8.7100000000000009</v>
      </c>
      <c r="E8055" s="404" t="s">
        <v>65</v>
      </c>
      <c r="G8055"/>
    </row>
    <row r="8056" spans="1:7" ht="34.5" thickBot="1" x14ac:dyDescent="0.25">
      <c r="A8056" s="406">
        <v>91784</v>
      </c>
      <c r="B8056" s="406" t="s">
        <v>13118</v>
      </c>
      <c r="C8056" s="406" t="s">
        <v>13119</v>
      </c>
      <c r="D8056" s="406">
        <v>28.53</v>
      </c>
      <c r="E8056" s="404" t="s">
        <v>65</v>
      </c>
      <c r="G8056"/>
    </row>
    <row r="8057" spans="1:7" ht="34.5" thickBot="1" x14ac:dyDescent="0.25">
      <c r="A8057" s="407">
        <v>91785</v>
      </c>
      <c r="B8057" s="407" t="s">
        <v>13120</v>
      </c>
      <c r="C8057" s="407" t="s">
        <v>13119</v>
      </c>
      <c r="D8057" s="407">
        <v>28.18</v>
      </c>
      <c r="E8057" s="404" t="s">
        <v>65</v>
      </c>
      <c r="G8057"/>
    </row>
    <row r="8058" spans="1:7" ht="34.5" thickBot="1" x14ac:dyDescent="0.25">
      <c r="A8058" s="406">
        <v>91786</v>
      </c>
      <c r="B8058" s="406" t="s">
        <v>13121</v>
      </c>
      <c r="C8058" s="406" t="s">
        <v>13122</v>
      </c>
      <c r="D8058" s="406">
        <v>17.55</v>
      </c>
      <c r="E8058" s="404" t="s">
        <v>65</v>
      </c>
      <c r="G8058"/>
    </row>
    <row r="8059" spans="1:7" ht="23.25" thickBot="1" x14ac:dyDescent="0.25">
      <c r="A8059" s="407">
        <v>91787</v>
      </c>
      <c r="B8059" s="407" t="s">
        <v>13123</v>
      </c>
      <c r="C8059" s="407" t="s">
        <v>13119</v>
      </c>
      <c r="D8059" s="407">
        <v>18.329999999999998</v>
      </c>
      <c r="E8059" s="404" t="s">
        <v>65</v>
      </c>
      <c r="G8059"/>
    </row>
    <row r="8060" spans="1:7" ht="23.25" thickBot="1" x14ac:dyDescent="0.25">
      <c r="A8060" s="406">
        <v>91788</v>
      </c>
      <c r="B8060" s="406" t="s">
        <v>13124</v>
      </c>
      <c r="C8060" s="406" t="s">
        <v>13119</v>
      </c>
      <c r="D8060" s="406">
        <v>22.89</v>
      </c>
      <c r="E8060" s="404" t="s">
        <v>65</v>
      </c>
      <c r="G8060"/>
    </row>
    <row r="8061" spans="1:7" ht="34.5" thickBot="1" x14ac:dyDescent="0.25">
      <c r="A8061" s="407">
        <v>91789</v>
      </c>
      <c r="B8061" s="407" t="s">
        <v>13125</v>
      </c>
      <c r="C8061" s="407" t="s">
        <v>13119</v>
      </c>
      <c r="D8061" s="407">
        <v>21.28</v>
      </c>
      <c r="E8061" s="404" t="s">
        <v>65</v>
      </c>
      <c r="G8061"/>
    </row>
    <row r="8062" spans="1:7" ht="34.5" thickBot="1" x14ac:dyDescent="0.25">
      <c r="A8062" s="406">
        <v>91790</v>
      </c>
      <c r="B8062" s="406" t="s">
        <v>13126</v>
      </c>
      <c r="C8062" s="406" t="s">
        <v>13119</v>
      </c>
      <c r="D8062" s="406">
        <v>32.770000000000003</v>
      </c>
      <c r="E8062" s="404" t="s">
        <v>65</v>
      </c>
      <c r="G8062"/>
    </row>
    <row r="8063" spans="1:7" ht="34.5" thickBot="1" x14ac:dyDescent="0.25">
      <c r="A8063" s="407">
        <v>91791</v>
      </c>
      <c r="B8063" s="407" t="s">
        <v>13127</v>
      </c>
      <c r="C8063" s="407" t="s">
        <v>13119</v>
      </c>
      <c r="D8063" s="407">
        <v>39.020000000000003</v>
      </c>
      <c r="E8063" s="404" t="s">
        <v>65</v>
      </c>
      <c r="G8063"/>
    </row>
    <row r="8064" spans="1:7" ht="34.5" thickBot="1" x14ac:dyDescent="0.25">
      <c r="A8064" s="406">
        <v>91792</v>
      </c>
      <c r="B8064" s="406" t="s">
        <v>13128</v>
      </c>
      <c r="C8064" s="406" t="s">
        <v>11975</v>
      </c>
      <c r="D8064" s="406">
        <v>36.49</v>
      </c>
      <c r="E8064" s="404" t="s">
        <v>65</v>
      </c>
      <c r="G8064"/>
    </row>
    <row r="8065" spans="1:7" ht="34.5" thickBot="1" x14ac:dyDescent="0.25">
      <c r="A8065" s="407">
        <v>91793</v>
      </c>
      <c r="B8065" s="407" t="s">
        <v>13129</v>
      </c>
      <c r="C8065" s="407" t="s">
        <v>11975</v>
      </c>
      <c r="D8065" s="407">
        <v>52.52</v>
      </c>
      <c r="E8065" s="404" t="s">
        <v>65</v>
      </c>
      <c r="G8065"/>
    </row>
    <row r="8066" spans="1:7" ht="34.5" thickBot="1" x14ac:dyDescent="0.25">
      <c r="A8066" s="406">
        <v>91794</v>
      </c>
      <c r="B8066" s="406" t="s">
        <v>13130</v>
      </c>
      <c r="C8066" s="406" t="s">
        <v>13131</v>
      </c>
      <c r="D8066" s="406">
        <v>22.64</v>
      </c>
      <c r="E8066" s="404" t="s">
        <v>65</v>
      </c>
      <c r="G8066"/>
    </row>
    <row r="8067" spans="1:7" ht="34.5" thickBot="1" x14ac:dyDescent="0.25">
      <c r="A8067" s="407">
        <v>91795</v>
      </c>
      <c r="B8067" s="407" t="s">
        <v>13132</v>
      </c>
      <c r="C8067" s="407" t="s">
        <v>13131</v>
      </c>
      <c r="D8067" s="407">
        <v>39.119999999999997</v>
      </c>
      <c r="E8067" s="404" t="s">
        <v>65</v>
      </c>
      <c r="G8067"/>
    </row>
    <row r="8068" spans="1:7" ht="34.5" thickBot="1" x14ac:dyDescent="0.25">
      <c r="A8068" s="406">
        <v>91796</v>
      </c>
      <c r="B8068" s="406" t="s">
        <v>11974</v>
      </c>
      <c r="C8068" s="406" t="s">
        <v>11975</v>
      </c>
      <c r="D8068" s="406">
        <v>13.66</v>
      </c>
      <c r="E8068" s="404" t="s">
        <v>65</v>
      </c>
      <c r="G8068"/>
    </row>
    <row r="8069" spans="1:7" ht="23.25" thickBot="1" x14ac:dyDescent="0.25">
      <c r="A8069" s="407">
        <v>92275</v>
      </c>
      <c r="B8069" s="407" t="s">
        <v>14887</v>
      </c>
      <c r="C8069" s="407" t="s">
        <v>70</v>
      </c>
      <c r="D8069" s="407">
        <v>23.47</v>
      </c>
      <c r="E8069" s="404" t="s">
        <v>65</v>
      </c>
      <c r="G8069"/>
    </row>
    <row r="8070" spans="1:7" ht="23.25" thickBot="1" x14ac:dyDescent="0.25">
      <c r="A8070" s="406">
        <v>92276</v>
      </c>
      <c r="B8070" s="406" t="s">
        <v>14888</v>
      </c>
      <c r="C8070" s="406" t="s">
        <v>70</v>
      </c>
      <c r="D8070" s="406">
        <v>29.67</v>
      </c>
      <c r="E8070" s="404" t="s">
        <v>65</v>
      </c>
      <c r="G8070"/>
    </row>
    <row r="8071" spans="1:7" ht="23.25" customHeight="1" thickBot="1" x14ac:dyDescent="0.25">
      <c r="A8071" s="407">
        <v>92277</v>
      </c>
      <c r="B8071" s="407" t="s">
        <v>14889</v>
      </c>
      <c r="C8071" s="407" t="s">
        <v>70</v>
      </c>
      <c r="D8071" s="407">
        <v>42.6</v>
      </c>
      <c r="E8071" s="404" t="s">
        <v>65</v>
      </c>
      <c r="G8071"/>
    </row>
    <row r="8072" spans="1:7" ht="23.25" thickBot="1" x14ac:dyDescent="0.25">
      <c r="A8072" s="406">
        <v>92278</v>
      </c>
      <c r="B8072" s="406" t="s">
        <v>14890</v>
      </c>
      <c r="C8072" s="406" t="s">
        <v>70</v>
      </c>
      <c r="D8072" s="406">
        <v>57.11</v>
      </c>
      <c r="E8072" s="404" t="s">
        <v>65</v>
      </c>
      <c r="G8072"/>
    </row>
    <row r="8073" spans="1:7" ht="23.25" thickBot="1" x14ac:dyDescent="0.25">
      <c r="A8073" s="407">
        <v>92279</v>
      </c>
      <c r="B8073" s="407" t="s">
        <v>14891</v>
      </c>
      <c r="C8073" s="407" t="s">
        <v>70</v>
      </c>
      <c r="D8073" s="407">
        <v>82.3</v>
      </c>
      <c r="E8073" s="404" t="s">
        <v>65</v>
      </c>
      <c r="G8073"/>
    </row>
    <row r="8074" spans="1:7" ht="23.25" thickBot="1" x14ac:dyDescent="0.25">
      <c r="A8074" s="406">
        <v>92280</v>
      </c>
      <c r="B8074" s="406" t="s">
        <v>14892</v>
      </c>
      <c r="C8074" s="406" t="s">
        <v>70</v>
      </c>
      <c r="D8074" s="406">
        <v>115.27</v>
      </c>
      <c r="E8074" s="404" t="s">
        <v>65</v>
      </c>
      <c r="G8074"/>
    </row>
    <row r="8075" spans="1:7" ht="23.25" thickBot="1" x14ac:dyDescent="0.25">
      <c r="A8075" s="407">
        <v>92305</v>
      </c>
      <c r="B8075" s="407" t="s">
        <v>14893</v>
      </c>
      <c r="C8075" s="407" t="s">
        <v>70</v>
      </c>
      <c r="D8075" s="407">
        <v>16.75</v>
      </c>
      <c r="E8075" s="404" t="s">
        <v>65</v>
      </c>
      <c r="G8075"/>
    </row>
    <row r="8076" spans="1:7" ht="23.25" thickBot="1" x14ac:dyDescent="0.25">
      <c r="A8076" s="406">
        <v>92306</v>
      </c>
      <c r="B8076" s="406" t="s">
        <v>14894</v>
      </c>
      <c r="C8076" s="406" t="s">
        <v>70</v>
      </c>
      <c r="D8076" s="406">
        <v>26.56</v>
      </c>
      <c r="E8076" s="404" t="s">
        <v>65</v>
      </c>
      <c r="G8076"/>
    </row>
    <row r="8077" spans="1:7" ht="23.25" thickBot="1" x14ac:dyDescent="0.25">
      <c r="A8077" s="407">
        <v>92307</v>
      </c>
      <c r="B8077" s="407" t="s">
        <v>14895</v>
      </c>
      <c r="C8077" s="407" t="s">
        <v>70</v>
      </c>
      <c r="D8077" s="407">
        <v>32.99</v>
      </c>
      <c r="E8077" s="404" t="s">
        <v>65</v>
      </c>
      <c r="G8077"/>
    </row>
    <row r="8078" spans="1:7" ht="23.25" thickBot="1" x14ac:dyDescent="0.25">
      <c r="A8078" s="406">
        <v>92320</v>
      </c>
      <c r="B8078" s="406" t="s">
        <v>14896</v>
      </c>
      <c r="C8078" s="406" t="s">
        <v>70</v>
      </c>
      <c r="D8078" s="406">
        <v>23.55</v>
      </c>
      <c r="E8078" s="404" t="s">
        <v>65</v>
      </c>
      <c r="G8078"/>
    </row>
    <row r="8079" spans="1:7" ht="23.25" thickBot="1" x14ac:dyDescent="0.25">
      <c r="A8079" s="407">
        <v>92321</v>
      </c>
      <c r="B8079" s="407" t="s">
        <v>14897</v>
      </c>
      <c r="C8079" s="407" t="s">
        <v>70</v>
      </c>
      <c r="D8079" s="407">
        <v>38.229999999999997</v>
      </c>
      <c r="E8079" s="404" t="s">
        <v>65</v>
      </c>
      <c r="G8079"/>
    </row>
    <row r="8080" spans="1:7" ht="23.25" thickBot="1" x14ac:dyDescent="0.25">
      <c r="A8080" s="406">
        <v>92322</v>
      </c>
      <c r="B8080" s="406" t="s">
        <v>14898</v>
      </c>
      <c r="C8080" s="406" t="s">
        <v>70</v>
      </c>
      <c r="D8080" s="406">
        <v>48.9</v>
      </c>
      <c r="E8080" s="404" t="s">
        <v>65</v>
      </c>
      <c r="G8080"/>
    </row>
    <row r="8081" spans="1:7" ht="23.25" thickBot="1" x14ac:dyDescent="0.25">
      <c r="A8081" s="407">
        <v>92335</v>
      </c>
      <c r="B8081" s="407" t="s">
        <v>14899</v>
      </c>
      <c r="C8081" s="407" t="s">
        <v>14900</v>
      </c>
      <c r="D8081" s="407">
        <v>43.32</v>
      </c>
      <c r="E8081" s="404" t="s">
        <v>65</v>
      </c>
      <c r="G8081"/>
    </row>
    <row r="8082" spans="1:7" ht="23.25" thickBot="1" x14ac:dyDescent="0.25">
      <c r="A8082" s="406">
        <v>92336</v>
      </c>
      <c r="B8082" s="406" t="s">
        <v>14901</v>
      </c>
      <c r="C8082" s="406" t="s">
        <v>14900</v>
      </c>
      <c r="D8082" s="406">
        <v>55.89</v>
      </c>
      <c r="E8082" s="404" t="s">
        <v>65</v>
      </c>
      <c r="G8082"/>
    </row>
    <row r="8083" spans="1:7" ht="23.25" thickBot="1" x14ac:dyDescent="0.25">
      <c r="A8083" s="407">
        <v>92337</v>
      </c>
      <c r="B8083" s="407" t="s">
        <v>14902</v>
      </c>
      <c r="C8083" s="407" t="s">
        <v>14900</v>
      </c>
      <c r="D8083" s="407">
        <v>63.31</v>
      </c>
      <c r="E8083" s="404" t="s">
        <v>65</v>
      </c>
      <c r="G8083"/>
    </row>
    <row r="8084" spans="1:7" ht="23.25" customHeight="1" thickBot="1" x14ac:dyDescent="0.25">
      <c r="A8084" s="406">
        <v>92338</v>
      </c>
      <c r="B8084" s="406" t="s">
        <v>14903</v>
      </c>
      <c r="C8084" s="406" t="s">
        <v>70</v>
      </c>
      <c r="D8084" s="406">
        <v>66.69</v>
      </c>
      <c r="E8084" s="404" t="s">
        <v>65</v>
      </c>
      <c r="G8084"/>
    </row>
    <row r="8085" spans="1:7" ht="23.25" thickBot="1" x14ac:dyDescent="0.25">
      <c r="A8085" s="407">
        <v>92339</v>
      </c>
      <c r="B8085" s="407" t="s">
        <v>14904</v>
      </c>
      <c r="C8085" s="407" t="s">
        <v>13104</v>
      </c>
      <c r="D8085" s="407">
        <v>80.849999999999994</v>
      </c>
      <c r="E8085" s="404" t="s">
        <v>65</v>
      </c>
      <c r="G8085"/>
    </row>
    <row r="8086" spans="1:7" ht="23.25" thickBot="1" x14ac:dyDescent="0.25">
      <c r="A8086" s="406">
        <v>92340</v>
      </c>
      <c r="B8086" s="406" t="s">
        <v>14905</v>
      </c>
      <c r="C8086" s="406" t="s">
        <v>70</v>
      </c>
      <c r="D8086" s="406">
        <v>95.53</v>
      </c>
      <c r="E8086" s="404" t="s">
        <v>65</v>
      </c>
      <c r="G8086"/>
    </row>
    <row r="8087" spans="1:7" ht="38.25" customHeight="1" thickBot="1" x14ac:dyDescent="0.25">
      <c r="A8087" s="407">
        <v>92341</v>
      </c>
      <c r="B8087" s="407" t="s">
        <v>14906</v>
      </c>
      <c r="C8087" s="407" t="s">
        <v>3765</v>
      </c>
      <c r="D8087" s="407">
        <v>50.11</v>
      </c>
      <c r="E8087" s="404" t="s">
        <v>65</v>
      </c>
      <c r="G8087"/>
    </row>
    <row r="8088" spans="1:7" ht="23.25" thickBot="1" x14ac:dyDescent="0.25">
      <c r="A8088" s="406">
        <v>92342</v>
      </c>
      <c r="B8088" s="406" t="s">
        <v>14907</v>
      </c>
      <c r="C8088" s="406" t="s">
        <v>14692</v>
      </c>
      <c r="D8088" s="406">
        <v>62.71</v>
      </c>
      <c r="E8088" s="404" t="s">
        <v>65</v>
      </c>
      <c r="G8088"/>
    </row>
    <row r="8089" spans="1:7" ht="23.25" thickBot="1" x14ac:dyDescent="0.25">
      <c r="A8089" s="407">
        <v>92343</v>
      </c>
      <c r="B8089" s="407" t="s">
        <v>14908</v>
      </c>
      <c r="C8089" s="407" t="s">
        <v>3765</v>
      </c>
      <c r="D8089" s="407">
        <v>70.2</v>
      </c>
      <c r="E8089" s="404" t="s">
        <v>65</v>
      </c>
      <c r="G8089"/>
    </row>
    <row r="8090" spans="1:7" ht="23.25" thickBot="1" x14ac:dyDescent="0.25">
      <c r="A8090" s="406">
        <v>92361</v>
      </c>
      <c r="B8090" s="406" t="s">
        <v>14909</v>
      </c>
      <c r="C8090" s="406" t="s">
        <v>70</v>
      </c>
      <c r="D8090" s="406">
        <v>52.83</v>
      </c>
      <c r="E8090" s="404" t="s">
        <v>65</v>
      </c>
      <c r="G8090"/>
    </row>
    <row r="8091" spans="1:7" ht="23.25" thickBot="1" x14ac:dyDescent="0.25">
      <c r="A8091" s="407">
        <v>92362</v>
      </c>
      <c r="B8091" s="407" t="s">
        <v>14910</v>
      </c>
      <c r="C8091" s="407" t="s">
        <v>13104</v>
      </c>
      <c r="D8091" s="407">
        <v>66.44</v>
      </c>
      <c r="E8091" s="404" t="s">
        <v>65</v>
      </c>
      <c r="G8091"/>
    </row>
    <row r="8092" spans="1:7" ht="23.25" thickBot="1" x14ac:dyDescent="0.25">
      <c r="A8092" s="406">
        <v>92363</v>
      </c>
      <c r="B8092" s="406" t="s">
        <v>14911</v>
      </c>
      <c r="C8092" s="406" t="s">
        <v>70</v>
      </c>
      <c r="D8092" s="406">
        <v>80.63</v>
      </c>
      <c r="E8092" s="404" t="s">
        <v>65</v>
      </c>
      <c r="G8092"/>
    </row>
    <row r="8093" spans="1:7" ht="23.25" thickBot="1" x14ac:dyDescent="0.25">
      <c r="A8093" s="407">
        <v>92364</v>
      </c>
      <c r="B8093" s="407" t="s">
        <v>14912</v>
      </c>
      <c r="C8093" s="407" t="s">
        <v>14692</v>
      </c>
      <c r="D8093" s="407">
        <v>28.28</v>
      </c>
      <c r="E8093" s="404" t="s">
        <v>65</v>
      </c>
      <c r="G8093"/>
    </row>
    <row r="8094" spans="1:7" ht="23.25" thickBot="1" x14ac:dyDescent="0.25">
      <c r="A8094" s="406">
        <v>92365</v>
      </c>
      <c r="B8094" s="406" t="s">
        <v>14913</v>
      </c>
      <c r="C8094" s="406" t="s">
        <v>14692</v>
      </c>
      <c r="D8094" s="406">
        <v>31.15</v>
      </c>
      <c r="E8094" s="404" t="s">
        <v>65</v>
      </c>
      <c r="G8094"/>
    </row>
    <row r="8095" spans="1:7" ht="23.25" thickBot="1" x14ac:dyDescent="0.25">
      <c r="A8095" s="407">
        <v>92366</v>
      </c>
      <c r="B8095" s="407" t="s">
        <v>14914</v>
      </c>
      <c r="C8095" s="407" t="s">
        <v>3765</v>
      </c>
      <c r="D8095" s="407">
        <v>41.72</v>
      </c>
      <c r="E8095" s="404" t="s">
        <v>65</v>
      </c>
      <c r="G8095"/>
    </row>
    <row r="8096" spans="1:7" ht="23.25" thickBot="1" x14ac:dyDescent="0.25">
      <c r="A8096" s="406">
        <v>92367</v>
      </c>
      <c r="B8096" s="406" t="s">
        <v>14915</v>
      </c>
      <c r="C8096" s="406" t="s">
        <v>14692</v>
      </c>
      <c r="D8096" s="406">
        <v>53.94</v>
      </c>
      <c r="E8096" s="404" t="s">
        <v>65</v>
      </c>
      <c r="G8096"/>
    </row>
    <row r="8097" spans="1:7" ht="23.25" thickBot="1" x14ac:dyDescent="0.25">
      <c r="A8097" s="407">
        <v>92368</v>
      </c>
      <c r="B8097" s="407" t="s">
        <v>14916</v>
      </c>
      <c r="C8097" s="407" t="s">
        <v>3765</v>
      </c>
      <c r="D8097" s="407">
        <v>61.08</v>
      </c>
      <c r="E8097" s="404" t="s">
        <v>65</v>
      </c>
      <c r="G8097"/>
    </row>
    <row r="8098" spans="1:7" ht="63.75" customHeight="1" thickBot="1" x14ac:dyDescent="0.25">
      <c r="A8098" s="406">
        <v>92649</v>
      </c>
      <c r="B8098" s="406" t="s">
        <v>14917</v>
      </c>
      <c r="C8098" s="406" t="s">
        <v>70</v>
      </c>
      <c r="D8098" s="406">
        <v>55.32</v>
      </c>
      <c r="E8098" s="404" t="s">
        <v>65</v>
      </c>
      <c r="G8098"/>
    </row>
    <row r="8099" spans="1:7" ht="63.75" customHeight="1" thickBot="1" x14ac:dyDescent="0.25">
      <c r="A8099" s="407">
        <v>92650</v>
      </c>
      <c r="B8099" s="407" t="s">
        <v>14918</v>
      </c>
      <c r="C8099" s="407" t="s">
        <v>13104</v>
      </c>
      <c r="D8099" s="407">
        <v>68.930000000000007</v>
      </c>
      <c r="E8099" s="404" t="s">
        <v>65</v>
      </c>
      <c r="G8099"/>
    </row>
    <row r="8100" spans="1:7" ht="23.25" thickBot="1" x14ac:dyDescent="0.25">
      <c r="A8100" s="406">
        <v>92651</v>
      </c>
      <c r="B8100" s="406" t="s">
        <v>14919</v>
      </c>
      <c r="C8100" s="406" t="s">
        <v>70</v>
      </c>
      <c r="D8100" s="406">
        <v>83.12</v>
      </c>
      <c r="E8100" s="404" t="s">
        <v>65</v>
      </c>
      <c r="G8100"/>
    </row>
    <row r="8101" spans="1:7" ht="23.25" thickBot="1" x14ac:dyDescent="0.25">
      <c r="A8101" s="407">
        <v>92652</v>
      </c>
      <c r="B8101" s="407" t="s">
        <v>14920</v>
      </c>
      <c r="C8101" s="407" t="s">
        <v>14900</v>
      </c>
      <c r="D8101" s="407">
        <v>31.37</v>
      </c>
      <c r="E8101" s="404" t="s">
        <v>65</v>
      </c>
      <c r="G8101"/>
    </row>
    <row r="8102" spans="1:7" ht="23.25" thickBot="1" x14ac:dyDescent="0.25">
      <c r="A8102" s="406">
        <v>92653</v>
      </c>
      <c r="B8102" s="406" t="s">
        <v>14921</v>
      </c>
      <c r="C8102" s="406" t="s">
        <v>14900</v>
      </c>
      <c r="D8102" s="406">
        <v>34.270000000000003</v>
      </c>
      <c r="E8102" s="404" t="s">
        <v>65</v>
      </c>
      <c r="G8102"/>
    </row>
    <row r="8103" spans="1:7" ht="23.25" thickBot="1" x14ac:dyDescent="0.25">
      <c r="A8103" s="407">
        <v>92654</v>
      </c>
      <c r="B8103" s="407" t="s">
        <v>14922</v>
      </c>
      <c r="C8103" s="407" t="s">
        <v>14900</v>
      </c>
      <c r="D8103" s="407">
        <v>44.85</v>
      </c>
      <c r="E8103" s="404" t="s">
        <v>65</v>
      </c>
      <c r="G8103"/>
    </row>
    <row r="8104" spans="1:7" ht="23.25" thickBot="1" x14ac:dyDescent="0.25">
      <c r="A8104" s="406">
        <v>92655</v>
      </c>
      <c r="B8104" s="406" t="s">
        <v>14923</v>
      </c>
      <c r="C8104" s="406" t="s">
        <v>14900</v>
      </c>
      <c r="D8104" s="406">
        <v>57.13</v>
      </c>
      <c r="E8104" s="404" t="s">
        <v>65</v>
      </c>
      <c r="G8104"/>
    </row>
    <row r="8105" spans="1:7" ht="23.25" thickBot="1" x14ac:dyDescent="0.25">
      <c r="A8105" s="407">
        <v>92656</v>
      </c>
      <c r="B8105" s="407" t="s">
        <v>14924</v>
      </c>
      <c r="C8105" s="407" t="s">
        <v>14900</v>
      </c>
      <c r="D8105" s="407">
        <v>64.27</v>
      </c>
      <c r="E8105" s="404" t="s">
        <v>65</v>
      </c>
      <c r="G8105"/>
    </row>
    <row r="8106" spans="1:7" ht="13.5" customHeight="1" thickBot="1" x14ac:dyDescent="0.25">
      <c r="A8106" s="406">
        <v>92687</v>
      </c>
      <c r="B8106" s="406" t="s">
        <v>14925</v>
      </c>
      <c r="C8106" s="406" t="s">
        <v>14900</v>
      </c>
      <c r="D8106" s="406">
        <v>13.98</v>
      </c>
      <c r="E8106" s="404" t="s">
        <v>65</v>
      </c>
      <c r="G8106"/>
    </row>
    <row r="8107" spans="1:7" ht="23.25" thickBot="1" x14ac:dyDescent="0.25">
      <c r="A8107" s="407">
        <v>92688</v>
      </c>
      <c r="B8107" s="407" t="s">
        <v>14926</v>
      </c>
      <c r="C8107" s="407" t="s">
        <v>14900</v>
      </c>
      <c r="D8107" s="407">
        <v>21.01</v>
      </c>
      <c r="E8107" s="404" t="s">
        <v>65</v>
      </c>
      <c r="G8107"/>
    </row>
    <row r="8108" spans="1:7" ht="23.25" thickBot="1" x14ac:dyDescent="0.25">
      <c r="A8108" s="406">
        <v>92689</v>
      </c>
      <c r="B8108" s="406" t="s">
        <v>14927</v>
      </c>
      <c r="C8108" s="406" t="s">
        <v>14928</v>
      </c>
      <c r="D8108" s="406">
        <v>23.07</v>
      </c>
      <c r="E8108" s="404" t="s">
        <v>65</v>
      </c>
      <c r="G8108"/>
    </row>
    <row r="8109" spans="1:7" ht="23.25" thickBot="1" x14ac:dyDescent="0.25">
      <c r="A8109" s="407">
        <v>92690</v>
      </c>
      <c r="B8109" s="407" t="s">
        <v>14929</v>
      </c>
      <c r="C8109" s="407" t="s">
        <v>14930</v>
      </c>
      <c r="D8109" s="407">
        <v>33.49</v>
      </c>
      <c r="E8109" s="404" t="s">
        <v>65</v>
      </c>
      <c r="G8109"/>
    </row>
    <row r="8110" spans="1:7" ht="13.5" thickBot="1" x14ac:dyDescent="0.25">
      <c r="A8110" s="406">
        <v>180</v>
      </c>
      <c r="B8110" s="406" t="s">
        <v>740</v>
      </c>
      <c r="C8110" s="406"/>
      <c r="D8110" s="406"/>
      <c r="E8110" s="404" t="s">
        <v>65</v>
      </c>
      <c r="G8110"/>
    </row>
    <row r="8111" spans="1:7" ht="13.5" thickBot="1" x14ac:dyDescent="0.25">
      <c r="A8111" s="407">
        <v>72293</v>
      </c>
      <c r="B8111" s="407" t="s">
        <v>3299</v>
      </c>
      <c r="C8111" s="407" t="s">
        <v>2</v>
      </c>
      <c r="D8111" s="407">
        <v>5.21</v>
      </c>
      <c r="E8111" s="404" t="s">
        <v>65</v>
      </c>
      <c r="G8111"/>
    </row>
    <row r="8112" spans="1:7" ht="13.5" thickBot="1" x14ac:dyDescent="0.25">
      <c r="A8112" s="406">
        <v>72294</v>
      </c>
      <c r="B8112" s="406" t="s">
        <v>3300</v>
      </c>
      <c r="C8112" s="406" t="s">
        <v>2</v>
      </c>
      <c r="D8112" s="406">
        <v>7.92</v>
      </c>
      <c r="E8112" s="404" t="s">
        <v>65</v>
      </c>
      <c r="G8112"/>
    </row>
    <row r="8113" spans="1:7" ht="13.5" customHeight="1" thickBot="1" x14ac:dyDescent="0.25">
      <c r="A8113" s="407">
        <v>72295</v>
      </c>
      <c r="B8113" s="407" t="s">
        <v>3301</v>
      </c>
      <c r="C8113" s="407" t="s">
        <v>2</v>
      </c>
      <c r="D8113" s="407">
        <v>10.84</v>
      </c>
      <c r="E8113" s="404" t="s">
        <v>65</v>
      </c>
      <c r="G8113"/>
    </row>
    <row r="8114" spans="1:7" ht="13.5" thickBot="1" x14ac:dyDescent="0.25">
      <c r="A8114" s="406">
        <v>72306</v>
      </c>
      <c r="B8114" s="406" t="s">
        <v>3302</v>
      </c>
      <c r="C8114" s="406" t="s">
        <v>2</v>
      </c>
      <c r="D8114" s="406">
        <v>169.62</v>
      </c>
      <c r="E8114" s="404" t="s">
        <v>65</v>
      </c>
      <c r="G8114"/>
    </row>
    <row r="8115" spans="1:7" ht="13.5" thickBot="1" x14ac:dyDescent="0.25">
      <c r="A8115" s="407">
        <v>72307</v>
      </c>
      <c r="B8115" s="407" t="s">
        <v>3303</v>
      </c>
      <c r="C8115" s="407" t="s">
        <v>2</v>
      </c>
      <c r="D8115" s="407">
        <v>387.08</v>
      </c>
      <c r="E8115" s="404" t="s">
        <v>65</v>
      </c>
      <c r="G8115"/>
    </row>
    <row r="8116" spans="1:7" ht="13.5" thickBot="1" x14ac:dyDescent="0.25">
      <c r="A8116" s="406">
        <v>72313</v>
      </c>
      <c r="B8116" s="406" t="s">
        <v>3304</v>
      </c>
      <c r="C8116" s="406" t="s">
        <v>2</v>
      </c>
      <c r="D8116" s="406">
        <v>478.61</v>
      </c>
      <c r="E8116" s="404" t="s">
        <v>65</v>
      </c>
      <c r="G8116"/>
    </row>
    <row r="8117" spans="1:7" ht="13.5" thickBot="1" x14ac:dyDescent="0.25">
      <c r="A8117" s="407">
        <v>72320</v>
      </c>
      <c r="B8117" s="407" t="s">
        <v>1059</v>
      </c>
      <c r="C8117" s="407" t="s">
        <v>2</v>
      </c>
      <c r="D8117" s="407">
        <v>142.13</v>
      </c>
      <c r="E8117" s="404" t="s">
        <v>65</v>
      </c>
      <c r="G8117"/>
    </row>
    <row r="8118" spans="1:7" ht="13.5" thickBot="1" x14ac:dyDescent="0.25">
      <c r="A8118" s="406">
        <v>72482</v>
      </c>
      <c r="B8118" s="406" t="s">
        <v>3305</v>
      </c>
      <c r="C8118" s="406" t="s">
        <v>2</v>
      </c>
      <c r="D8118" s="406">
        <v>230.56</v>
      </c>
      <c r="E8118" s="404" t="s">
        <v>65</v>
      </c>
      <c r="G8118"/>
    </row>
    <row r="8119" spans="1:7" ht="13.5" thickBot="1" x14ac:dyDescent="0.25">
      <c r="A8119" s="407">
        <v>72619</v>
      </c>
      <c r="B8119" s="407" t="s">
        <v>3306</v>
      </c>
      <c r="C8119" s="407" t="s">
        <v>2</v>
      </c>
      <c r="D8119" s="407">
        <v>102.08</v>
      </c>
      <c r="E8119" s="404" t="s">
        <v>65</v>
      </c>
      <c r="G8119"/>
    </row>
    <row r="8120" spans="1:7" ht="13.5" thickBot="1" x14ac:dyDescent="0.25">
      <c r="A8120" s="406">
        <v>72620</v>
      </c>
      <c r="B8120" s="406" t="s">
        <v>3307</v>
      </c>
      <c r="C8120" s="406" t="s">
        <v>2</v>
      </c>
      <c r="D8120" s="406">
        <v>191.43</v>
      </c>
      <c r="E8120" s="404" t="s">
        <v>65</v>
      </c>
      <c r="G8120"/>
    </row>
    <row r="8121" spans="1:7" ht="13.5" thickBot="1" x14ac:dyDescent="0.25">
      <c r="A8121" s="407">
        <v>72621</v>
      </c>
      <c r="B8121" s="407" t="s">
        <v>3308</v>
      </c>
      <c r="C8121" s="407" t="s">
        <v>2</v>
      </c>
      <c r="D8121" s="407">
        <v>269.7</v>
      </c>
      <c r="E8121" s="404" t="s">
        <v>65</v>
      </c>
      <c r="G8121"/>
    </row>
    <row r="8122" spans="1:7" ht="13.5" thickBot="1" x14ac:dyDescent="0.25">
      <c r="A8122" s="406">
        <v>72627</v>
      </c>
      <c r="B8122" s="406" t="s">
        <v>3309</v>
      </c>
      <c r="C8122" s="406" t="s">
        <v>2</v>
      </c>
      <c r="D8122" s="406">
        <v>115.38</v>
      </c>
      <c r="E8122" s="404" t="s">
        <v>65</v>
      </c>
      <c r="G8122"/>
    </row>
    <row r="8123" spans="1:7" ht="13.5" thickBot="1" x14ac:dyDescent="0.25">
      <c r="A8123" s="407">
        <v>72667</v>
      </c>
      <c r="B8123" s="407" t="s">
        <v>3310</v>
      </c>
      <c r="C8123" s="407" t="s">
        <v>2</v>
      </c>
      <c r="D8123" s="407">
        <v>119.48</v>
      </c>
      <c r="E8123" s="404" t="s">
        <v>65</v>
      </c>
      <c r="G8123"/>
    </row>
    <row r="8124" spans="1:7" ht="13.5" thickBot="1" x14ac:dyDescent="0.25">
      <c r="A8124" s="406">
        <v>72668</v>
      </c>
      <c r="B8124" s="406" t="s">
        <v>3311</v>
      </c>
      <c r="C8124" s="406" t="s">
        <v>2</v>
      </c>
      <c r="D8124" s="406">
        <v>118.83</v>
      </c>
      <c r="E8124" s="404" t="s">
        <v>65</v>
      </c>
      <c r="G8124"/>
    </row>
    <row r="8125" spans="1:7" ht="13.5" thickBot="1" x14ac:dyDescent="0.25">
      <c r="A8125" s="407">
        <v>72669</v>
      </c>
      <c r="B8125" s="407" t="s">
        <v>3312</v>
      </c>
      <c r="C8125" s="407" t="s">
        <v>2</v>
      </c>
      <c r="D8125" s="407">
        <v>124.16</v>
      </c>
      <c r="E8125" s="404" t="s">
        <v>65</v>
      </c>
      <c r="G8125"/>
    </row>
    <row r="8126" spans="1:7" ht="13.5" thickBot="1" x14ac:dyDescent="0.25">
      <c r="A8126" s="406">
        <v>72681</v>
      </c>
      <c r="B8126" s="406" t="s">
        <v>3313</v>
      </c>
      <c r="C8126" s="406" t="s">
        <v>2</v>
      </c>
      <c r="D8126" s="406">
        <v>87.66</v>
      </c>
      <c r="E8126" s="404" t="s">
        <v>65</v>
      </c>
      <c r="G8126"/>
    </row>
    <row r="8127" spans="1:7" ht="13.5" thickBot="1" x14ac:dyDescent="0.25">
      <c r="A8127" s="407">
        <v>72682</v>
      </c>
      <c r="B8127" s="407" t="s">
        <v>3314</v>
      </c>
      <c r="C8127" s="407" t="s">
        <v>2</v>
      </c>
      <c r="D8127" s="407">
        <v>146.51</v>
      </c>
      <c r="E8127" s="404" t="s">
        <v>65</v>
      </c>
      <c r="G8127"/>
    </row>
    <row r="8128" spans="1:7" ht="13.5" thickBot="1" x14ac:dyDescent="0.25">
      <c r="A8128" s="406">
        <v>72683</v>
      </c>
      <c r="B8128" s="406" t="s">
        <v>3315</v>
      </c>
      <c r="C8128" s="406" t="s">
        <v>2</v>
      </c>
      <c r="D8128" s="406">
        <v>176.77</v>
      </c>
      <c r="E8128" s="404" t="s">
        <v>65</v>
      </c>
      <c r="G8128"/>
    </row>
    <row r="8129" spans="1:7" ht="13.5" thickBot="1" x14ac:dyDescent="0.25">
      <c r="A8129" s="407">
        <v>72719</v>
      </c>
      <c r="B8129" s="407" t="s">
        <v>3316</v>
      </c>
      <c r="C8129" s="407" t="s">
        <v>2</v>
      </c>
      <c r="D8129" s="407">
        <v>209.58</v>
      </c>
      <c r="E8129" s="404" t="s">
        <v>65</v>
      </c>
      <c r="G8129"/>
    </row>
    <row r="8130" spans="1:7" ht="13.5" thickBot="1" x14ac:dyDescent="0.25">
      <c r="A8130" s="406">
        <v>72720</v>
      </c>
      <c r="B8130" s="406" t="s">
        <v>3317</v>
      </c>
      <c r="C8130" s="406" t="s">
        <v>2</v>
      </c>
      <c r="D8130" s="406">
        <v>368.4</v>
      </c>
      <c r="E8130" s="404" t="s">
        <v>65</v>
      </c>
      <c r="G8130"/>
    </row>
    <row r="8131" spans="1:7" ht="13.5" thickBot="1" x14ac:dyDescent="0.25">
      <c r="A8131" s="407">
        <v>72721</v>
      </c>
      <c r="B8131" s="407" t="s">
        <v>3318</v>
      </c>
      <c r="C8131" s="407" t="s">
        <v>2</v>
      </c>
      <c r="D8131" s="407">
        <v>515.38</v>
      </c>
      <c r="E8131" s="404" t="s">
        <v>65</v>
      </c>
      <c r="G8131"/>
    </row>
    <row r="8132" spans="1:7" ht="13.5" thickBot="1" x14ac:dyDescent="0.25">
      <c r="A8132" s="406">
        <v>72729</v>
      </c>
      <c r="B8132" s="406" t="s">
        <v>3319</v>
      </c>
      <c r="C8132" s="406" t="s">
        <v>2</v>
      </c>
      <c r="D8132" s="406">
        <v>274.56</v>
      </c>
      <c r="E8132" s="404" t="s">
        <v>65</v>
      </c>
      <c r="G8132"/>
    </row>
    <row r="8133" spans="1:7" ht="23.25" thickBot="1" x14ac:dyDescent="0.25">
      <c r="A8133" s="407">
        <v>72783</v>
      </c>
      <c r="B8133" s="407" t="s">
        <v>1061</v>
      </c>
      <c r="C8133" s="407" t="s">
        <v>2</v>
      </c>
      <c r="D8133" s="407">
        <v>8.9700000000000006</v>
      </c>
      <c r="E8133" s="404" t="s">
        <v>65</v>
      </c>
      <c r="G8133"/>
    </row>
    <row r="8134" spans="1:7" ht="23.25" thickBot="1" x14ac:dyDescent="0.25">
      <c r="A8134" s="406">
        <v>72784</v>
      </c>
      <c r="B8134" s="406" t="s">
        <v>1062</v>
      </c>
      <c r="C8134" s="406" t="s">
        <v>2</v>
      </c>
      <c r="D8134" s="406">
        <v>10.85</v>
      </c>
      <c r="E8134" s="404" t="s">
        <v>65</v>
      </c>
      <c r="G8134"/>
    </row>
    <row r="8135" spans="1:7" ht="23.25" thickBot="1" x14ac:dyDescent="0.25">
      <c r="A8135" s="407">
        <v>72785</v>
      </c>
      <c r="B8135" s="407" t="s">
        <v>1063</v>
      </c>
      <c r="C8135" s="407" t="s">
        <v>2</v>
      </c>
      <c r="D8135" s="407">
        <v>13.1</v>
      </c>
      <c r="E8135" s="404" t="s">
        <v>65</v>
      </c>
      <c r="G8135"/>
    </row>
    <row r="8136" spans="1:7" ht="23.25" thickBot="1" x14ac:dyDescent="0.25">
      <c r="A8136" s="406">
        <v>72786</v>
      </c>
      <c r="B8136" s="406" t="s">
        <v>1064</v>
      </c>
      <c r="C8136" s="406" t="s">
        <v>2</v>
      </c>
      <c r="D8136" s="406">
        <v>20.97</v>
      </c>
      <c r="E8136" s="404" t="s">
        <v>65</v>
      </c>
      <c r="G8136"/>
    </row>
    <row r="8137" spans="1:7" ht="23.25" thickBot="1" x14ac:dyDescent="0.25">
      <c r="A8137" s="407">
        <v>72787</v>
      </c>
      <c r="B8137" s="407" t="s">
        <v>1065</v>
      </c>
      <c r="C8137" s="407" t="s">
        <v>2</v>
      </c>
      <c r="D8137" s="407">
        <v>23.84</v>
      </c>
      <c r="E8137" s="404" t="s">
        <v>65</v>
      </c>
      <c r="G8137"/>
    </row>
    <row r="8138" spans="1:7" ht="23.25" thickBot="1" x14ac:dyDescent="0.25">
      <c r="A8138" s="406">
        <v>72788</v>
      </c>
      <c r="B8138" s="406" t="s">
        <v>1066</v>
      </c>
      <c r="C8138" s="406" t="s">
        <v>2</v>
      </c>
      <c r="D8138" s="406">
        <v>28.32</v>
      </c>
      <c r="E8138" s="404" t="s">
        <v>65</v>
      </c>
      <c r="G8138"/>
    </row>
    <row r="8139" spans="1:7" ht="23.25" thickBot="1" x14ac:dyDescent="0.25">
      <c r="A8139" s="407">
        <v>72789</v>
      </c>
      <c r="B8139" s="407" t="s">
        <v>1067</v>
      </c>
      <c r="C8139" s="407" t="s">
        <v>2</v>
      </c>
      <c r="D8139" s="407">
        <v>9.59</v>
      </c>
      <c r="E8139" s="404" t="s">
        <v>65</v>
      </c>
      <c r="G8139"/>
    </row>
    <row r="8140" spans="1:7" ht="23.25" thickBot="1" x14ac:dyDescent="0.25">
      <c r="A8140" s="406">
        <v>72790</v>
      </c>
      <c r="B8140" s="406" t="s">
        <v>1068</v>
      </c>
      <c r="C8140" s="406" t="s">
        <v>2</v>
      </c>
      <c r="D8140" s="406">
        <v>12.09</v>
      </c>
      <c r="E8140" s="404" t="s">
        <v>65</v>
      </c>
      <c r="G8140"/>
    </row>
    <row r="8141" spans="1:7" ht="23.25" thickBot="1" x14ac:dyDescent="0.25">
      <c r="A8141" s="407">
        <v>72791</v>
      </c>
      <c r="B8141" s="407" t="s">
        <v>1069</v>
      </c>
      <c r="C8141" s="407" t="s">
        <v>2</v>
      </c>
      <c r="D8141" s="407">
        <v>18.010000000000002</v>
      </c>
      <c r="E8141" s="404" t="s">
        <v>65</v>
      </c>
      <c r="G8141"/>
    </row>
    <row r="8142" spans="1:7" ht="23.25" thickBot="1" x14ac:dyDescent="0.25">
      <c r="A8142" s="406">
        <v>72792</v>
      </c>
      <c r="B8142" s="406" t="s">
        <v>1070</v>
      </c>
      <c r="C8142" s="406" t="s">
        <v>2</v>
      </c>
      <c r="D8142" s="406">
        <v>20.350000000000001</v>
      </c>
      <c r="E8142" s="404" t="s">
        <v>65</v>
      </c>
      <c r="G8142"/>
    </row>
    <row r="8143" spans="1:7" ht="23.25" thickBot="1" x14ac:dyDescent="0.25">
      <c r="A8143" s="407">
        <v>72793</v>
      </c>
      <c r="B8143" s="407" t="s">
        <v>1071</v>
      </c>
      <c r="C8143" s="407" t="s">
        <v>2</v>
      </c>
      <c r="D8143" s="407">
        <v>28.32</v>
      </c>
      <c r="E8143" s="404" t="s">
        <v>65</v>
      </c>
      <c r="G8143"/>
    </row>
    <row r="8144" spans="1:7" ht="23.25" thickBot="1" x14ac:dyDescent="0.25">
      <c r="A8144" s="406">
        <v>72794</v>
      </c>
      <c r="B8144" s="406" t="s">
        <v>1072</v>
      </c>
      <c r="C8144" s="406" t="s">
        <v>2</v>
      </c>
      <c r="D8144" s="406">
        <v>98.37</v>
      </c>
      <c r="E8144" s="404" t="s">
        <v>65</v>
      </c>
      <c r="G8144"/>
    </row>
    <row r="8145" spans="1:7" ht="23.25" thickBot="1" x14ac:dyDescent="0.25">
      <c r="A8145" s="407">
        <v>72795</v>
      </c>
      <c r="B8145" s="407" t="s">
        <v>1073</v>
      </c>
      <c r="C8145" s="407" t="s">
        <v>2</v>
      </c>
      <c r="D8145" s="407">
        <v>135.07</v>
      </c>
      <c r="E8145" s="404" t="s">
        <v>65</v>
      </c>
      <c r="G8145"/>
    </row>
    <row r="8146" spans="1:7" ht="23.25" thickBot="1" x14ac:dyDescent="0.25">
      <c r="A8146" s="406">
        <v>72796</v>
      </c>
      <c r="B8146" s="406" t="s">
        <v>1074</v>
      </c>
      <c r="C8146" s="406" t="s">
        <v>2</v>
      </c>
      <c r="D8146" s="406">
        <v>184.97</v>
      </c>
      <c r="E8146" s="404" t="s">
        <v>65</v>
      </c>
      <c r="G8146"/>
    </row>
    <row r="8147" spans="1:7" ht="23.25" thickBot="1" x14ac:dyDescent="0.25">
      <c r="A8147" s="407">
        <v>72797</v>
      </c>
      <c r="B8147" s="407" t="s">
        <v>1075</v>
      </c>
      <c r="C8147" s="407" t="s">
        <v>2</v>
      </c>
      <c r="D8147" s="407">
        <v>13.08</v>
      </c>
      <c r="E8147" s="404" t="s">
        <v>65</v>
      </c>
      <c r="G8147"/>
    </row>
    <row r="8148" spans="1:7" ht="23.25" thickBot="1" x14ac:dyDescent="0.25">
      <c r="A8148" s="406">
        <v>72798</v>
      </c>
      <c r="B8148" s="406" t="s">
        <v>1076</v>
      </c>
      <c r="C8148" s="406" t="s">
        <v>2</v>
      </c>
      <c r="D8148" s="406">
        <v>15.32</v>
      </c>
      <c r="E8148" s="404" t="s">
        <v>65</v>
      </c>
      <c r="G8148"/>
    </row>
    <row r="8149" spans="1:7" ht="23.25" thickBot="1" x14ac:dyDescent="0.25">
      <c r="A8149" s="407">
        <v>72800</v>
      </c>
      <c r="B8149" s="407" t="s">
        <v>1077</v>
      </c>
      <c r="C8149" s="407" t="s">
        <v>2</v>
      </c>
      <c r="D8149" s="407">
        <v>22.73</v>
      </c>
      <c r="E8149" s="404" t="s">
        <v>65</v>
      </c>
      <c r="G8149"/>
    </row>
    <row r="8150" spans="1:7" ht="23.25" thickBot="1" x14ac:dyDescent="0.25">
      <c r="A8150" s="406">
        <v>72801</v>
      </c>
      <c r="B8150" s="406" t="s">
        <v>1078</v>
      </c>
      <c r="C8150" s="406" t="s">
        <v>2</v>
      </c>
      <c r="D8150" s="406">
        <v>25.75</v>
      </c>
      <c r="E8150" s="404" t="s">
        <v>65</v>
      </c>
      <c r="G8150"/>
    </row>
    <row r="8151" spans="1:7" ht="23.25" thickBot="1" x14ac:dyDescent="0.25">
      <c r="A8151" s="407">
        <v>72802</v>
      </c>
      <c r="B8151" s="407" t="s">
        <v>1079</v>
      </c>
      <c r="C8151" s="407" t="s">
        <v>2</v>
      </c>
      <c r="D8151" s="407">
        <v>36.35</v>
      </c>
      <c r="E8151" s="404" t="s">
        <v>65</v>
      </c>
      <c r="G8151"/>
    </row>
    <row r="8152" spans="1:7" ht="23.25" thickBot="1" x14ac:dyDescent="0.25">
      <c r="A8152" s="406">
        <v>72803</v>
      </c>
      <c r="B8152" s="406" t="s">
        <v>1080</v>
      </c>
      <c r="C8152" s="406" t="s">
        <v>2</v>
      </c>
      <c r="D8152" s="406">
        <v>129.63999999999999</v>
      </c>
      <c r="E8152" s="404" t="s">
        <v>65</v>
      </c>
      <c r="G8152"/>
    </row>
    <row r="8153" spans="1:7" ht="25.5" customHeight="1" thickBot="1" x14ac:dyDescent="0.25">
      <c r="A8153" s="407">
        <v>72804</v>
      </c>
      <c r="B8153" s="407" t="s">
        <v>1081</v>
      </c>
      <c r="C8153" s="407" t="s">
        <v>2</v>
      </c>
      <c r="D8153" s="407">
        <v>175.43</v>
      </c>
      <c r="E8153" s="404" t="s">
        <v>65</v>
      </c>
      <c r="G8153"/>
    </row>
    <row r="8154" spans="1:7" ht="23.25" thickBot="1" x14ac:dyDescent="0.25">
      <c r="A8154" s="406">
        <v>72805</v>
      </c>
      <c r="B8154" s="406" t="s">
        <v>1082</v>
      </c>
      <c r="C8154" s="406" t="s">
        <v>2</v>
      </c>
      <c r="D8154" s="406">
        <v>260.86</v>
      </c>
      <c r="E8154" s="404" t="s">
        <v>65</v>
      </c>
      <c r="G8154"/>
    </row>
    <row r="8155" spans="1:7" ht="23.25" thickBot="1" x14ac:dyDescent="0.25">
      <c r="A8155" s="407">
        <v>89358</v>
      </c>
      <c r="B8155" s="407" t="s">
        <v>14931</v>
      </c>
      <c r="C8155" s="407" t="s">
        <v>2</v>
      </c>
      <c r="D8155" s="407">
        <v>4.8600000000000003</v>
      </c>
      <c r="E8155" s="404" t="s">
        <v>65</v>
      </c>
      <c r="G8155"/>
    </row>
    <row r="8156" spans="1:7" ht="23.25" thickBot="1" x14ac:dyDescent="0.25">
      <c r="A8156" s="406">
        <v>89359</v>
      </c>
      <c r="B8156" s="406" t="s">
        <v>14932</v>
      </c>
      <c r="C8156" s="406" t="s">
        <v>2</v>
      </c>
      <c r="D8156" s="406">
        <v>4.95</v>
      </c>
      <c r="E8156" s="404" t="s">
        <v>65</v>
      </c>
      <c r="G8156"/>
    </row>
    <row r="8157" spans="1:7" ht="23.25" thickBot="1" x14ac:dyDescent="0.25">
      <c r="A8157" s="407">
        <v>89360</v>
      </c>
      <c r="B8157" s="407" t="s">
        <v>14933</v>
      </c>
      <c r="C8157" s="407" t="s">
        <v>2</v>
      </c>
      <c r="D8157" s="407">
        <v>5.64</v>
      </c>
      <c r="E8157" s="404" t="s">
        <v>65</v>
      </c>
      <c r="G8157"/>
    </row>
    <row r="8158" spans="1:7" ht="23.25" thickBot="1" x14ac:dyDescent="0.25">
      <c r="A8158" s="406">
        <v>89361</v>
      </c>
      <c r="B8158" s="406" t="s">
        <v>14934</v>
      </c>
      <c r="C8158" s="406" t="s">
        <v>2</v>
      </c>
      <c r="D8158" s="406">
        <v>5.58</v>
      </c>
      <c r="E8158" s="404" t="s">
        <v>65</v>
      </c>
      <c r="G8158"/>
    </row>
    <row r="8159" spans="1:7" ht="23.25" thickBot="1" x14ac:dyDescent="0.25">
      <c r="A8159" s="407">
        <v>89362</v>
      </c>
      <c r="B8159" s="407" t="s">
        <v>14935</v>
      </c>
      <c r="C8159" s="407" t="s">
        <v>2</v>
      </c>
      <c r="D8159" s="407">
        <v>5.71</v>
      </c>
      <c r="E8159" s="404" t="s">
        <v>65</v>
      </c>
      <c r="G8159"/>
    </row>
    <row r="8160" spans="1:7" ht="23.25" thickBot="1" x14ac:dyDescent="0.25">
      <c r="A8160" s="406">
        <v>89363</v>
      </c>
      <c r="B8160" s="406" t="s">
        <v>14936</v>
      </c>
      <c r="C8160" s="406" t="s">
        <v>2</v>
      </c>
      <c r="D8160" s="406">
        <v>6.05</v>
      </c>
      <c r="E8160" s="404" t="s">
        <v>65</v>
      </c>
      <c r="G8160"/>
    </row>
    <row r="8161" spans="1:7" ht="23.25" thickBot="1" x14ac:dyDescent="0.25">
      <c r="A8161" s="407">
        <v>89364</v>
      </c>
      <c r="B8161" s="407" t="s">
        <v>14937</v>
      </c>
      <c r="C8161" s="407" t="s">
        <v>2</v>
      </c>
      <c r="D8161" s="407">
        <v>6.88</v>
      </c>
      <c r="E8161" s="404" t="s">
        <v>65</v>
      </c>
      <c r="G8161"/>
    </row>
    <row r="8162" spans="1:7" ht="23.25" thickBot="1" x14ac:dyDescent="0.25">
      <c r="A8162" s="406">
        <v>89365</v>
      </c>
      <c r="B8162" s="406" t="s">
        <v>14938</v>
      </c>
      <c r="C8162" s="406" t="s">
        <v>2</v>
      </c>
      <c r="D8162" s="406">
        <v>6.58</v>
      </c>
      <c r="E8162" s="404" t="s">
        <v>65</v>
      </c>
      <c r="G8162"/>
    </row>
    <row r="8163" spans="1:7" ht="23.25" thickBot="1" x14ac:dyDescent="0.25">
      <c r="A8163" s="407">
        <v>89366</v>
      </c>
      <c r="B8163" s="407" t="s">
        <v>14939</v>
      </c>
      <c r="C8163" s="407" t="s">
        <v>14940</v>
      </c>
      <c r="D8163" s="407">
        <v>8.59</v>
      </c>
      <c r="E8163" s="404" t="s">
        <v>65</v>
      </c>
      <c r="G8163"/>
    </row>
    <row r="8164" spans="1:7" ht="23.25" thickBot="1" x14ac:dyDescent="0.25">
      <c r="A8164" s="406">
        <v>89367</v>
      </c>
      <c r="B8164" s="406" t="s">
        <v>14941</v>
      </c>
      <c r="C8164" s="406" t="s">
        <v>2</v>
      </c>
      <c r="D8164" s="406">
        <v>7.33</v>
      </c>
      <c r="E8164" s="404" t="s">
        <v>65</v>
      </c>
      <c r="G8164"/>
    </row>
    <row r="8165" spans="1:7" ht="23.25" thickBot="1" x14ac:dyDescent="0.25">
      <c r="A8165" s="407">
        <v>89368</v>
      </c>
      <c r="B8165" s="407" t="s">
        <v>14942</v>
      </c>
      <c r="C8165" s="407" t="s">
        <v>2</v>
      </c>
      <c r="D8165" s="407">
        <v>8.11</v>
      </c>
      <c r="E8165" s="404" t="s">
        <v>65</v>
      </c>
      <c r="G8165"/>
    </row>
    <row r="8166" spans="1:7" ht="23.25" thickBot="1" x14ac:dyDescent="0.25">
      <c r="A8166" s="406">
        <v>89369</v>
      </c>
      <c r="B8166" s="406" t="s">
        <v>14943</v>
      </c>
      <c r="C8166" s="406" t="s">
        <v>2</v>
      </c>
      <c r="D8166" s="406">
        <v>9.5299999999999994</v>
      </c>
      <c r="E8166" s="404" t="s">
        <v>65</v>
      </c>
      <c r="G8166"/>
    </row>
    <row r="8167" spans="1:7" ht="23.25" thickBot="1" x14ac:dyDescent="0.25">
      <c r="A8167" s="407">
        <v>89370</v>
      </c>
      <c r="B8167" s="407" t="s">
        <v>14944</v>
      </c>
      <c r="C8167" s="407" t="s">
        <v>2</v>
      </c>
      <c r="D8167" s="407">
        <v>8.4499999999999993</v>
      </c>
      <c r="E8167" s="404" t="s">
        <v>65</v>
      </c>
      <c r="G8167"/>
    </row>
    <row r="8168" spans="1:7" ht="23.25" thickBot="1" x14ac:dyDescent="0.25">
      <c r="A8168" s="406">
        <v>89371</v>
      </c>
      <c r="B8168" s="406" t="s">
        <v>14945</v>
      </c>
      <c r="C8168" s="406" t="s">
        <v>2</v>
      </c>
      <c r="D8168" s="406">
        <v>3.59</v>
      </c>
      <c r="E8168" s="404" t="s">
        <v>65</v>
      </c>
      <c r="G8168"/>
    </row>
    <row r="8169" spans="1:7" ht="23.25" thickBot="1" x14ac:dyDescent="0.25">
      <c r="A8169" s="407">
        <v>89372</v>
      </c>
      <c r="B8169" s="407" t="s">
        <v>14946</v>
      </c>
      <c r="C8169" s="407" t="s">
        <v>2</v>
      </c>
      <c r="D8169" s="407">
        <v>7.49</v>
      </c>
      <c r="E8169" s="404" t="s">
        <v>65</v>
      </c>
      <c r="G8169"/>
    </row>
    <row r="8170" spans="1:7" ht="23.25" thickBot="1" x14ac:dyDescent="0.25">
      <c r="A8170" s="406">
        <v>89373</v>
      </c>
      <c r="B8170" s="406" t="s">
        <v>14947</v>
      </c>
      <c r="C8170" s="406" t="s">
        <v>11976</v>
      </c>
      <c r="D8170" s="406">
        <v>3.87</v>
      </c>
      <c r="E8170" s="404" t="s">
        <v>65</v>
      </c>
      <c r="G8170"/>
    </row>
    <row r="8171" spans="1:7" ht="23.25" thickBot="1" x14ac:dyDescent="0.25">
      <c r="A8171" s="407">
        <v>89374</v>
      </c>
      <c r="B8171" s="407" t="s">
        <v>14948</v>
      </c>
      <c r="C8171" s="407" t="s">
        <v>5040</v>
      </c>
      <c r="D8171" s="407">
        <v>5.83</v>
      </c>
      <c r="E8171" s="404" t="s">
        <v>65</v>
      </c>
      <c r="G8171"/>
    </row>
    <row r="8172" spans="1:7" ht="23.25" thickBot="1" x14ac:dyDescent="0.25">
      <c r="A8172" s="406">
        <v>89375</v>
      </c>
      <c r="B8172" s="406" t="s">
        <v>14949</v>
      </c>
      <c r="C8172" s="406" t="s">
        <v>11977</v>
      </c>
      <c r="D8172" s="406">
        <v>7.31</v>
      </c>
      <c r="E8172" s="404" t="s">
        <v>65</v>
      </c>
      <c r="G8172"/>
    </row>
    <row r="8173" spans="1:7" ht="23.25" thickBot="1" x14ac:dyDescent="0.25">
      <c r="A8173" s="407">
        <v>89376</v>
      </c>
      <c r="B8173" s="407" t="s">
        <v>14950</v>
      </c>
      <c r="C8173" s="407" t="s">
        <v>2</v>
      </c>
      <c r="D8173" s="407">
        <v>3.7</v>
      </c>
      <c r="E8173" s="404" t="s">
        <v>65</v>
      </c>
      <c r="G8173"/>
    </row>
    <row r="8174" spans="1:7" ht="23.25" thickBot="1" x14ac:dyDescent="0.25">
      <c r="A8174" s="406">
        <v>89378</v>
      </c>
      <c r="B8174" s="406" t="s">
        <v>14951</v>
      </c>
      <c r="C8174" s="406" t="s">
        <v>2</v>
      </c>
      <c r="D8174" s="406">
        <v>4.2</v>
      </c>
      <c r="E8174" s="404" t="s">
        <v>65</v>
      </c>
      <c r="G8174"/>
    </row>
    <row r="8175" spans="1:7" ht="23.25" thickBot="1" x14ac:dyDescent="0.25">
      <c r="A8175" s="407">
        <v>89379</v>
      </c>
      <c r="B8175" s="407" t="s">
        <v>14952</v>
      </c>
      <c r="C8175" s="407" t="s">
        <v>2</v>
      </c>
      <c r="D8175" s="407">
        <v>9.8000000000000007</v>
      </c>
      <c r="E8175" s="404" t="s">
        <v>65</v>
      </c>
      <c r="G8175"/>
    </row>
    <row r="8176" spans="1:7" ht="23.25" thickBot="1" x14ac:dyDescent="0.25">
      <c r="A8176" s="406">
        <v>89380</v>
      </c>
      <c r="B8176" s="406" t="s">
        <v>14953</v>
      </c>
      <c r="C8176" s="406" t="s">
        <v>11976</v>
      </c>
      <c r="D8176" s="406">
        <v>5.33</v>
      </c>
      <c r="E8176" s="404" t="s">
        <v>65</v>
      </c>
      <c r="G8176"/>
    </row>
    <row r="8177" spans="1:7" ht="23.25" thickBot="1" x14ac:dyDescent="0.25">
      <c r="A8177" s="407">
        <v>89381</v>
      </c>
      <c r="B8177" s="407" t="s">
        <v>11978</v>
      </c>
      <c r="C8177" s="407" t="s">
        <v>2</v>
      </c>
      <c r="D8177" s="407">
        <v>7.27</v>
      </c>
      <c r="E8177" s="404" t="s">
        <v>65</v>
      </c>
      <c r="G8177"/>
    </row>
    <row r="8178" spans="1:7" ht="23.25" thickBot="1" x14ac:dyDescent="0.25">
      <c r="A8178" s="406">
        <v>89382</v>
      </c>
      <c r="B8178" s="406" t="s">
        <v>11979</v>
      </c>
      <c r="C8178" s="406" t="s">
        <v>11977</v>
      </c>
      <c r="D8178" s="406">
        <v>8.61</v>
      </c>
      <c r="E8178" s="404" t="s">
        <v>65</v>
      </c>
      <c r="G8178"/>
    </row>
    <row r="8179" spans="1:7" ht="23.25" thickBot="1" x14ac:dyDescent="0.25">
      <c r="A8179" s="407">
        <v>89383</v>
      </c>
      <c r="B8179" s="407" t="s">
        <v>14954</v>
      </c>
      <c r="C8179" s="407" t="s">
        <v>2</v>
      </c>
      <c r="D8179" s="407">
        <v>4.32</v>
      </c>
      <c r="E8179" s="404" t="s">
        <v>65</v>
      </c>
      <c r="G8179"/>
    </row>
    <row r="8180" spans="1:7" ht="23.25" thickBot="1" x14ac:dyDescent="0.25">
      <c r="A8180" s="406">
        <v>89385</v>
      </c>
      <c r="B8180" s="406" t="s">
        <v>14955</v>
      </c>
      <c r="C8180" s="406" t="s">
        <v>2</v>
      </c>
      <c r="D8180" s="406">
        <v>4.53</v>
      </c>
      <c r="E8180" s="404" t="s">
        <v>65</v>
      </c>
      <c r="G8180"/>
    </row>
    <row r="8181" spans="1:7" ht="23.25" thickBot="1" x14ac:dyDescent="0.25">
      <c r="A8181" s="407">
        <v>89386</v>
      </c>
      <c r="B8181" s="407" t="s">
        <v>11980</v>
      </c>
      <c r="C8181" s="407" t="s">
        <v>2</v>
      </c>
      <c r="D8181" s="407">
        <v>5.45</v>
      </c>
      <c r="E8181" s="404" t="s">
        <v>65</v>
      </c>
      <c r="G8181"/>
    </row>
    <row r="8182" spans="1:7" ht="23.25" thickBot="1" x14ac:dyDescent="0.25">
      <c r="A8182" s="406">
        <v>89388</v>
      </c>
      <c r="B8182" s="406" t="s">
        <v>11981</v>
      </c>
      <c r="C8182" s="406" t="s">
        <v>11976</v>
      </c>
      <c r="D8182" s="406">
        <v>6.48</v>
      </c>
      <c r="E8182" s="404" t="s">
        <v>65</v>
      </c>
      <c r="G8182"/>
    </row>
    <row r="8183" spans="1:7" ht="23.25" thickBot="1" x14ac:dyDescent="0.25">
      <c r="A8183" s="407">
        <v>89389</v>
      </c>
      <c r="B8183" s="407" t="s">
        <v>14956</v>
      </c>
      <c r="C8183" s="407" t="s">
        <v>2</v>
      </c>
      <c r="D8183" s="407">
        <v>6.93</v>
      </c>
      <c r="E8183" s="404" t="s">
        <v>65</v>
      </c>
      <c r="G8183"/>
    </row>
    <row r="8184" spans="1:7" ht="23.25" thickBot="1" x14ac:dyDescent="0.25">
      <c r="A8184" s="406">
        <v>89390</v>
      </c>
      <c r="B8184" s="406" t="s">
        <v>11982</v>
      </c>
      <c r="C8184" s="406" t="s">
        <v>11977</v>
      </c>
      <c r="D8184" s="406">
        <v>12.72</v>
      </c>
      <c r="E8184" s="404" t="s">
        <v>65</v>
      </c>
      <c r="G8184"/>
    </row>
    <row r="8185" spans="1:7" ht="23.25" thickBot="1" x14ac:dyDescent="0.25">
      <c r="A8185" s="407">
        <v>89391</v>
      </c>
      <c r="B8185" s="407" t="s">
        <v>14957</v>
      </c>
      <c r="C8185" s="407" t="s">
        <v>2</v>
      </c>
      <c r="D8185" s="407">
        <v>5.63</v>
      </c>
      <c r="E8185" s="404" t="s">
        <v>65</v>
      </c>
      <c r="G8185"/>
    </row>
    <row r="8186" spans="1:7" ht="23.25" thickBot="1" x14ac:dyDescent="0.25">
      <c r="A8186" s="406">
        <v>89393</v>
      </c>
      <c r="B8186" s="406" t="s">
        <v>11983</v>
      </c>
      <c r="C8186" s="406" t="s">
        <v>2</v>
      </c>
      <c r="D8186" s="406">
        <v>6.77</v>
      </c>
      <c r="E8186" s="404" t="s">
        <v>65</v>
      </c>
      <c r="G8186"/>
    </row>
    <row r="8187" spans="1:7" ht="23.25" thickBot="1" x14ac:dyDescent="0.25">
      <c r="A8187" s="407">
        <v>89394</v>
      </c>
      <c r="B8187" s="407" t="s">
        <v>13133</v>
      </c>
      <c r="C8187" s="407" t="s">
        <v>11984</v>
      </c>
      <c r="D8187" s="407">
        <v>11.43</v>
      </c>
      <c r="E8187" s="404" t="s">
        <v>65</v>
      </c>
      <c r="G8187"/>
    </row>
    <row r="8188" spans="1:7" ht="23.25" thickBot="1" x14ac:dyDescent="0.25">
      <c r="A8188" s="406">
        <v>89395</v>
      </c>
      <c r="B8188" s="406" t="s">
        <v>11985</v>
      </c>
      <c r="C8188" s="406" t="s">
        <v>2</v>
      </c>
      <c r="D8188" s="406">
        <v>8.07</v>
      </c>
      <c r="E8188" s="404" t="s">
        <v>65</v>
      </c>
      <c r="G8188"/>
    </row>
    <row r="8189" spans="1:7" ht="23.25" thickBot="1" x14ac:dyDescent="0.25">
      <c r="A8189" s="407">
        <v>89396</v>
      </c>
      <c r="B8189" s="407" t="s">
        <v>13134</v>
      </c>
      <c r="C8189" s="407" t="s">
        <v>11984</v>
      </c>
      <c r="D8189" s="407">
        <v>13.01</v>
      </c>
      <c r="E8189" s="404" t="s">
        <v>65</v>
      </c>
      <c r="G8189"/>
    </row>
    <row r="8190" spans="1:7" ht="23.25" thickBot="1" x14ac:dyDescent="0.25">
      <c r="A8190" s="406">
        <v>89397</v>
      </c>
      <c r="B8190" s="406" t="s">
        <v>11986</v>
      </c>
      <c r="C8190" s="406" t="s">
        <v>11987</v>
      </c>
      <c r="D8190" s="406">
        <v>9.11</v>
      </c>
      <c r="E8190" s="404" t="s">
        <v>65</v>
      </c>
      <c r="G8190"/>
    </row>
    <row r="8191" spans="1:7" ht="23.25" thickBot="1" x14ac:dyDescent="0.25">
      <c r="A8191" s="407">
        <v>89398</v>
      </c>
      <c r="B8191" s="407" t="s">
        <v>11988</v>
      </c>
      <c r="C8191" s="407" t="s">
        <v>2</v>
      </c>
      <c r="D8191" s="407">
        <v>10.73</v>
      </c>
      <c r="E8191" s="404" t="s">
        <v>65</v>
      </c>
      <c r="G8191"/>
    </row>
    <row r="8192" spans="1:7" ht="23.25" thickBot="1" x14ac:dyDescent="0.25">
      <c r="A8192" s="406">
        <v>89399</v>
      </c>
      <c r="B8192" s="406" t="s">
        <v>13135</v>
      </c>
      <c r="C8192" s="406" t="s">
        <v>11984</v>
      </c>
      <c r="D8192" s="406">
        <v>18.63</v>
      </c>
      <c r="E8192" s="404" t="s">
        <v>65</v>
      </c>
      <c r="G8192"/>
    </row>
    <row r="8193" spans="1:7" ht="23.25" thickBot="1" x14ac:dyDescent="0.25">
      <c r="A8193" s="407">
        <v>89400</v>
      </c>
      <c r="B8193" s="407" t="s">
        <v>11989</v>
      </c>
      <c r="C8193" s="407" t="s">
        <v>11987</v>
      </c>
      <c r="D8193" s="407">
        <v>12.34</v>
      </c>
      <c r="E8193" s="404" t="s">
        <v>65</v>
      </c>
      <c r="G8193"/>
    </row>
    <row r="8194" spans="1:7" ht="23.25" thickBot="1" x14ac:dyDescent="0.25">
      <c r="A8194" s="406">
        <v>89404</v>
      </c>
      <c r="B8194" s="406" t="s">
        <v>11990</v>
      </c>
      <c r="C8194" s="406" t="s">
        <v>2</v>
      </c>
      <c r="D8194" s="406">
        <v>3.19</v>
      </c>
      <c r="E8194" s="404" t="s">
        <v>65</v>
      </c>
      <c r="G8194"/>
    </row>
    <row r="8195" spans="1:7" ht="23.25" thickBot="1" x14ac:dyDescent="0.25">
      <c r="A8195" s="407">
        <v>89405</v>
      </c>
      <c r="B8195" s="407" t="s">
        <v>11991</v>
      </c>
      <c r="C8195" s="407" t="s">
        <v>2</v>
      </c>
      <c r="D8195" s="407">
        <v>3.28</v>
      </c>
      <c r="E8195" s="404" t="s">
        <v>65</v>
      </c>
      <c r="G8195"/>
    </row>
    <row r="8196" spans="1:7" ht="23.25" thickBot="1" x14ac:dyDescent="0.25">
      <c r="A8196" s="406">
        <v>89406</v>
      </c>
      <c r="B8196" s="406" t="s">
        <v>11992</v>
      </c>
      <c r="C8196" s="406" t="s">
        <v>2</v>
      </c>
      <c r="D8196" s="406">
        <v>3.97</v>
      </c>
      <c r="E8196" s="404" t="s">
        <v>65</v>
      </c>
      <c r="G8196"/>
    </row>
    <row r="8197" spans="1:7" ht="23.25" thickBot="1" x14ac:dyDescent="0.25">
      <c r="A8197" s="407">
        <v>89407</v>
      </c>
      <c r="B8197" s="407" t="s">
        <v>11993</v>
      </c>
      <c r="C8197" s="407" t="s">
        <v>2</v>
      </c>
      <c r="D8197" s="407">
        <v>3.91</v>
      </c>
      <c r="E8197" s="404" t="s">
        <v>65</v>
      </c>
      <c r="G8197"/>
    </row>
    <row r="8198" spans="1:7" ht="23.25" thickBot="1" x14ac:dyDescent="0.25">
      <c r="A8198" s="406">
        <v>89408</v>
      </c>
      <c r="B8198" s="406" t="s">
        <v>11994</v>
      </c>
      <c r="C8198" s="406" t="s">
        <v>2</v>
      </c>
      <c r="D8198" s="406">
        <v>3.78</v>
      </c>
      <c r="E8198" s="404" t="s">
        <v>65</v>
      </c>
      <c r="G8198"/>
    </row>
    <row r="8199" spans="1:7" ht="23.25" thickBot="1" x14ac:dyDescent="0.25">
      <c r="A8199" s="407">
        <v>89409</v>
      </c>
      <c r="B8199" s="407" t="s">
        <v>11995</v>
      </c>
      <c r="C8199" s="407" t="s">
        <v>2</v>
      </c>
      <c r="D8199" s="407">
        <v>4.12</v>
      </c>
      <c r="E8199" s="404" t="s">
        <v>65</v>
      </c>
      <c r="G8199"/>
    </row>
    <row r="8200" spans="1:7" ht="23.25" thickBot="1" x14ac:dyDescent="0.25">
      <c r="A8200" s="406">
        <v>89410</v>
      </c>
      <c r="B8200" s="406" t="s">
        <v>11996</v>
      </c>
      <c r="C8200" s="406" t="s">
        <v>2</v>
      </c>
      <c r="D8200" s="406">
        <v>4.95</v>
      </c>
      <c r="E8200" s="404" t="s">
        <v>65</v>
      </c>
      <c r="G8200"/>
    </row>
    <row r="8201" spans="1:7" ht="23.25" thickBot="1" x14ac:dyDescent="0.25">
      <c r="A8201" s="407">
        <v>89411</v>
      </c>
      <c r="B8201" s="407" t="s">
        <v>11997</v>
      </c>
      <c r="C8201" s="407" t="s">
        <v>2</v>
      </c>
      <c r="D8201" s="407">
        <v>4.66</v>
      </c>
      <c r="E8201" s="404" t="s">
        <v>65</v>
      </c>
      <c r="G8201"/>
    </row>
    <row r="8202" spans="1:7" ht="23.25" thickBot="1" x14ac:dyDescent="0.25">
      <c r="A8202" s="406">
        <v>89412</v>
      </c>
      <c r="B8202" s="406" t="s">
        <v>11998</v>
      </c>
      <c r="C8202" s="406" t="s">
        <v>2</v>
      </c>
      <c r="D8202" s="406">
        <v>4.66</v>
      </c>
      <c r="E8202" s="404" t="s">
        <v>65</v>
      </c>
      <c r="G8202"/>
    </row>
    <row r="8203" spans="1:7" ht="23.25" thickBot="1" x14ac:dyDescent="0.25">
      <c r="A8203" s="407">
        <v>89413</v>
      </c>
      <c r="B8203" s="407" t="s">
        <v>11999</v>
      </c>
      <c r="C8203" s="407" t="s">
        <v>2</v>
      </c>
      <c r="D8203" s="407">
        <v>5.0199999999999996</v>
      </c>
      <c r="E8203" s="404" t="s">
        <v>65</v>
      </c>
      <c r="G8203"/>
    </row>
    <row r="8204" spans="1:7" ht="23.25" thickBot="1" x14ac:dyDescent="0.25">
      <c r="A8204" s="406">
        <v>89414</v>
      </c>
      <c r="B8204" s="406" t="s">
        <v>12000</v>
      </c>
      <c r="C8204" s="406" t="s">
        <v>2</v>
      </c>
      <c r="D8204" s="406">
        <v>5.8</v>
      </c>
      <c r="E8204" s="404" t="s">
        <v>65</v>
      </c>
      <c r="G8204"/>
    </row>
    <row r="8205" spans="1:7" ht="23.25" thickBot="1" x14ac:dyDescent="0.25">
      <c r="A8205" s="407">
        <v>89415</v>
      </c>
      <c r="B8205" s="407" t="s">
        <v>12001</v>
      </c>
      <c r="C8205" s="407" t="s">
        <v>2</v>
      </c>
      <c r="D8205" s="407">
        <v>7.21</v>
      </c>
      <c r="E8205" s="404" t="s">
        <v>65</v>
      </c>
      <c r="G8205"/>
    </row>
    <row r="8206" spans="1:7" ht="23.25" thickBot="1" x14ac:dyDescent="0.25">
      <c r="A8206" s="406">
        <v>89416</v>
      </c>
      <c r="B8206" s="406" t="s">
        <v>12002</v>
      </c>
      <c r="C8206" s="406" t="s">
        <v>2</v>
      </c>
      <c r="D8206" s="406">
        <v>6.14</v>
      </c>
      <c r="E8206" s="404" t="s">
        <v>65</v>
      </c>
      <c r="G8206"/>
    </row>
    <row r="8207" spans="1:7" ht="23.25" thickBot="1" x14ac:dyDescent="0.25">
      <c r="A8207" s="407">
        <v>89417</v>
      </c>
      <c r="B8207" s="407" t="s">
        <v>12003</v>
      </c>
      <c r="C8207" s="407" t="s">
        <v>12004</v>
      </c>
      <c r="D8207" s="407">
        <v>2.5</v>
      </c>
      <c r="E8207" s="404" t="s">
        <v>65</v>
      </c>
      <c r="G8207"/>
    </row>
    <row r="8208" spans="1:7" ht="23.25" thickBot="1" x14ac:dyDescent="0.25">
      <c r="A8208" s="406">
        <v>89418</v>
      </c>
      <c r="B8208" s="406" t="s">
        <v>12005</v>
      </c>
      <c r="C8208" s="406" t="s">
        <v>2</v>
      </c>
      <c r="D8208" s="406">
        <v>6.39</v>
      </c>
      <c r="E8208" s="404" t="s">
        <v>65</v>
      </c>
      <c r="G8208"/>
    </row>
    <row r="8209" spans="1:7" ht="23.25" thickBot="1" x14ac:dyDescent="0.25">
      <c r="A8209" s="407">
        <v>89419</v>
      </c>
      <c r="B8209" s="407" t="s">
        <v>12006</v>
      </c>
      <c r="C8209" s="407" t="s">
        <v>768</v>
      </c>
      <c r="D8209" s="407">
        <v>2.77</v>
      </c>
      <c r="E8209" s="404" t="s">
        <v>65</v>
      </c>
      <c r="G8209"/>
    </row>
    <row r="8210" spans="1:7" ht="23.25" thickBot="1" x14ac:dyDescent="0.25">
      <c r="A8210" s="406">
        <v>89420</v>
      </c>
      <c r="B8210" s="406" t="s">
        <v>12007</v>
      </c>
      <c r="C8210" s="406" t="s">
        <v>5040</v>
      </c>
      <c r="D8210" s="406">
        <v>4.7300000000000004</v>
      </c>
      <c r="E8210" s="404" t="s">
        <v>65</v>
      </c>
      <c r="G8210"/>
    </row>
    <row r="8211" spans="1:7" ht="23.25" thickBot="1" x14ac:dyDescent="0.25">
      <c r="A8211" s="407">
        <v>89421</v>
      </c>
      <c r="B8211" s="407" t="s">
        <v>12008</v>
      </c>
      <c r="C8211" s="407" t="s">
        <v>12009</v>
      </c>
      <c r="D8211" s="407">
        <v>6.21</v>
      </c>
      <c r="E8211" s="404" t="s">
        <v>65</v>
      </c>
      <c r="G8211"/>
    </row>
    <row r="8212" spans="1:7" ht="23.25" thickBot="1" x14ac:dyDescent="0.25">
      <c r="A8212" s="406">
        <v>89422</v>
      </c>
      <c r="B8212" s="406" t="s">
        <v>12010</v>
      </c>
      <c r="C8212" s="406" t="s">
        <v>2</v>
      </c>
      <c r="D8212" s="406">
        <v>2.6</v>
      </c>
      <c r="E8212" s="404" t="s">
        <v>65</v>
      </c>
      <c r="G8212"/>
    </row>
    <row r="8213" spans="1:7" ht="23.25" thickBot="1" x14ac:dyDescent="0.25">
      <c r="A8213" s="407">
        <v>89424</v>
      </c>
      <c r="B8213" s="407" t="s">
        <v>12011</v>
      </c>
      <c r="C8213" s="407" t="s">
        <v>12004</v>
      </c>
      <c r="D8213" s="407">
        <v>2.91</v>
      </c>
      <c r="E8213" s="404" t="s">
        <v>65</v>
      </c>
      <c r="G8213"/>
    </row>
    <row r="8214" spans="1:7" ht="23.25" thickBot="1" x14ac:dyDescent="0.25">
      <c r="A8214" s="406">
        <v>89425</v>
      </c>
      <c r="B8214" s="406" t="s">
        <v>12012</v>
      </c>
      <c r="C8214" s="406" t="s">
        <v>2</v>
      </c>
      <c r="D8214" s="406">
        <v>8.51</v>
      </c>
      <c r="E8214" s="404" t="s">
        <v>65</v>
      </c>
      <c r="G8214"/>
    </row>
    <row r="8215" spans="1:7" ht="23.25" thickBot="1" x14ac:dyDescent="0.25">
      <c r="A8215" s="407">
        <v>89426</v>
      </c>
      <c r="B8215" s="407" t="s">
        <v>12013</v>
      </c>
      <c r="C8215" s="407" t="s">
        <v>768</v>
      </c>
      <c r="D8215" s="407">
        <v>4.04</v>
      </c>
      <c r="E8215" s="404" t="s">
        <v>65</v>
      </c>
      <c r="G8215"/>
    </row>
    <row r="8216" spans="1:7" ht="12.75" customHeight="1" thickBot="1" x14ac:dyDescent="0.25">
      <c r="A8216" s="406">
        <v>89427</v>
      </c>
      <c r="B8216" s="406" t="s">
        <v>12014</v>
      </c>
      <c r="C8216" s="406" t="s">
        <v>5040</v>
      </c>
      <c r="D8216" s="406">
        <v>5.98</v>
      </c>
      <c r="E8216" s="404" t="s">
        <v>65</v>
      </c>
      <c r="G8216"/>
    </row>
    <row r="8217" spans="1:7" ht="23.25" thickBot="1" x14ac:dyDescent="0.25">
      <c r="A8217" s="407">
        <v>89428</v>
      </c>
      <c r="B8217" s="407" t="s">
        <v>12015</v>
      </c>
      <c r="C8217" s="407" t="s">
        <v>12016</v>
      </c>
      <c r="D8217" s="407">
        <v>7.32</v>
      </c>
      <c r="E8217" s="404" t="s">
        <v>65</v>
      </c>
      <c r="G8217"/>
    </row>
    <row r="8218" spans="1:7" ht="23.25" thickBot="1" x14ac:dyDescent="0.25">
      <c r="A8218" s="406">
        <v>89429</v>
      </c>
      <c r="B8218" s="406" t="s">
        <v>13136</v>
      </c>
      <c r="C8218" s="406" t="s">
        <v>2</v>
      </c>
      <c r="D8218" s="406">
        <v>3.03</v>
      </c>
      <c r="E8218" s="404" t="s">
        <v>65</v>
      </c>
      <c r="G8218"/>
    </row>
    <row r="8219" spans="1:7" ht="23.25" thickBot="1" x14ac:dyDescent="0.25">
      <c r="A8219" s="407">
        <v>89431</v>
      </c>
      <c r="B8219" s="407" t="s">
        <v>12017</v>
      </c>
      <c r="C8219" s="407" t="s">
        <v>12004</v>
      </c>
      <c r="D8219" s="407">
        <v>3.91</v>
      </c>
      <c r="E8219" s="404" t="s">
        <v>65</v>
      </c>
      <c r="G8219"/>
    </row>
    <row r="8220" spans="1:7" ht="23.25" thickBot="1" x14ac:dyDescent="0.25">
      <c r="A8220" s="406">
        <v>89433</v>
      </c>
      <c r="B8220" s="406" t="s">
        <v>12018</v>
      </c>
      <c r="C8220" s="406" t="s">
        <v>768</v>
      </c>
      <c r="D8220" s="406">
        <v>4.93</v>
      </c>
      <c r="E8220" s="404" t="s">
        <v>65</v>
      </c>
      <c r="G8220"/>
    </row>
    <row r="8221" spans="1:7" ht="23.25" thickBot="1" x14ac:dyDescent="0.25">
      <c r="A8221" s="407">
        <v>89434</v>
      </c>
      <c r="B8221" s="407" t="s">
        <v>12019</v>
      </c>
      <c r="C8221" s="407" t="s">
        <v>5040</v>
      </c>
      <c r="D8221" s="407">
        <v>5.38</v>
      </c>
      <c r="E8221" s="404" t="s">
        <v>65</v>
      </c>
      <c r="G8221"/>
    </row>
    <row r="8222" spans="1:7" ht="23.25" thickBot="1" x14ac:dyDescent="0.25">
      <c r="A8222" s="406">
        <v>89435</v>
      </c>
      <c r="B8222" s="406" t="s">
        <v>12020</v>
      </c>
      <c r="C8222" s="406" t="s">
        <v>12016</v>
      </c>
      <c r="D8222" s="406">
        <v>11.18</v>
      </c>
      <c r="E8222" s="404" t="s">
        <v>65</v>
      </c>
      <c r="G8222"/>
    </row>
    <row r="8223" spans="1:7" ht="23.25" thickBot="1" x14ac:dyDescent="0.25">
      <c r="A8223" s="407">
        <v>89436</v>
      </c>
      <c r="B8223" s="407" t="s">
        <v>14958</v>
      </c>
      <c r="C8223" s="407" t="s">
        <v>2</v>
      </c>
      <c r="D8223" s="407">
        <v>4.08</v>
      </c>
      <c r="E8223" s="404" t="s">
        <v>65</v>
      </c>
      <c r="G8223"/>
    </row>
    <row r="8224" spans="1:7" ht="23.25" thickBot="1" x14ac:dyDescent="0.25">
      <c r="A8224" s="406">
        <v>89438</v>
      </c>
      <c r="B8224" s="406" t="s">
        <v>12021</v>
      </c>
      <c r="C8224" s="406" t="s">
        <v>12022</v>
      </c>
      <c r="D8224" s="406">
        <v>4.5599999999999996</v>
      </c>
      <c r="E8224" s="404" t="s">
        <v>65</v>
      </c>
      <c r="G8224"/>
    </row>
    <row r="8225" spans="1:7" ht="23.25" thickBot="1" x14ac:dyDescent="0.25">
      <c r="A8225" s="407">
        <v>89439</v>
      </c>
      <c r="B8225" s="407" t="s">
        <v>14959</v>
      </c>
      <c r="C8225" s="407" t="s">
        <v>12023</v>
      </c>
      <c r="D8225" s="407">
        <v>5.4</v>
      </c>
      <c r="E8225" s="404" t="s">
        <v>65</v>
      </c>
      <c r="G8225"/>
    </row>
    <row r="8226" spans="1:7" ht="23.25" customHeight="1" thickBot="1" x14ac:dyDescent="0.25">
      <c r="A8226" s="406">
        <v>89440</v>
      </c>
      <c r="B8226" s="406" t="s">
        <v>12024</v>
      </c>
      <c r="C8226" s="406" t="s">
        <v>12022</v>
      </c>
      <c r="D8226" s="406">
        <v>5.5</v>
      </c>
      <c r="E8226" s="404" t="s">
        <v>65</v>
      </c>
      <c r="G8226"/>
    </row>
    <row r="8227" spans="1:7" ht="12.75" customHeight="1" thickBot="1" x14ac:dyDescent="0.25">
      <c r="A8227" s="407">
        <v>89441</v>
      </c>
      <c r="B8227" s="407" t="s">
        <v>14960</v>
      </c>
      <c r="C8227" s="407" t="s">
        <v>11984</v>
      </c>
      <c r="D8227" s="407">
        <v>10.44</v>
      </c>
      <c r="E8227" s="404" t="s">
        <v>65</v>
      </c>
      <c r="G8227"/>
    </row>
    <row r="8228" spans="1:7" ht="23.25" thickBot="1" x14ac:dyDescent="0.25">
      <c r="A8228" s="406">
        <v>89442</v>
      </c>
      <c r="B8228" s="406" t="s">
        <v>12025</v>
      </c>
      <c r="C8228" s="406" t="s">
        <v>12026</v>
      </c>
      <c r="D8228" s="406">
        <v>6.54</v>
      </c>
      <c r="E8228" s="404" t="s">
        <v>65</v>
      </c>
      <c r="G8228"/>
    </row>
    <row r="8229" spans="1:7" ht="23.25" thickBot="1" x14ac:dyDescent="0.25">
      <c r="A8229" s="407">
        <v>89443</v>
      </c>
      <c r="B8229" s="407" t="s">
        <v>12027</v>
      </c>
      <c r="C8229" s="407" t="s">
        <v>12022</v>
      </c>
      <c r="D8229" s="407">
        <v>7.67</v>
      </c>
      <c r="E8229" s="404" t="s">
        <v>65</v>
      </c>
      <c r="G8229"/>
    </row>
    <row r="8230" spans="1:7" ht="23.25" thickBot="1" x14ac:dyDescent="0.25">
      <c r="A8230" s="406">
        <v>89444</v>
      </c>
      <c r="B8230" s="406" t="s">
        <v>14961</v>
      </c>
      <c r="C8230" s="406" t="s">
        <v>11984</v>
      </c>
      <c r="D8230" s="406">
        <v>15.58</v>
      </c>
      <c r="E8230" s="404" t="s">
        <v>65</v>
      </c>
      <c r="G8230"/>
    </row>
    <row r="8231" spans="1:7" ht="23.25" thickBot="1" x14ac:dyDescent="0.25">
      <c r="A8231" s="407">
        <v>89445</v>
      </c>
      <c r="B8231" s="407" t="s">
        <v>12028</v>
      </c>
      <c r="C8231" s="407" t="s">
        <v>12026</v>
      </c>
      <c r="D8231" s="407">
        <v>9.2799999999999994</v>
      </c>
      <c r="E8231" s="404" t="s">
        <v>65</v>
      </c>
      <c r="G8231"/>
    </row>
    <row r="8232" spans="1:7" ht="23.25" thickBot="1" x14ac:dyDescent="0.25">
      <c r="A8232" s="406">
        <v>89481</v>
      </c>
      <c r="B8232" s="406" t="s">
        <v>12029</v>
      </c>
      <c r="C8232" s="406" t="s">
        <v>2</v>
      </c>
      <c r="D8232" s="406">
        <v>2.81</v>
      </c>
      <c r="E8232" s="404" t="s">
        <v>65</v>
      </c>
      <c r="G8232"/>
    </row>
    <row r="8233" spans="1:7" ht="23.25" thickBot="1" x14ac:dyDescent="0.25">
      <c r="A8233" s="407">
        <v>89485</v>
      </c>
      <c r="B8233" s="407" t="s">
        <v>12030</v>
      </c>
      <c r="C8233" s="407" t="s">
        <v>2</v>
      </c>
      <c r="D8233" s="407">
        <v>3.16</v>
      </c>
      <c r="E8233" s="404" t="s">
        <v>65</v>
      </c>
      <c r="G8233"/>
    </row>
    <row r="8234" spans="1:7" ht="23.25" thickBot="1" x14ac:dyDescent="0.25">
      <c r="A8234" s="406">
        <v>89489</v>
      </c>
      <c r="B8234" s="406" t="s">
        <v>12031</v>
      </c>
      <c r="C8234" s="406" t="s">
        <v>2</v>
      </c>
      <c r="D8234" s="406">
        <v>3.99</v>
      </c>
      <c r="E8234" s="404" t="s">
        <v>65</v>
      </c>
      <c r="G8234"/>
    </row>
    <row r="8235" spans="1:7" ht="23.25" thickBot="1" x14ac:dyDescent="0.25">
      <c r="A8235" s="407">
        <v>89490</v>
      </c>
      <c r="B8235" s="407" t="s">
        <v>12032</v>
      </c>
      <c r="C8235" s="407" t="s">
        <v>2</v>
      </c>
      <c r="D8235" s="407">
        <v>3.69</v>
      </c>
      <c r="E8235" s="404" t="s">
        <v>65</v>
      </c>
      <c r="G8235"/>
    </row>
    <row r="8236" spans="1:7" ht="23.25" thickBot="1" x14ac:dyDescent="0.25">
      <c r="A8236" s="406">
        <v>89492</v>
      </c>
      <c r="B8236" s="406" t="s">
        <v>12033</v>
      </c>
      <c r="C8236" s="406" t="s">
        <v>2</v>
      </c>
      <c r="D8236" s="406">
        <v>3.92</v>
      </c>
      <c r="E8236" s="404" t="s">
        <v>65</v>
      </c>
      <c r="G8236"/>
    </row>
    <row r="8237" spans="1:7" ht="57" customHeight="1" thickBot="1" x14ac:dyDescent="0.25">
      <c r="A8237" s="407">
        <v>89493</v>
      </c>
      <c r="B8237" s="407" t="s">
        <v>12034</v>
      </c>
      <c r="C8237" s="407" t="s">
        <v>2</v>
      </c>
      <c r="D8237" s="407">
        <v>4.7</v>
      </c>
      <c r="E8237" s="404" t="s">
        <v>65</v>
      </c>
      <c r="G8237"/>
    </row>
    <row r="8238" spans="1:7" ht="23.25" thickBot="1" x14ac:dyDescent="0.25">
      <c r="A8238" s="406">
        <v>89494</v>
      </c>
      <c r="B8238" s="406" t="s">
        <v>12035</v>
      </c>
      <c r="C8238" s="406" t="s">
        <v>2</v>
      </c>
      <c r="D8238" s="406">
        <v>6.12</v>
      </c>
      <c r="E8238" s="404" t="s">
        <v>65</v>
      </c>
      <c r="G8238"/>
    </row>
    <row r="8239" spans="1:7" ht="23.25" thickBot="1" x14ac:dyDescent="0.25">
      <c r="A8239" s="407">
        <v>89496</v>
      </c>
      <c r="B8239" s="407" t="s">
        <v>12036</v>
      </c>
      <c r="C8239" s="407" t="s">
        <v>2</v>
      </c>
      <c r="D8239" s="407">
        <v>5.04</v>
      </c>
      <c r="E8239" s="404" t="s">
        <v>65</v>
      </c>
      <c r="G8239"/>
    </row>
    <row r="8240" spans="1:7" ht="23.25" thickBot="1" x14ac:dyDescent="0.25">
      <c r="A8240" s="406">
        <v>89497</v>
      </c>
      <c r="B8240" s="406" t="s">
        <v>12037</v>
      </c>
      <c r="C8240" s="406" t="s">
        <v>2</v>
      </c>
      <c r="D8240" s="406">
        <v>5.73</v>
      </c>
      <c r="E8240" s="404" t="s">
        <v>65</v>
      </c>
      <c r="G8240"/>
    </row>
    <row r="8241" spans="1:7" ht="12.75" customHeight="1" thickBot="1" x14ac:dyDescent="0.25">
      <c r="A8241" s="407">
        <v>89498</v>
      </c>
      <c r="B8241" s="407" t="s">
        <v>12038</v>
      </c>
      <c r="C8241" s="407" t="s">
        <v>2</v>
      </c>
      <c r="D8241" s="407">
        <v>6.2</v>
      </c>
      <c r="E8241" s="404" t="s">
        <v>65</v>
      </c>
      <c r="G8241"/>
    </row>
    <row r="8242" spans="1:7" ht="23.25" thickBot="1" x14ac:dyDescent="0.25">
      <c r="A8242" s="406">
        <v>89499</v>
      </c>
      <c r="B8242" s="406" t="s">
        <v>12039</v>
      </c>
      <c r="C8242" s="406" t="s">
        <v>2</v>
      </c>
      <c r="D8242" s="406">
        <v>9.31</v>
      </c>
      <c r="E8242" s="404" t="s">
        <v>65</v>
      </c>
      <c r="G8242"/>
    </row>
    <row r="8243" spans="1:7" ht="23.25" thickBot="1" x14ac:dyDescent="0.25">
      <c r="A8243" s="407">
        <v>89500</v>
      </c>
      <c r="B8243" s="407" t="s">
        <v>12040</v>
      </c>
      <c r="C8243" s="407" t="s">
        <v>2</v>
      </c>
      <c r="D8243" s="407">
        <v>6.3</v>
      </c>
      <c r="E8243" s="404" t="s">
        <v>65</v>
      </c>
      <c r="G8243"/>
    </row>
    <row r="8244" spans="1:7" ht="23.25" thickBot="1" x14ac:dyDescent="0.25">
      <c r="A8244" s="406">
        <v>89501</v>
      </c>
      <c r="B8244" s="406" t="s">
        <v>12041</v>
      </c>
      <c r="C8244" s="406" t="s">
        <v>2</v>
      </c>
      <c r="D8244" s="406">
        <v>7.19</v>
      </c>
      <c r="E8244" s="404" t="s">
        <v>65</v>
      </c>
      <c r="G8244"/>
    </row>
    <row r="8245" spans="1:7" ht="23.25" thickBot="1" x14ac:dyDescent="0.25">
      <c r="A8245" s="407">
        <v>89502</v>
      </c>
      <c r="B8245" s="407" t="s">
        <v>12042</v>
      </c>
      <c r="C8245" s="407" t="s">
        <v>2</v>
      </c>
      <c r="D8245" s="407">
        <v>7.98</v>
      </c>
      <c r="E8245" s="404" t="s">
        <v>65</v>
      </c>
      <c r="G8245"/>
    </row>
    <row r="8246" spans="1:7" ht="34.5" customHeight="1" thickBot="1" x14ac:dyDescent="0.25">
      <c r="A8246" s="406">
        <v>89503</v>
      </c>
      <c r="B8246" s="406" t="s">
        <v>12043</v>
      </c>
      <c r="C8246" s="406" t="s">
        <v>2</v>
      </c>
      <c r="D8246" s="406">
        <v>11.02</v>
      </c>
      <c r="E8246" s="404" t="s">
        <v>65</v>
      </c>
      <c r="G8246"/>
    </row>
    <row r="8247" spans="1:7" ht="23.25" thickBot="1" x14ac:dyDescent="0.25">
      <c r="A8247" s="407">
        <v>89504</v>
      </c>
      <c r="B8247" s="407" t="s">
        <v>12044</v>
      </c>
      <c r="C8247" s="407" t="s">
        <v>2</v>
      </c>
      <c r="D8247" s="407">
        <v>10.08</v>
      </c>
      <c r="E8247" s="404" t="s">
        <v>65</v>
      </c>
      <c r="G8247"/>
    </row>
    <row r="8248" spans="1:7" ht="23.25" thickBot="1" x14ac:dyDescent="0.25">
      <c r="A8248" s="406">
        <v>89505</v>
      </c>
      <c r="B8248" s="406" t="s">
        <v>12045</v>
      </c>
      <c r="C8248" s="406" t="s">
        <v>2</v>
      </c>
      <c r="D8248" s="406">
        <v>16.86</v>
      </c>
      <c r="E8248" s="404" t="s">
        <v>65</v>
      </c>
      <c r="G8248"/>
    </row>
    <row r="8249" spans="1:7" ht="23.25" thickBot="1" x14ac:dyDescent="0.25">
      <c r="A8249" s="407">
        <v>89506</v>
      </c>
      <c r="B8249" s="407" t="s">
        <v>12046</v>
      </c>
      <c r="C8249" s="407" t="s">
        <v>2</v>
      </c>
      <c r="D8249" s="407">
        <v>16.61</v>
      </c>
      <c r="E8249" s="404" t="s">
        <v>65</v>
      </c>
      <c r="G8249"/>
    </row>
    <row r="8250" spans="1:7" ht="23.25" thickBot="1" x14ac:dyDescent="0.25">
      <c r="A8250" s="406">
        <v>89507</v>
      </c>
      <c r="B8250" s="406" t="s">
        <v>12047</v>
      </c>
      <c r="C8250" s="406" t="s">
        <v>2</v>
      </c>
      <c r="D8250" s="406">
        <v>20.079999999999998</v>
      </c>
      <c r="E8250" s="404" t="s">
        <v>65</v>
      </c>
      <c r="G8250"/>
    </row>
    <row r="8251" spans="1:7" ht="23.25" thickBot="1" x14ac:dyDescent="0.25">
      <c r="A8251" s="407">
        <v>89510</v>
      </c>
      <c r="B8251" s="407" t="s">
        <v>12048</v>
      </c>
      <c r="C8251" s="407" t="s">
        <v>2</v>
      </c>
      <c r="D8251" s="407">
        <v>14.79</v>
      </c>
      <c r="E8251" s="404" t="s">
        <v>65</v>
      </c>
      <c r="G8251"/>
    </row>
    <row r="8252" spans="1:7" ht="23.25" thickBot="1" x14ac:dyDescent="0.25">
      <c r="A8252" s="406">
        <v>89513</v>
      </c>
      <c r="B8252" s="406" t="s">
        <v>12049</v>
      </c>
      <c r="C8252" s="406" t="s">
        <v>2</v>
      </c>
      <c r="D8252" s="406">
        <v>43.02</v>
      </c>
      <c r="E8252" s="404" t="s">
        <v>65</v>
      </c>
      <c r="G8252"/>
    </row>
    <row r="8253" spans="1:7" ht="23.25" thickBot="1" x14ac:dyDescent="0.25">
      <c r="A8253" s="407">
        <v>89514</v>
      </c>
      <c r="B8253" s="407" t="s">
        <v>12050</v>
      </c>
      <c r="C8253" s="407" t="s">
        <v>11984</v>
      </c>
      <c r="D8253" s="407">
        <v>4.9400000000000004</v>
      </c>
      <c r="E8253" s="404" t="s">
        <v>65</v>
      </c>
      <c r="G8253"/>
    </row>
    <row r="8254" spans="1:7" ht="23.25" thickBot="1" x14ac:dyDescent="0.25">
      <c r="A8254" s="406">
        <v>89515</v>
      </c>
      <c r="B8254" s="406" t="s">
        <v>12051</v>
      </c>
      <c r="C8254" s="406" t="s">
        <v>2</v>
      </c>
      <c r="D8254" s="406">
        <v>33.97</v>
      </c>
      <c r="E8254" s="404" t="s">
        <v>65</v>
      </c>
      <c r="G8254"/>
    </row>
    <row r="8255" spans="1:7" ht="23.25" thickBot="1" x14ac:dyDescent="0.25">
      <c r="A8255" s="407">
        <v>89516</v>
      </c>
      <c r="B8255" s="407" t="s">
        <v>12052</v>
      </c>
      <c r="C8255" s="407" t="s">
        <v>11984</v>
      </c>
      <c r="D8255" s="407">
        <v>4.72</v>
      </c>
      <c r="E8255" s="404" t="s">
        <v>65</v>
      </c>
      <c r="G8255"/>
    </row>
    <row r="8256" spans="1:7" ht="23.25" thickBot="1" x14ac:dyDescent="0.25">
      <c r="A8256" s="406">
        <v>89517</v>
      </c>
      <c r="B8256" s="406" t="s">
        <v>12053</v>
      </c>
      <c r="C8256" s="406" t="s">
        <v>2</v>
      </c>
      <c r="D8256" s="406">
        <v>32.57</v>
      </c>
      <c r="E8256" s="404" t="s">
        <v>65</v>
      </c>
      <c r="G8256"/>
    </row>
    <row r="8257" spans="1:7" ht="23.25" thickBot="1" x14ac:dyDescent="0.25">
      <c r="A8257" s="407">
        <v>89518</v>
      </c>
      <c r="B8257" s="407" t="s">
        <v>12054</v>
      </c>
      <c r="C8257" s="407" t="s">
        <v>11984</v>
      </c>
      <c r="D8257" s="407">
        <v>6.91</v>
      </c>
      <c r="E8257" s="404" t="s">
        <v>65</v>
      </c>
      <c r="G8257"/>
    </row>
    <row r="8258" spans="1:7" ht="23.25" thickBot="1" x14ac:dyDescent="0.25">
      <c r="A8258" s="406">
        <v>89519</v>
      </c>
      <c r="B8258" s="406" t="s">
        <v>12055</v>
      </c>
      <c r="C8258" s="406" t="s">
        <v>2</v>
      </c>
      <c r="D8258" s="406">
        <v>26.03</v>
      </c>
      <c r="E8258" s="404" t="s">
        <v>65</v>
      </c>
      <c r="G8258"/>
    </row>
    <row r="8259" spans="1:7" ht="23.25" thickBot="1" x14ac:dyDescent="0.25">
      <c r="A8259" s="407">
        <v>89520</v>
      </c>
      <c r="B8259" s="407" t="s">
        <v>12056</v>
      </c>
      <c r="C8259" s="407" t="s">
        <v>11984</v>
      </c>
      <c r="D8259" s="407">
        <v>6.44</v>
      </c>
      <c r="E8259" s="404" t="s">
        <v>65</v>
      </c>
      <c r="G8259"/>
    </row>
    <row r="8260" spans="1:7" ht="23.25" thickBot="1" x14ac:dyDescent="0.25">
      <c r="A8260" s="406">
        <v>89521</v>
      </c>
      <c r="B8260" s="406" t="s">
        <v>12057</v>
      </c>
      <c r="C8260" s="406" t="s">
        <v>2</v>
      </c>
      <c r="D8260" s="406">
        <v>48.59</v>
      </c>
      <c r="E8260" s="404" t="s">
        <v>65</v>
      </c>
      <c r="G8260"/>
    </row>
    <row r="8261" spans="1:7" ht="23.25" thickBot="1" x14ac:dyDescent="0.25">
      <c r="A8261" s="407">
        <v>89522</v>
      </c>
      <c r="B8261" s="407" t="s">
        <v>12058</v>
      </c>
      <c r="C8261" s="407" t="s">
        <v>11984</v>
      </c>
      <c r="D8261" s="407">
        <v>13.11</v>
      </c>
      <c r="E8261" s="404" t="s">
        <v>65</v>
      </c>
      <c r="G8261"/>
    </row>
    <row r="8262" spans="1:7" ht="23.25" thickBot="1" x14ac:dyDescent="0.25">
      <c r="A8262" s="406">
        <v>89523</v>
      </c>
      <c r="B8262" s="406" t="s">
        <v>12059</v>
      </c>
      <c r="C8262" s="406" t="s">
        <v>2</v>
      </c>
      <c r="D8262" s="406">
        <v>38.57</v>
      </c>
      <c r="E8262" s="404" t="s">
        <v>65</v>
      </c>
      <c r="G8262"/>
    </row>
    <row r="8263" spans="1:7" ht="23.25" thickBot="1" x14ac:dyDescent="0.25">
      <c r="A8263" s="407">
        <v>89524</v>
      </c>
      <c r="B8263" s="407" t="s">
        <v>12060</v>
      </c>
      <c r="C8263" s="407" t="s">
        <v>11984</v>
      </c>
      <c r="D8263" s="407">
        <v>12.79</v>
      </c>
      <c r="E8263" s="404" t="s">
        <v>65</v>
      </c>
      <c r="G8263"/>
    </row>
    <row r="8264" spans="1:7" ht="23.25" thickBot="1" x14ac:dyDescent="0.25">
      <c r="A8264" s="406">
        <v>89525</v>
      </c>
      <c r="B8264" s="406" t="s">
        <v>12061</v>
      </c>
      <c r="C8264" s="406" t="s">
        <v>2</v>
      </c>
      <c r="D8264" s="406">
        <v>38.57</v>
      </c>
      <c r="E8264" s="404" t="s">
        <v>65</v>
      </c>
      <c r="G8264"/>
    </row>
    <row r="8265" spans="1:7" ht="23.25" thickBot="1" x14ac:dyDescent="0.25">
      <c r="A8265" s="407">
        <v>89527</v>
      </c>
      <c r="B8265" s="407" t="s">
        <v>12062</v>
      </c>
      <c r="C8265" s="407" t="s">
        <v>2</v>
      </c>
      <c r="D8265" s="407">
        <v>30.62</v>
      </c>
      <c r="E8265" s="404" t="s">
        <v>65</v>
      </c>
      <c r="G8265"/>
    </row>
    <row r="8266" spans="1:7" ht="23.25" thickBot="1" x14ac:dyDescent="0.25">
      <c r="A8266" s="406">
        <v>89528</v>
      </c>
      <c r="B8266" s="406" t="s">
        <v>13137</v>
      </c>
      <c r="C8266" s="406" t="s">
        <v>12071</v>
      </c>
      <c r="D8266" s="406">
        <v>2.2599999999999998</v>
      </c>
      <c r="E8266" s="404" t="s">
        <v>65</v>
      </c>
      <c r="G8266"/>
    </row>
    <row r="8267" spans="1:7" ht="23.25" thickBot="1" x14ac:dyDescent="0.25">
      <c r="A8267" s="407">
        <v>89529</v>
      </c>
      <c r="B8267" s="407" t="s">
        <v>12063</v>
      </c>
      <c r="C8267" s="407" t="s">
        <v>812</v>
      </c>
      <c r="D8267" s="407">
        <v>20.05</v>
      </c>
      <c r="E8267" s="404" t="s">
        <v>65</v>
      </c>
      <c r="G8267"/>
    </row>
    <row r="8268" spans="1:7" ht="23.25" thickBot="1" x14ac:dyDescent="0.25">
      <c r="A8268" s="406">
        <v>89530</v>
      </c>
      <c r="B8268" s="406" t="s">
        <v>12064</v>
      </c>
      <c r="C8268" s="406" t="s">
        <v>2</v>
      </c>
      <c r="D8268" s="406">
        <v>7.86</v>
      </c>
      <c r="E8268" s="404" t="s">
        <v>65</v>
      </c>
      <c r="G8268"/>
    </row>
    <row r="8269" spans="1:7" ht="23.25" thickBot="1" x14ac:dyDescent="0.25">
      <c r="A8269" s="407">
        <v>89531</v>
      </c>
      <c r="B8269" s="407" t="s">
        <v>12065</v>
      </c>
      <c r="C8269" s="407" t="s">
        <v>812</v>
      </c>
      <c r="D8269" s="407">
        <v>17.64</v>
      </c>
      <c r="E8269" s="404" t="s">
        <v>65</v>
      </c>
      <c r="G8269"/>
    </row>
    <row r="8270" spans="1:7" ht="23.25" thickBot="1" x14ac:dyDescent="0.25">
      <c r="A8270" s="406">
        <v>89532</v>
      </c>
      <c r="B8270" s="406" t="s">
        <v>12066</v>
      </c>
      <c r="C8270" s="406" t="s">
        <v>5010</v>
      </c>
      <c r="D8270" s="406">
        <v>3.39</v>
      </c>
      <c r="E8270" s="404" t="s">
        <v>65</v>
      </c>
      <c r="G8270"/>
    </row>
    <row r="8271" spans="1:7" ht="23.25" thickBot="1" x14ac:dyDescent="0.25">
      <c r="A8271" s="407">
        <v>89534</v>
      </c>
      <c r="B8271" s="407" t="s">
        <v>12067</v>
      </c>
      <c r="C8271" s="407" t="s">
        <v>2</v>
      </c>
      <c r="D8271" s="407">
        <v>2.59</v>
      </c>
      <c r="E8271" s="404" t="s">
        <v>65</v>
      </c>
      <c r="G8271"/>
    </row>
    <row r="8272" spans="1:7" ht="23.25" thickBot="1" x14ac:dyDescent="0.25">
      <c r="A8272" s="406">
        <v>89536</v>
      </c>
      <c r="B8272" s="406" t="s">
        <v>12068</v>
      </c>
      <c r="C8272" s="406" t="s">
        <v>12069</v>
      </c>
      <c r="D8272" s="406">
        <v>6.67</v>
      </c>
      <c r="E8272" s="404" t="s">
        <v>65</v>
      </c>
      <c r="G8272"/>
    </row>
    <row r="8273" spans="1:7" ht="23.25" thickBot="1" x14ac:dyDescent="0.25">
      <c r="A8273" s="407">
        <v>89538</v>
      </c>
      <c r="B8273" s="407" t="s">
        <v>14962</v>
      </c>
      <c r="C8273" s="407" t="s">
        <v>2</v>
      </c>
      <c r="D8273" s="407">
        <v>2.38</v>
      </c>
      <c r="E8273" s="404" t="s">
        <v>65</v>
      </c>
      <c r="G8273"/>
    </row>
    <row r="8274" spans="1:7" ht="23.25" thickBot="1" x14ac:dyDescent="0.25">
      <c r="A8274" s="406">
        <v>89541</v>
      </c>
      <c r="B8274" s="406" t="s">
        <v>12070</v>
      </c>
      <c r="C8274" s="406" t="s">
        <v>12071</v>
      </c>
      <c r="D8274" s="406">
        <v>3.19</v>
      </c>
      <c r="E8274" s="404" t="s">
        <v>65</v>
      </c>
      <c r="G8274"/>
    </row>
    <row r="8275" spans="1:7" ht="23.25" thickBot="1" x14ac:dyDescent="0.25">
      <c r="A8275" s="407">
        <v>89544</v>
      </c>
      <c r="B8275" s="407" t="s">
        <v>12072</v>
      </c>
      <c r="C8275" s="407" t="s">
        <v>843</v>
      </c>
      <c r="D8275" s="407">
        <v>5.64</v>
      </c>
      <c r="E8275" s="404" t="s">
        <v>65</v>
      </c>
      <c r="G8275"/>
    </row>
    <row r="8276" spans="1:7" ht="23.25" thickBot="1" x14ac:dyDescent="0.25">
      <c r="A8276" s="406">
        <v>89545</v>
      </c>
      <c r="B8276" s="406" t="s">
        <v>12073</v>
      </c>
      <c r="C8276" s="406" t="s">
        <v>843</v>
      </c>
      <c r="D8276" s="406">
        <v>7.22</v>
      </c>
      <c r="E8276" s="404" t="s">
        <v>65</v>
      </c>
      <c r="G8276"/>
    </row>
    <row r="8277" spans="1:7" ht="23.25" thickBot="1" x14ac:dyDescent="0.25">
      <c r="A8277" s="407">
        <v>89547</v>
      </c>
      <c r="B8277" s="407" t="s">
        <v>12074</v>
      </c>
      <c r="C8277" s="407" t="s">
        <v>843</v>
      </c>
      <c r="D8277" s="407">
        <v>9.66</v>
      </c>
      <c r="E8277" s="404" t="s">
        <v>65</v>
      </c>
      <c r="G8277"/>
    </row>
    <row r="8278" spans="1:7" ht="23.25" thickBot="1" x14ac:dyDescent="0.25">
      <c r="A8278" s="406">
        <v>89548</v>
      </c>
      <c r="B8278" s="406" t="s">
        <v>12075</v>
      </c>
      <c r="C8278" s="406" t="s">
        <v>2</v>
      </c>
      <c r="D8278" s="406">
        <v>10.56</v>
      </c>
      <c r="E8278" s="404" t="s">
        <v>65</v>
      </c>
      <c r="G8278"/>
    </row>
    <row r="8279" spans="1:7" ht="23.25" thickBot="1" x14ac:dyDescent="0.25">
      <c r="A8279" s="407">
        <v>89549</v>
      </c>
      <c r="B8279" s="407" t="s">
        <v>12076</v>
      </c>
      <c r="C8279" s="407" t="s">
        <v>12077</v>
      </c>
      <c r="D8279" s="407">
        <v>6.42</v>
      </c>
      <c r="E8279" s="404" t="s">
        <v>65</v>
      </c>
      <c r="G8279"/>
    </row>
    <row r="8280" spans="1:7" ht="23.25" thickBot="1" x14ac:dyDescent="0.25">
      <c r="A8280" s="406">
        <v>89550</v>
      </c>
      <c r="B8280" s="406" t="s">
        <v>12078</v>
      </c>
      <c r="C8280" s="406" t="s">
        <v>12079</v>
      </c>
      <c r="D8280" s="406">
        <v>28.01</v>
      </c>
      <c r="E8280" s="404" t="s">
        <v>65</v>
      </c>
      <c r="G8280"/>
    </row>
    <row r="8281" spans="1:7" ht="23.25" thickBot="1" x14ac:dyDescent="0.25">
      <c r="A8281" s="407">
        <v>89551</v>
      </c>
      <c r="B8281" s="407" t="s">
        <v>12080</v>
      </c>
      <c r="C8281" s="407" t="s">
        <v>2</v>
      </c>
      <c r="D8281" s="407">
        <v>4.33</v>
      </c>
      <c r="E8281" s="404" t="s">
        <v>65</v>
      </c>
      <c r="G8281"/>
    </row>
    <row r="8282" spans="1:7" ht="23.25" thickBot="1" x14ac:dyDescent="0.25">
      <c r="A8282" s="406">
        <v>89552</v>
      </c>
      <c r="B8282" s="406" t="s">
        <v>12081</v>
      </c>
      <c r="C8282" s="406" t="s">
        <v>12069</v>
      </c>
      <c r="D8282" s="406">
        <v>10.130000000000001</v>
      </c>
      <c r="E8282" s="404" t="s">
        <v>65</v>
      </c>
      <c r="G8282"/>
    </row>
    <row r="8283" spans="1:7" ht="23.25" thickBot="1" x14ac:dyDescent="0.25">
      <c r="A8283" s="407">
        <v>89553</v>
      </c>
      <c r="B8283" s="407" t="s">
        <v>13138</v>
      </c>
      <c r="C8283" s="407" t="s">
        <v>2</v>
      </c>
      <c r="D8283" s="407">
        <v>3.03</v>
      </c>
      <c r="E8283" s="404" t="s">
        <v>65</v>
      </c>
      <c r="G8283"/>
    </row>
    <row r="8284" spans="1:7" ht="23.25" thickBot="1" x14ac:dyDescent="0.25">
      <c r="A8284" s="406">
        <v>89554</v>
      </c>
      <c r="B8284" s="406" t="s">
        <v>12082</v>
      </c>
      <c r="C8284" s="406" t="s">
        <v>5029</v>
      </c>
      <c r="D8284" s="406">
        <v>13.95</v>
      </c>
      <c r="E8284" s="404" t="s">
        <v>65</v>
      </c>
      <c r="G8284"/>
    </row>
    <row r="8285" spans="1:7" ht="23.25" thickBot="1" x14ac:dyDescent="0.25">
      <c r="A8285" s="407">
        <v>89556</v>
      </c>
      <c r="B8285" s="407" t="s">
        <v>12083</v>
      </c>
      <c r="C8285" s="407" t="s">
        <v>11984</v>
      </c>
      <c r="D8285" s="407">
        <v>13.58</v>
      </c>
      <c r="E8285" s="404" t="s">
        <v>65</v>
      </c>
      <c r="G8285"/>
    </row>
    <row r="8286" spans="1:7" ht="23.25" thickBot="1" x14ac:dyDescent="0.25">
      <c r="A8286" s="406">
        <v>89557</v>
      </c>
      <c r="B8286" s="406" t="s">
        <v>12084</v>
      </c>
      <c r="C8286" s="406" t="s">
        <v>12085</v>
      </c>
      <c r="D8286" s="406">
        <v>9.7799999999999994</v>
      </c>
      <c r="E8286" s="404" t="s">
        <v>65</v>
      </c>
      <c r="G8286"/>
    </row>
    <row r="8287" spans="1:7" ht="23.25" thickBot="1" x14ac:dyDescent="0.25">
      <c r="A8287" s="407">
        <v>89558</v>
      </c>
      <c r="B8287" s="407" t="s">
        <v>12086</v>
      </c>
      <c r="C8287" s="407" t="s">
        <v>12071</v>
      </c>
      <c r="D8287" s="407">
        <v>4.78</v>
      </c>
      <c r="E8287" s="404" t="s">
        <v>65</v>
      </c>
      <c r="G8287"/>
    </row>
    <row r="8288" spans="1:7" ht="23.25" thickBot="1" x14ac:dyDescent="0.25">
      <c r="A8288" s="406">
        <v>89559</v>
      </c>
      <c r="B8288" s="406" t="s">
        <v>12087</v>
      </c>
      <c r="C8288" s="406" t="s">
        <v>12088</v>
      </c>
      <c r="D8288" s="406">
        <v>34.76</v>
      </c>
      <c r="E8288" s="404" t="s">
        <v>65</v>
      </c>
      <c r="G8288"/>
    </row>
    <row r="8289" spans="1:7" ht="23.25" thickBot="1" x14ac:dyDescent="0.25">
      <c r="A8289" s="407">
        <v>89561</v>
      </c>
      <c r="B8289" s="407" t="s">
        <v>12089</v>
      </c>
      <c r="C8289" s="407" t="s">
        <v>12090</v>
      </c>
      <c r="D8289" s="407">
        <v>8.07</v>
      </c>
      <c r="E8289" s="404" t="s">
        <v>65</v>
      </c>
      <c r="G8289"/>
    </row>
    <row r="8290" spans="1:7" ht="23.25" thickBot="1" x14ac:dyDescent="0.25">
      <c r="A8290" s="406">
        <v>89562</v>
      </c>
      <c r="B8290" s="406" t="s">
        <v>12091</v>
      </c>
      <c r="C8290" s="406" t="s">
        <v>5010</v>
      </c>
      <c r="D8290" s="406">
        <v>4.7699999999999996</v>
      </c>
      <c r="E8290" s="404" t="s">
        <v>65</v>
      </c>
      <c r="G8290"/>
    </row>
    <row r="8291" spans="1:7" ht="23.25" thickBot="1" x14ac:dyDescent="0.25">
      <c r="A8291" s="407">
        <v>89563</v>
      </c>
      <c r="B8291" s="407" t="s">
        <v>12092</v>
      </c>
      <c r="C8291" s="407" t="s">
        <v>12093</v>
      </c>
      <c r="D8291" s="407">
        <v>11.8</v>
      </c>
      <c r="E8291" s="404" t="s">
        <v>65</v>
      </c>
      <c r="G8291"/>
    </row>
    <row r="8292" spans="1:7" ht="23.25" thickBot="1" x14ac:dyDescent="0.25">
      <c r="A8292" s="406">
        <v>89564</v>
      </c>
      <c r="B8292" s="406" t="s">
        <v>12094</v>
      </c>
      <c r="C8292" s="406" t="s">
        <v>2</v>
      </c>
      <c r="D8292" s="406">
        <v>7.89</v>
      </c>
      <c r="E8292" s="404" t="s">
        <v>65</v>
      </c>
      <c r="G8292"/>
    </row>
    <row r="8293" spans="1:7" ht="23.25" thickBot="1" x14ac:dyDescent="0.25">
      <c r="A8293" s="407">
        <v>89565</v>
      </c>
      <c r="B8293" s="407" t="s">
        <v>12095</v>
      </c>
      <c r="C8293" s="407" t="s">
        <v>12096</v>
      </c>
      <c r="D8293" s="407">
        <v>24.08</v>
      </c>
      <c r="E8293" s="404" t="s">
        <v>65</v>
      </c>
      <c r="G8293"/>
    </row>
    <row r="8294" spans="1:7" ht="23.25" thickBot="1" x14ac:dyDescent="0.25">
      <c r="A8294" s="406">
        <v>89566</v>
      </c>
      <c r="B8294" s="406" t="s">
        <v>12097</v>
      </c>
      <c r="C8294" s="406" t="s">
        <v>768</v>
      </c>
      <c r="D8294" s="406">
        <v>25.44</v>
      </c>
      <c r="E8294" s="404" t="s">
        <v>65</v>
      </c>
      <c r="G8294"/>
    </row>
    <row r="8295" spans="1:7" ht="23.25" thickBot="1" x14ac:dyDescent="0.25">
      <c r="A8295" s="407">
        <v>89567</v>
      </c>
      <c r="B8295" s="407" t="s">
        <v>12098</v>
      </c>
      <c r="C8295" s="407" t="s">
        <v>12099</v>
      </c>
      <c r="D8295" s="407">
        <v>34.82</v>
      </c>
      <c r="E8295" s="404" t="s">
        <v>65</v>
      </c>
      <c r="G8295"/>
    </row>
    <row r="8296" spans="1:7" ht="23.25" thickBot="1" x14ac:dyDescent="0.25">
      <c r="A8296" s="406">
        <v>89568</v>
      </c>
      <c r="B8296" s="406" t="s">
        <v>12100</v>
      </c>
      <c r="C8296" s="406" t="s">
        <v>12069</v>
      </c>
      <c r="D8296" s="406">
        <v>18.760000000000002</v>
      </c>
      <c r="E8296" s="404" t="s">
        <v>65</v>
      </c>
      <c r="G8296"/>
    </row>
    <row r="8297" spans="1:7" ht="38.25" customHeight="1" thickBot="1" x14ac:dyDescent="0.25">
      <c r="A8297" s="407">
        <v>89569</v>
      </c>
      <c r="B8297" s="407" t="s">
        <v>12101</v>
      </c>
      <c r="C8297" s="407" t="s">
        <v>12102</v>
      </c>
      <c r="D8297" s="407">
        <v>35.880000000000003</v>
      </c>
      <c r="E8297" s="404" t="s">
        <v>65</v>
      </c>
      <c r="G8297"/>
    </row>
    <row r="8298" spans="1:7" ht="23.25" thickBot="1" x14ac:dyDescent="0.25">
      <c r="A8298" s="406">
        <v>89570</v>
      </c>
      <c r="B8298" s="406" t="s">
        <v>14963</v>
      </c>
      <c r="C8298" s="406" t="s">
        <v>2</v>
      </c>
      <c r="D8298" s="406">
        <v>5.33</v>
      </c>
      <c r="E8298" s="404" t="s">
        <v>65</v>
      </c>
      <c r="G8298"/>
    </row>
    <row r="8299" spans="1:7" ht="23.25" thickBot="1" x14ac:dyDescent="0.25">
      <c r="A8299" s="407">
        <v>89571</v>
      </c>
      <c r="B8299" s="407" t="s">
        <v>12103</v>
      </c>
      <c r="C8299" s="407" t="s">
        <v>12104</v>
      </c>
      <c r="D8299" s="407">
        <v>40.729999999999997</v>
      </c>
      <c r="E8299" s="404" t="s">
        <v>65</v>
      </c>
      <c r="G8299"/>
    </row>
    <row r="8300" spans="1:7" ht="23.25" thickBot="1" x14ac:dyDescent="0.25">
      <c r="A8300" s="406">
        <v>89572</v>
      </c>
      <c r="B8300" s="406" t="s">
        <v>14964</v>
      </c>
      <c r="C8300" s="406" t="s">
        <v>2</v>
      </c>
      <c r="D8300" s="406">
        <v>4.75</v>
      </c>
      <c r="E8300" s="404" t="s">
        <v>65</v>
      </c>
      <c r="G8300"/>
    </row>
    <row r="8301" spans="1:7" ht="25.5" customHeight="1" thickBot="1" x14ac:dyDescent="0.25">
      <c r="A8301" s="407">
        <v>89573</v>
      </c>
      <c r="B8301" s="407" t="s">
        <v>12105</v>
      </c>
      <c r="C8301" s="407" t="s">
        <v>12106</v>
      </c>
      <c r="D8301" s="407">
        <v>32.6</v>
      </c>
      <c r="E8301" s="404" t="s">
        <v>65</v>
      </c>
      <c r="G8301"/>
    </row>
    <row r="8302" spans="1:7" ht="25.5" customHeight="1" thickBot="1" x14ac:dyDescent="0.25">
      <c r="A8302" s="406">
        <v>89574</v>
      </c>
      <c r="B8302" s="406" t="s">
        <v>12107</v>
      </c>
      <c r="C8302" s="406" t="s">
        <v>12085</v>
      </c>
      <c r="D8302" s="406">
        <v>47.61</v>
      </c>
      <c r="E8302" s="404" t="s">
        <v>65</v>
      </c>
      <c r="G8302"/>
    </row>
    <row r="8303" spans="1:7" ht="23.25" thickBot="1" x14ac:dyDescent="0.25">
      <c r="A8303" s="407">
        <v>89575</v>
      </c>
      <c r="B8303" s="407" t="s">
        <v>12108</v>
      </c>
      <c r="C8303" s="407" t="s">
        <v>12071</v>
      </c>
      <c r="D8303" s="407">
        <v>6.07</v>
      </c>
      <c r="E8303" s="404" t="s">
        <v>65</v>
      </c>
      <c r="G8303"/>
    </row>
    <row r="8304" spans="1:7" ht="23.25" thickBot="1" x14ac:dyDescent="0.25">
      <c r="A8304" s="406">
        <v>89577</v>
      </c>
      <c r="B8304" s="406" t="s">
        <v>12109</v>
      </c>
      <c r="C8304" s="406" t="s">
        <v>2</v>
      </c>
      <c r="D8304" s="406">
        <v>17.52</v>
      </c>
      <c r="E8304" s="404" t="s">
        <v>65</v>
      </c>
      <c r="G8304"/>
    </row>
    <row r="8305" spans="1:7" ht="23.25" thickBot="1" x14ac:dyDescent="0.25">
      <c r="A8305" s="407">
        <v>89581</v>
      </c>
      <c r="B8305" s="407" t="s">
        <v>12110</v>
      </c>
      <c r="C8305" s="407" t="s">
        <v>11984</v>
      </c>
      <c r="D8305" s="407">
        <v>11.83</v>
      </c>
      <c r="E8305" s="404" t="s">
        <v>65</v>
      </c>
      <c r="G8305"/>
    </row>
    <row r="8306" spans="1:7" ht="23.25" thickBot="1" x14ac:dyDescent="0.25">
      <c r="A8306" s="406">
        <v>89582</v>
      </c>
      <c r="B8306" s="406" t="s">
        <v>12111</v>
      </c>
      <c r="C8306" s="406" t="s">
        <v>11984</v>
      </c>
      <c r="D8306" s="406">
        <v>11.52</v>
      </c>
      <c r="E8306" s="404" t="s">
        <v>65</v>
      </c>
      <c r="G8306"/>
    </row>
    <row r="8307" spans="1:7" ht="23.25" thickBot="1" x14ac:dyDescent="0.25">
      <c r="A8307" s="407">
        <v>89584</v>
      </c>
      <c r="B8307" s="407" t="s">
        <v>12112</v>
      </c>
      <c r="C8307" s="407" t="s">
        <v>812</v>
      </c>
      <c r="D8307" s="407">
        <v>18.78</v>
      </c>
      <c r="E8307" s="404" t="s">
        <v>65</v>
      </c>
      <c r="G8307"/>
    </row>
    <row r="8308" spans="1:7" ht="23.25" thickBot="1" x14ac:dyDescent="0.25">
      <c r="A8308" s="406">
        <v>89585</v>
      </c>
      <c r="B8308" s="406" t="s">
        <v>12113</v>
      </c>
      <c r="C8308" s="406" t="s">
        <v>812</v>
      </c>
      <c r="D8308" s="406">
        <v>16.36</v>
      </c>
      <c r="E8308" s="404" t="s">
        <v>65</v>
      </c>
      <c r="G8308"/>
    </row>
    <row r="8309" spans="1:7" ht="23.25" thickBot="1" x14ac:dyDescent="0.25">
      <c r="A8309" s="407">
        <v>89590</v>
      </c>
      <c r="B8309" s="407" t="s">
        <v>12114</v>
      </c>
      <c r="C8309" s="407" t="s">
        <v>812</v>
      </c>
      <c r="D8309" s="407">
        <v>62.69</v>
      </c>
      <c r="E8309" s="404" t="s">
        <v>65</v>
      </c>
      <c r="G8309"/>
    </row>
    <row r="8310" spans="1:7" ht="23.25" thickBot="1" x14ac:dyDescent="0.25">
      <c r="A8310" s="406">
        <v>89591</v>
      </c>
      <c r="B8310" s="406" t="s">
        <v>12115</v>
      </c>
      <c r="C8310" s="406" t="s">
        <v>812</v>
      </c>
      <c r="D8310" s="406">
        <v>46.91</v>
      </c>
      <c r="E8310" s="404" t="s">
        <v>65</v>
      </c>
      <c r="G8310"/>
    </row>
    <row r="8311" spans="1:7" ht="23.25" thickBot="1" x14ac:dyDescent="0.25">
      <c r="A8311" s="407">
        <v>89593</v>
      </c>
      <c r="B8311" s="407" t="s">
        <v>12116</v>
      </c>
      <c r="C8311" s="407" t="s">
        <v>2</v>
      </c>
      <c r="D8311" s="407">
        <v>12.65</v>
      </c>
      <c r="E8311" s="404" t="s">
        <v>65</v>
      </c>
      <c r="G8311"/>
    </row>
    <row r="8312" spans="1:7" ht="13.5" thickBot="1" x14ac:dyDescent="0.25">
      <c r="A8312" s="406">
        <v>89594</v>
      </c>
      <c r="B8312" s="406" t="s">
        <v>12117</v>
      </c>
      <c r="C8312" s="406" t="s">
        <v>12118</v>
      </c>
      <c r="D8312" s="406">
        <v>22.51</v>
      </c>
      <c r="E8312" s="404" t="s">
        <v>65</v>
      </c>
      <c r="G8312"/>
    </row>
    <row r="8313" spans="1:7" ht="23.25" thickBot="1" x14ac:dyDescent="0.25">
      <c r="A8313" s="407">
        <v>89595</v>
      </c>
      <c r="B8313" s="407" t="s">
        <v>13139</v>
      </c>
      <c r="C8313" s="407" t="s">
        <v>2</v>
      </c>
      <c r="D8313" s="407">
        <v>8.07</v>
      </c>
      <c r="E8313" s="404" t="s">
        <v>65</v>
      </c>
      <c r="G8313"/>
    </row>
    <row r="8314" spans="1:7" ht="23.25" thickBot="1" x14ac:dyDescent="0.25">
      <c r="A8314" s="406">
        <v>89596</v>
      </c>
      <c r="B8314" s="406" t="s">
        <v>13140</v>
      </c>
      <c r="C8314" s="406" t="s">
        <v>2</v>
      </c>
      <c r="D8314" s="406">
        <v>6.14</v>
      </c>
      <c r="E8314" s="404" t="s">
        <v>65</v>
      </c>
      <c r="G8314"/>
    </row>
    <row r="8315" spans="1:7" ht="23.25" thickBot="1" x14ac:dyDescent="0.25">
      <c r="A8315" s="407">
        <v>89597</v>
      </c>
      <c r="B8315" s="407" t="s">
        <v>12119</v>
      </c>
      <c r="C8315" s="407" t="s">
        <v>12071</v>
      </c>
      <c r="D8315" s="407">
        <v>10.86</v>
      </c>
      <c r="E8315" s="404" t="s">
        <v>65</v>
      </c>
      <c r="G8315"/>
    </row>
    <row r="8316" spans="1:7" ht="23.25" thickBot="1" x14ac:dyDescent="0.25">
      <c r="A8316" s="406">
        <v>89599</v>
      </c>
      <c r="B8316" s="406" t="s">
        <v>12120</v>
      </c>
      <c r="C8316" s="406" t="s">
        <v>843</v>
      </c>
      <c r="D8316" s="406">
        <v>8.7100000000000009</v>
      </c>
      <c r="E8316" s="404" t="s">
        <v>65</v>
      </c>
      <c r="G8316"/>
    </row>
    <row r="8317" spans="1:7" ht="23.25" thickBot="1" x14ac:dyDescent="0.25">
      <c r="A8317" s="407">
        <v>89600</v>
      </c>
      <c r="B8317" s="407" t="s">
        <v>12121</v>
      </c>
      <c r="C8317" s="407" t="s">
        <v>2</v>
      </c>
      <c r="D8317" s="407">
        <v>9.61</v>
      </c>
      <c r="E8317" s="404" t="s">
        <v>65</v>
      </c>
      <c r="G8317"/>
    </row>
    <row r="8318" spans="1:7" ht="23.25" thickBot="1" x14ac:dyDescent="0.25">
      <c r="A8318" s="406">
        <v>89605</v>
      </c>
      <c r="B8318" s="406" t="s">
        <v>12122</v>
      </c>
      <c r="C8318" s="406" t="s">
        <v>5010</v>
      </c>
      <c r="D8318" s="406">
        <v>9.92</v>
      </c>
      <c r="E8318" s="404" t="s">
        <v>65</v>
      </c>
      <c r="G8318"/>
    </row>
    <row r="8319" spans="1:7" ht="23.25" thickBot="1" x14ac:dyDescent="0.25">
      <c r="A8319" s="407">
        <v>89609</v>
      </c>
      <c r="B8319" s="407" t="s">
        <v>13141</v>
      </c>
      <c r="C8319" s="407" t="s">
        <v>12069</v>
      </c>
      <c r="D8319" s="407">
        <v>47.98</v>
      </c>
      <c r="E8319" s="404" t="s">
        <v>65</v>
      </c>
      <c r="G8319"/>
    </row>
    <row r="8320" spans="1:7" ht="23.25" thickBot="1" x14ac:dyDescent="0.25">
      <c r="A8320" s="406">
        <v>89610</v>
      </c>
      <c r="B8320" s="406" t="s">
        <v>14965</v>
      </c>
      <c r="C8320" s="406" t="s">
        <v>2</v>
      </c>
      <c r="D8320" s="406">
        <v>10.62</v>
      </c>
      <c r="E8320" s="404" t="s">
        <v>65</v>
      </c>
      <c r="G8320"/>
    </row>
    <row r="8321" spans="1:7" ht="23.25" thickBot="1" x14ac:dyDescent="0.25">
      <c r="A8321" s="407">
        <v>89611</v>
      </c>
      <c r="B8321" s="407" t="s">
        <v>13142</v>
      </c>
      <c r="C8321" s="407" t="s">
        <v>12071</v>
      </c>
      <c r="D8321" s="407">
        <v>15.93</v>
      </c>
      <c r="E8321" s="404" t="s">
        <v>65</v>
      </c>
      <c r="G8321"/>
    </row>
    <row r="8322" spans="1:7" ht="23.25" thickBot="1" x14ac:dyDescent="0.25">
      <c r="A8322" s="406">
        <v>89612</v>
      </c>
      <c r="B8322" s="406" t="s">
        <v>14966</v>
      </c>
      <c r="C8322" s="406" t="s">
        <v>12069</v>
      </c>
      <c r="D8322" s="406">
        <v>96.59</v>
      </c>
      <c r="E8322" s="404" t="s">
        <v>65</v>
      </c>
      <c r="G8322"/>
    </row>
    <row r="8323" spans="1:7" ht="23.25" thickBot="1" x14ac:dyDescent="0.25">
      <c r="A8323" s="407">
        <v>89613</v>
      </c>
      <c r="B8323" s="407" t="s">
        <v>14967</v>
      </c>
      <c r="C8323" s="407" t="s">
        <v>2</v>
      </c>
      <c r="D8323" s="407">
        <v>16.91</v>
      </c>
      <c r="E8323" s="404" t="s">
        <v>65</v>
      </c>
      <c r="G8323"/>
    </row>
    <row r="8324" spans="1:7" ht="23.25" thickBot="1" x14ac:dyDescent="0.25">
      <c r="A8324" s="406">
        <v>89614</v>
      </c>
      <c r="B8324" s="406" t="s">
        <v>14968</v>
      </c>
      <c r="C8324" s="406" t="s">
        <v>12071</v>
      </c>
      <c r="D8324" s="406">
        <v>28.5</v>
      </c>
      <c r="E8324" s="404" t="s">
        <v>65</v>
      </c>
      <c r="G8324"/>
    </row>
    <row r="8325" spans="1:7" ht="23.25" thickBot="1" x14ac:dyDescent="0.25">
      <c r="A8325" s="407">
        <v>89615</v>
      </c>
      <c r="B8325" s="407" t="s">
        <v>14969</v>
      </c>
      <c r="C8325" s="407" t="s">
        <v>12069</v>
      </c>
      <c r="D8325" s="407">
        <v>141.04</v>
      </c>
      <c r="E8325" s="404" t="s">
        <v>65</v>
      </c>
      <c r="G8325"/>
    </row>
    <row r="8326" spans="1:7" ht="23.25" thickBot="1" x14ac:dyDescent="0.25">
      <c r="A8326" s="406">
        <v>89616</v>
      </c>
      <c r="B8326" s="406" t="s">
        <v>12123</v>
      </c>
      <c r="C8326" s="406" t="s">
        <v>2</v>
      </c>
      <c r="D8326" s="406">
        <v>22.95</v>
      </c>
      <c r="E8326" s="404" t="s">
        <v>65</v>
      </c>
      <c r="G8326"/>
    </row>
    <row r="8327" spans="1:7" ht="13.5" thickBot="1" x14ac:dyDescent="0.25">
      <c r="A8327" s="407">
        <v>89617</v>
      </c>
      <c r="B8327" s="407" t="s">
        <v>12124</v>
      </c>
      <c r="C8327" s="407" t="s">
        <v>12125</v>
      </c>
      <c r="D8327" s="407">
        <v>4.21</v>
      </c>
      <c r="E8327" s="404" t="s">
        <v>65</v>
      </c>
      <c r="G8327"/>
    </row>
    <row r="8328" spans="1:7" ht="23.25" thickBot="1" x14ac:dyDescent="0.25">
      <c r="A8328" s="406">
        <v>89618</v>
      </c>
      <c r="B8328" s="406" t="s">
        <v>12126</v>
      </c>
      <c r="C8328" s="406" t="s">
        <v>11984</v>
      </c>
      <c r="D8328" s="406">
        <v>9.15</v>
      </c>
      <c r="E8328" s="404" t="s">
        <v>65</v>
      </c>
      <c r="G8328"/>
    </row>
    <row r="8329" spans="1:7" ht="23.25" thickBot="1" x14ac:dyDescent="0.25">
      <c r="A8329" s="407">
        <v>89619</v>
      </c>
      <c r="B8329" s="407" t="s">
        <v>12127</v>
      </c>
      <c r="C8329" s="407" t="s">
        <v>12128</v>
      </c>
      <c r="D8329" s="407">
        <v>5.25</v>
      </c>
      <c r="E8329" s="404" t="s">
        <v>65</v>
      </c>
      <c r="G8329"/>
    </row>
    <row r="8330" spans="1:7" ht="13.5" thickBot="1" x14ac:dyDescent="0.25">
      <c r="A8330" s="406">
        <v>89620</v>
      </c>
      <c r="B8330" s="406" t="s">
        <v>12129</v>
      </c>
      <c r="C8330" s="406" t="s">
        <v>12125</v>
      </c>
      <c r="D8330" s="406">
        <v>6.22</v>
      </c>
      <c r="E8330" s="404" t="s">
        <v>65</v>
      </c>
      <c r="G8330"/>
    </row>
    <row r="8331" spans="1:7" ht="23.25" thickBot="1" x14ac:dyDescent="0.25">
      <c r="A8331" s="407">
        <v>89621</v>
      </c>
      <c r="B8331" s="407" t="s">
        <v>12130</v>
      </c>
      <c r="C8331" s="407" t="s">
        <v>11984</v>
      </c>
      <c r="D8331" s="407">
        <v>14.12</v>
      </c>
      <c r="E8331" s="404" t="s">
        <v>65</v>
      </c>
      <c r="G8331"/>
    </row>
    <row r="8332" spans="1:7" ht="38.25" customHeight="1" thickBot="1" x14ac:dyDescent="0.25">
      <c r="A8332" s="406">
        <v>89622</v>
      </c>
      <c r="B8332" s="406" t="s">
        <v>12131</v>
      </c>
      <c r="C8332" s="406" t="s">
        <v>12128</v>
      </c>
      <c r="D8332" s="406">
        <v>7.83</v>
      </c>
      <c r="E8332" s="404" t="s">
        <v>65</v>
      </c>
      <c r="G8332"/>
    </row>
    <row r="8333" spans="1:7" ht="13.5" thickBot="1" x14ac:dyDescent="0.25">
      <c r="A8333" s="407">
        <v>89623</v>
      </c>
      <c r="B8333" s="407" t="s">
        <v>12132</v>
      </c>
      <c r="C8333" s="407" t="s">
        <v>12125</v>
      </c>
      <c r="D8333" s="407">
        <v>10.17</v>
      </c>
      <c r="E8333" s="404" t="s">
        <v>65</v>
      </c>
      <c r="G8333"/>
    </row>
    <row r="8334" spans="1:7" ht="23.25" thickBot="1" x14ac:dyDescent="0.25">
      <c r="A8334" s="406">
        <v>89624</v>
      </c>
      <c r="B8334" s="406" t="s">
        <v>12133</v>
      </c>
      <c r="C8334" s="406" t="s">
        <v>12128</v>
      </c>
      <c r="D8334" s="406">
        <v>10.09</v>
      </c>
      <c r="E8334" s="404" t="s">
        <v>65</v>
      </c>
      <c r="G8334"/>
    </row>
    <row r="8335" spans="1:7" ht="13.5" thickBot="1" x14ac:dyDescent="0.25">
      <c r="A8335" s="407">
        <v>89625</v>
      </c>
      <c r="B8335" s="407" t="s">
        <v>14970</v>
      </c>
      <c r="C8335" s="407" t="s">
        <v>12125</v>
      </c>
      <c r="D8335" s="407">
        <v>12.38</v>
      </c>
      <c r="E8335" s="404" t="s">
        <v>65</v>
      </c>
      <c r="G8335"/>
    </row>
    <row r="8336" spans="1:7" ht="23.25" thickBot="1" x14ac:dyDescent="0.25">
      <c r="A8336" s="406">
        <v>89626</v>
      </c>
      <c r="B8336" s="406" t="s">
        <v>12134</v>
      </c>
      <c r="C8336" s="406" t="s">
        <v>12128</v>
      </c>
      <c r="D8336" s="406">
        <v>15.15</v>
      </c>
      <c r="E8336" s="404" t="s">
        <v>65</v>
      </c>
      <c r="G8336"/>
    </row>
    <row r="8337" spans="1:7" ht="23.25" thickBot="1" x14ac:dyDescent="0.25">
      <c r="A8337" s="407">
        <v>89627</v>
      </c>
      <c r="B8337" s="407" t="s">
        <v>12135</v>
      </c>
      <c r="C8337" s="407" t="s">
        <v>12128</v>
      </c>
      <c r="D8337" s="407">
        <v>12.19</v>
      </c>
      <c r="E8337" s="404" t="s">
        <v>65</v>
      </c>
      <c r="G8337"/>
    </row>
    <row r="8338" spans="1:7" ht="13.5" thickBot="1" x14ac:dyDescent="0.25">
      <c r="A8338" s="406">
        <v>89628</v>
      </c>
      <c r="B8338" s="406" t="s">
        <v>14971</v>
      </c>
      <c r="C8338" s="406" t="s">
        <v>12125</v>
      </c>
      <c r="D8338" s="406">
        <v>24.26</v>
      </c>
      <c r="E8338" s="404" t="s">
        <v>65</v>
      </c>
      <c r="G8338"/>
    </row>
    <row r="8339" spans="1:7" ht="13.5" thickBot="1" x14ac:dyDescent="0.25">
      <c r="A8339" s="407">
        <v>89629</v>
      </c>
      <c r="B8339" s="407" t="s">
        <v>14972</v>
      </c>
      <c r="C8339" s="407" t="s">
        <v>12125</v>
      </c>
      <c r="D8339" s="407">
        <v>42.17</v>
      </c>
      <c r="E8339" s="404" t="s">
        <v>65</v>
      </c>
      <c r="G8339"/>
    </row>
    <row r="8340" spans="1:7" ht="23.25" thickBot="1" x14ac:dyDescent="0.25">
      <c r="A8340" s="406">
        <v>89630</v>
      </c>
      <c r="B8340" s="406" t="s">
        <v>12136</v>
      </c>
      <c r="C8340" s="406" t="s">
        <v>768</v>
      </c>
      <c r="D8340" s="406">
        <v>36.630000000000003</v>
      </c>
      <c r="E8340" s="404" t="s">
        <v>65</v>
      </c>
      <c r="G8340"/>
    </row>
    <row r="8341" spans="1:7" ht="13.5" thickBot="1" x14ac:dyDescent="0.25">
      <c r="A8341" s="407">
        <v>89631</v>
      </c>
      <c r="B8341" s="407" t="s">
        <v>14973</v>
      </c>
      <c r="C8341" s="407" t="s">
        <v>12125</v>
      </c>
      <c r="D8341" s="407">
        <v>61.03</v>
      </c>
      <c r="E8341" s="404" t="s">
        <v>65</v>
      </c>
      <c r="G8341"/>
    </row>
    <row r="8342" spans="1:7" ht="23.25" thickBot="1" x14ac:dyDescent="0.25">
      <c r="A8342" s="406">
        <v>89632</v>
      </c>
      <c r="B8342" s="406" t="s">
        <v>12137</v>
      </c>
      <c r="C8342" s="406" t="s">
        <v>768</v>
      </c>
      <c r="D8342" s="406">
        <v>52.8</v>
      </c>
      <c r="E8342" s="404" t="s">
        <v>65</v>
      </c>
      <c r="G8342"/>
    </row>
    <row r="8343" spans="1:7" ht="23.25" thickBot="1" x14ac:dyDescent="0.25">
      <c r="A8343" s="407">
        <v>89637</v>
      </c>
      <c r="B8343" s="407" t="s">
        <v>12138</v>
      </c>
      <c r="C8343" s="407" t="s">
        <v>2</v>
      </c>
      <c r="D8343" s="407">
        <v>5.12</v>
      </c>
      <c r="E8343" s="404" t="s">
        <v>65</v>
      </c>
      <c r="G8343"/>
    </row>
    <row r="8344" spans="1:7" ht="23.25" thickBot="1" x14ac:dyDescent="0.25">
      <c r="A8344" s="406">
        <v>89641</v>
      </c>
      <c r="B8344" s="406" t="s">
        <v>14974</v>
      </c>
      <c r="C8344" s="406" t="s">
        <v>2</v>
      </c>
      <c r="D8344" s="406">
        <v>7.59</v>
      </c>
      <c r="E8344" s="404" t="s">
        <v>65</v>
      </c>
      <c r="G8344"/>
    </row>
    <row r="8345" spans="1:7" ht="23.25" thickBot="1" x14ac:dyDescent="0.25">
      <c r="A8345" s="407">
        <v>89645</v>
      </c>
      <c r="B8345" s="407" t="s">
        <v>14975</v>
      </c>
      <c r="C8345" s="407" t="s">
        <v>12139</v>
      </c>
      <c r="D8345" s="407">
        <v>12.13</v>
      </c>
      <c r="E8345" s="404" t="s">
        <v>65</v>
      </c>
      <c r="G8345"/>
    </row>
    <row r="8346" spans="1:7" ht="23.25" thickBot="1" x14ac:dyDescent="0.25">
      <c r="A8346" s="406">
        <v>89651</v>
      </c>
      <c r="B8346" s="406" t="s">
        <v>12140</v>
      </c>
      <c r="C8346" s="406" t="s">
        <v>812</v>
      </c>
      <c r="D8346" s="406">
        <v>3.84</v>
      </c>
      <c r="E8346" s="404" t="s">
        <v>65</v>
      </c>
      <c r="G8346"/>
    </row>
    <row r="8347" spans="1:7" ht="23.25" thickBot="1" x14ac:dyDescent="0.25">
      <c r="A8347" s="407">
        <v>89653</v>
      </c>
      <c r="B8347" s="407" t="s">
        <v>12141</v>
      </c>
      <c r="C8347" s="407" t="s">
        <v>843</v>
      </c>
      <c r="D8347" s="407">
        <v>11.29</v>
      </c>
      <c r="E8347" s="404" t="s">
        <v>65</v>
      </c>
      <c r="G8347"/>
    </row>
    <row r="8348" spans="1:7" ht="23.25" thickBot="1" x14ac:dyDescent="0.25">
      <c r="A8348" s="406">
        <v>89660</v>
      </c>
      <c r="B8348" s="406" t="s">
        <v>12142</v>
      </c>
      <c r="C8348" s="406" t="s">
        <v>843</v>
      </c>
      <c r="D8348" s="406">
        <v>4.7</v>
      </c>
      <c r="E8348" s="404" t="s">
        <v>65</v>
      </c>
      <c r="G8348"/>
    </row>
    <row r="8349" spans="1:7" ht="23.25" thickBot="1" x14ac:dyDescent="0.25">
      <c r="A8349" s="407">
        <v>89665</v>
      </c>
      <c r="B8349" s="407" t="s">
        <v>12143</v>
      </c>
      <c r="C8349" s="407" t="s">
        <v>12077</v>
      </c>
      <c r="D8349" s="407">
        <v>5.46</v>
      </c>
      <c r="E8349" s="404" t="s">
        <v>65</v>
      </c>
      <c r="G8349"/>
    </row>
    <row r="8350" spans="1:7" ht="23.25" thickBot="1" x14ac:dyDescent="0.25">
      <c r="A8350" s="406">
        <v>89667</v>
      </c>
      <c r="B8350" s="406" t="s">
        <v>12144</v>
      </c>
      <c r="C8350" s="406" t="s">
        <v>12079</v>
      </c>
      <c r="D8350" s="406">
        <v>27.05</v>
      </c>
      <c r="E8350" s="404" t="s">
        <v>65</v>
      </c>
      <c r="G8350"/>
    </row>
    <row r="8351" spans="1:7" ht="23.25" thickBot="1" x14ac:dyDescent="0.25">
      <c r="A8351" s="407">
        <v>89668</v>
      </c>
      <c r="B8351" s="407" t="s">
        <v>12145</v>
      </c>
      <c r="C8351" s="407" t="s">
        <v>2</v>
      </c>
      <c r="D8351" s="407">
        <v>14.24</v>
      </c>
      <c r="E8351" s="404" t="s">
        <v>65</v>
      </c>
      <c r="G8351"/>
    </row>
    <row r="8352" spans="1:7" ht="23.25" thickBot="1" x14ac:dyDescent="0.25">
      <c r="A8352" s="406">
        <v>89669</v>
      </c>
      <c r="B8352" s="406" t="s">
        <v>12146</v>
      </c>
      <c r="C8352" s="406" t="s">
        <v>5029</v>
      </c>
      <c r="D8352" s="406">
        <v>13.15</v>
      </c>
      <c r="E8352" s="404" t="s">
        <v>65</v>
      </c>
      <c r="G8352"/>
    </row>
    <row r="8353" spans="1:7" ht="23.25" thickBot="1" x14ac:dyDescent="0.25">
      <c r="A8353" s="407">
        <v>89671</v>
      </c>
      <c r="B8353" s="407" t="s">
        <v>12147</v>
      </c>
      <c r="C8353" s="407" t="s">
        <v>11984</v>
      </c>
      <c r="D8353" s="407">
        <v>12.78</v>
      </c>
      <c r="E8353" s="404" t="s">
        <v>65</v>
      </c>
      <c r="G8353"/>
    </row>
    <row r="8354" spans="1:7" ht="23.25" thickBot="1" x14ac:dyDescent="0.25">
      <c r="A8354" s="406">
        <v>89673</v>
      </c>
      <c r="B8354" s="406" t="s">
        <v>12148</v>
      </c>
      <c r="C8354" s="406" t="s">
        <v>12085</v>
      </c>
      <c r="D8354" s="406">
        <v>8.98</v>
      </c>
      <c r="E8354" s="404" t="s">
        <v>65</v>
      </c>
      <c r="G8354"/>
    </row>
    <row r="8355" spans="1:7" ht="23.25" thickBot="1" x14ac:dyDescent="0.25">
      <c r="A8355" s="407">
        <v>89675</v>
      </c>
      <c r="B8355" s="407" t="s">
        <v>12149</v>
      </c>
      <c r="C8355" s="407" t="s">
        <v>12088</v>
      </c>
      <c r="D8355" s="407">
        <v>33.97</v>
      </c>
      <c r="E8355" s="404" t="s">
        <v>65</v>
      </c>
      <c r="G8355"/>
    </row>
    <row r="8356" spans="1:7" ht="23.25" thickBot="1" x14ac:dyDescent="0.25">
      <c r="A8356" s="406">
        <v>89677</v>
      </c>
      <c r="B8356" s="406" t="s">
        <v>12150</v>
      </c>
      <c r="C8356" s="406" t="s">
        <v>5029</v>
      </c>
      <c r="D8356" s="406">
        <v>32.270000000000003</v>
      </c>
      <c r="E8356" s="404" t="s">
        <v>65</v>
      </c>
      <c r="G8356"/>
    </row>
    <row r="8357" spans="1:7" ht="23.25" thickBot="1" x14ac:dyDescent="0.25">
      <c r="A8357" s="407">
        <v>89679</v>
      </c>
      <c r="B8357" s="407" t="s">
        <v>12151</v>
      </c>
      <c r="C8357" s="407" t="s">
        <v>11984</v>
      </c>
      <c r="D8357" s="407">
        <v>65</v>
      </c>
      <c r="E8357" s="404" t="s">
        <v>65</v>
      </c>
      <c r="G8357"/>
    </row>
    <row r="8358" spans="1:7" ht="23.25" thickBot="1" x14ac:dyDescent="0.25">
      <c r="A8358" s="406">
        <v>89681</v>
      </c>
      <c r="B8358" s="406" t="s">
        <v>12152</v>
      </c>
      <c r="C8358" s="406" t="s">
        <v>12153</v>
      </c>
      <c r="D8358" s="406">
        <v>24.09</v>
      </c>
      <c r="E8358" s="404" t="s">
        <v>65</v>
      </c>
      <c r="G8358"/>
    </row>
    <row r="8359" spans="1:7" ht="23.25" thickBot="1" x14ac:dyDescent="0.25">
      <c r="A8359" s="407">
        <v>89685</v>
      </c>
      <c r="B8359" s="407" t="s">
        <v>12154</v>
      </c>
      <c r="C8359" s="407" t="s">
        <v>12096</v>
      </c>
      <c r="D8359" s="407">
        <v>22.33</v>
      </c>
      <c r="E8359" s="404" t="s">
        <v>65</v>
      </c>
      <c r="G8359"/>
    </row>
    <row r="8360" spans="1:7" ht="23.25" thickBot="1" x14ac:dyDescent="0.25">
      <c r="A8360" s="406">
        <v>89687</v>
      </c>
      <c r="B8360" s="406" t="s">
        <v>12155</v>
      </c>
      <c r="C8360" s="406" t="s">
        <v>12156</v>
      </c>
      <c r="D8360" s="406">
        <v>23.68</v>
      </c>
      <c r="E8360" s="404" t="s">
        <v>65</v>
      </c>
      <c r="G8360"/>
    </row>
    <row r="8361" spans="1:7" ht="23.25" thickBot="1" x14ac:dyDescent="0.25">
      <c r="A8361" s="407">
        <v>89690</v>
      </c>
      <c r="B8361" s="407" t="s">
        <v>12157</v>
      </c>
      <c r="C8361" s="407" t="s">
        <v>12099</v>
      </c>
      <c r="D8361" s="407">
        <v>33.07</v>
      </c>
      <c r="E8361" s="404" t="s">
        <v>65</v>
      </c>
      <c r="G8361"/>
    </row>
    <row r="8362" spans="1:7" ht="23.25" thickBot="1" x14ac:dyDescent="0.25">
      <c r="A8362" s="406">
        <v>89691</v>
      </c>
      <c r="B8362" s="406" t="s">
        <v>12158</v>
      </c>
      <c r="C8362" s="406" t="s">
        <v>2</v>
      </c>
      <c r="D8362" s="406">
        <v>7.16</v>
      </c>
      <c r="E8362" s="404" t="s">
        <v>65</v>
      </c>
      <c r="G8362"/>
    </row>
    <row r="8363" spans="1:7" ht="23.25" customHeight="1" thickBot="1" x14ac:dyDescent="0.25">
      <c r="A8363" s="407">
        <v>89692</v>
      </c>
      <c r="B8363" s="407" t="s">
        <v>12159</v>
      </c>
      <c r="C8363" s="407" t="s">
        <v>12102</v>
      </c>
      <c r="D8363" s="407">
        <v>34.130000000000003</v>
      </c>
      <c r="E8363" s="404" t="s">
        <v>65</v>
      </c>
      <c r="G8363"/>
    </row>
    <row r="8364" spans="1:7" ht="23.25" thickBot="1" x14ac:dyDescent="0.25">
      <c r="A8364" s="406">
        <v>89693</v>
      </c>
      <c r="B8364" s="406" t="s">
        <v>12160</v>
      </c>
      <c r="C8364" s="406" t="s">
        <v>12104</v>
      </c>
      <c r="D8364" s="406">
        <v>38.979999999999997</v>
      </c>
      <c r="E8364" s="404" t="s">
        <v>65</v>
      </c>
      <c r="G8364"/>
    </row>
    <row r="8365" spans="1:7" ht="23.25" thickBot="1" x14ac:dyDescent="0.25">
      <c r="A8365" s="407">
        <v>89696</v>
      </c>
      <c r="B8365" s="407" t="s">
        <v>12161</v>
      </c>
      <c r="C8365" s="407" t="s">
        <v>12106</v>
      </c>
      <c r="D8365" s="407">
        <v>30.85</v>
      </c>
      <c r="E8365" s="404" t="s">
        <v>65</v>
      </c>
      <c r="G8365"/>
    </row>
    <row r="8366" spans="1:7" ht="23.25" thickBot="1" x14ac:dyDescent="0.25">
      <c r="A8366" s="406">
        <v>89697</v>
      </c>
      <c r="B8366" s="406" t="s">
        <v>12162</v>
      </c>
      <c r="C8366" s="406" t="s">
        <v>2</v>
      </c>
      <c r="D8366" s="406">
        <v>8.58</v>
      </c>
      <c r="E8366" s="404" t="s">
        <v>65</v>
      </c>
      <c r="G8366"/>
    </row>
    <row r="8367" spans="1:7" ht="23.25" thickBot="1" x14ac:dyDescent="0.25">
      <c r="A8367" s="407">
        <v>89698</v>
      </c>
      <c r="B8367" s="407" t="s">
        <v>12163</v>
      </c>
      <c r="C8367" s="407" t="s">
        <v>12099</v>
      </c>
      <c r="D8367" s="407">
        <v>87.85</v>
      </c>
      <c r="E8367" s="404" t="s">
        <v>65</v>
      </c>
      <c r="G8367"/>
    </row>
    <row r="8368" spans="1:7" ht="23.25" thickBot="1" x14ac:dyDescent="0.25">
      <c r="A8368" s="406">
        <v>89699</v>
      </c>
      <c r="B8368" s="406" t="s">
        <v>12164</v>
      </c>
      <c r="C8368" s="406" t="s">
        <v>12099</v>
      </c>
      <c r="D8368" s="406">
        <v>80.69</v>
      </c>
      <c r="E8368" s="404" t="s">
        <v>65</v>
      </c>
      <c r="G8368"/>
    </row>
    <row r="8369" spans="1:7" ht="23.25" thickBot="1" x14ac:dyDescent="0.25">
      <c r="A8369" s="407">
        <v>89701</v>
      </c>
      <c r="B8369" s="407" t="s">
        <v>12165</v>
      </c>
      <c r="C8369" s="407" t="s">
        <v>12104</v>
      </c>
      <c r="D8369" s="407">
        <v>80.849999999999994</v>
      </c>
      <c r="E8369" s="404" t="s">
        <v>65</v>
      </c>
      <c r="G8369"/>
    </row>
    <row r="8370" spans="1:7" ht="23.25" thickBot="1" x14ac:dyDescent="0.25">
      <c r="A8370" s="406">
        <v>89703</v>
      </c>
      <c r="B8370" s="406" t="s">
        <v>12166</v>
      </c>
      <c r="C8370" s="406" t="s">
        <v>843</v>
      </c>
      <c r="D8370" s="406">
        <v>22.62</v>
      </c>
      <c r="E8370" s="404" t="s">
        <v>65</v>
      </c>
      <c r="G8370"/>
    </row>
    <row r="8371" spans="1:7" ht="23.25" thickBot="1" x14ac:dyDescent="0.25">
      <c r="A8371" s="407">
        <v>89704</v>
      </c>
      <c r="B8371" s="407" t="s">
        <v>12167</v>
      </c>
      <c r="C8371" s="407" t="s">
        <v>12104</v>
      </c>
      <c r="D8371" s="407">
        <v>71.510000000000005</v>
      </c>
      <c r="E8371" s="404" t="s">
        <v>65</v>
      </c>
      <c r="G8371"/>
    </row>
    <row r="8372" spans="1:7" ht="31.5" customHeight="1" thickBot="1" x14ac:dyDescent="0.25">
      <c r="A8372" s="406">
        <v>89724</v>
      </c>
      <c r="B8372" s="406" t="s">
        <v>12168</v>
      </c>
      <c r="C8372" s="406" t="s">
        <v>2</v>
      </c>
      <c r="D8372" s="406">
        <v>4.87</v>
      </c>
      <c r="E8372" s="404" t="s">
        <v>65</v>
      </c>
      <c r="G8372"/>
    </row>
    <row r="8373" spans="1:7" ht="23.25" thickBot="1" x14ac:dyDescent="0.25">
      <c r="A8373" s="407">
        <v>89726</v>
      </c>
      <c r="B8373" s="407" t="s">
        <v>12169</v>
      </c>
      <c r="C8373" s="407" t="s">
        <v>2</v>
      </c>
      <c r="D8373" s="407">
        <v>5</v>
      </c>
      <c r="E8373" s="404" t="s">
        <v>65</v>
      </c>
      <c r="G8373"/>
    </row>
    <row r="8374" spans="1:7" ht="23.25" thickBot="1" x14ac:dyDescent="0.25">
      <c r="A8374" s="406">
        <v>89728</v>
      </c>
      <c r="B8374" s="406" t="s">
        <v>12170</v>
      </c>
      <c r="C8374" s="406" t="s">
        <v>2</v>
      </c>
      <c r="D8374" s="406">
        <v>6.25</v>
      </c>
      <c r="E8374" s="404" t="s">
        <v>65</v>
      </c>
      <c r="G8374"/>
    </row>
    <row r="8375" spans="1:7" ht="23.25" customHeight="1" thickBot="1" x14ac:dyDescent="0.25">
      <c r="A8375" s="407">
        <v>89730</v>
      </c>
      <c r="B8375" s="407" t="s">
        <v>12171</v>
      </c>
      <c r="C8375" s="407" t="s">
        <v>2</v>
      </c>
      <c r="D8375" s="407">
        <v>6.31</v>
      </c>
      <c r="E8375" s="404" t="s">
        <v>65</v>
      </c>
      <c r="G8375"/>
    </row>
    <row r="8376" spans="1:7" ht="23.25" thickBot="1" x14ac:dyDescent="0.25">
      <c r="A8376" s="406">
        <v>89731</v>
      </c>
      <c r="B8376" s="406" t="s">
        <v>12172</v>
      </c>
      <c r="C8376" s="406" t="s">
        <v>2</v>
      </c>
      <c r="D8376" s="406">
        <v>6.42</v>
      </c>
      <c r="E8376" s="404" t="s">
        <v>65</v>
      </c>
      <c r="G8376"/>
    </row>
    <row r="8377" spans="1:7" ht="23.25" thickBot="1" x14ac:dyDescent="0.25">
      <c r="A8377" s="407">
        <v>89732</v>
      </c>
      <c r="B8377" s="407" t="s">
        <v>12173</v>
      </c>
      <c r="C8377" s="407" t="s">
        <v>2</v>
      </c>
      <c r="D8377" s="407">
        <v>6.73</v>
      </c>
      <c r="E8377" s="404" t="s">
        <v>65</v>
      </c>
      <c r="G8377"/>
    </row>
    <row r="8378" spans="1:7" ht="23.25" thickBot="1" x14ac:dyDescent="0.25">
      <c r="A8378" s="406">
        <v>89733</v>
      </c>
      <c r="B8378" s="406" t="s">
        <v>12174</v>
      </c>
      <c r="C8378" s="406" t="s">
        <v>2</v>
      </c>
      <c r="D8378" s="406">
        <v>10.07</v>
      </c>
      <c r="E8378" s="404" t="s">
        <v>65</v>
      </c>
      <c r="G8378"/>
    </row>
    <row r="8379" spans="1:7" ht="23.25" thickBot="1" x14ac:dyDescent="0.25">
      <c r="A8379" s="407">
        <v>89735</v>
      </c>
      <c r="B8379" s="407" t="s">
        <v>12175</v>
      </c>
      <c r="C8379" s="407" t="s">
        <v>2</v>
      </c>
      <c r="D8379" s="407">
        <v>10</v>
      </c>
      <c r="E8379" s="404" t="s">
        <v>65</v>
      </c>
      <c r="G8379"/>
    </row>
    <row r="8380" spans="1:7" ht="76.5" customHeight="1" thickBot="1" x14ac:dyDescent="0.25">
      <c r="A8380" s="406">
        <v>89737</v>
      </c>
      <c r="B8380" s="406" t="s">
        <v>12176</v>
      </c>
      <c r="C8380" s="406" t="s">
        <v>2</v>
      </c>
      <c r="D8380" s="406">
        <v>10.41</v>
      </c>
      <c r="E8380" s="404" t="s">
        <v>65</v>
      </c>
      <c r="G8380"/>
    </row>
    <row r="8381" spans="1:7" ht="23.25" thickBot="1" x14ac:dyDescent="0.25">
      <c r="A8381" s="407">
        <v>89739</v>
      </c>
      <c r="B8381" s="407" t="s">
        <v>12177</v>
      </c>
      <c r="C8381" s="407" t="s">
        <v>2</v>
      </c>
      <c r="D8381" s="407">
        <v>10.82</v>
      </c>
      <c r="E8381" s="404" t="s">
        <v>65</v>
      </c>
      <c r="G8381"/>
    </row>
    <row r="8382" spans="1:7" ht="23.25" thickBot="1" x14ac:dyDescent="0.25">
      <c r="A8382" s="406">
        <v>89742</v>
      </c>
      <c r="B8382" s="406" t="s">
        <v>12178</v>
      </c>
      <c r="C8382" s="406" t="s">
        <v>2</v>
      </c>
      <c r="D8382" s="406">
        <v>17.34</v>
      </c>
      <c r="E8382" s="404" t="s">
        <v>65</v>
      </c>
      <c r="G8382"/>
    </row>
    <row r="8383" spans="1:7" ht="23.25" thickBot="1" x14ac:dyDescent="0.25">
      <c r="A8383" s="407">
        <v>89743</v>
      </c>
      <c r="B8383" s="407" t="s">
        <v>12179</v>
      </c>
      <c r="C8383" s="407" t="s">
        <v>2</v>
      </c>
      <c r="D8383" s="407">
        <v>22.37</v>
      </c>
      <c r="E8383" s="404" t="s">
        <v>65</v>
      </c>
      <c r="G8383"/>
    </row>
    <row r="8384" spans="1:7" ht="23.25" thickBot="1" x14ac:dyDescent="0.25">
      <c r="A8384" s="406">
        <v>89744</v>
      </c>
      <c r="B8384" s="406" t="s">
        <v>12180</v>
      </c>
      <c r="C8384" s="406" t="s">
        <v>2</v>
      </c>
      <c r="D8384" s="406">
        <v>13.85</v>
      </c>
      <c r="E8384" s="404" t="s">
        <v>65</v>
      </c>
      <c r="G8384"/>
    </row>
    <row r="8385" spans="1:7" ht="23.25" thickBot="1" x14ac:dyDescent="0.25">
      <c r="A8385" s="407">
        <v>89746</v>
      </c>
      <c r="B8385" s="407" t="s">
        <v>12181</v>
      </c>
      <c r="C8385" s="407" t="s">
        <v>2</v>
      </c>
      <c r="D8385" s="407">
        <v>13.57</v>
      </c>
      <c r="E8385" s="404" t="s">
        <v>65</v>
      </c>
      <c r="G8385"/>
    </row>
    <row r="8386" spans="1:7" ht="23.25" thickBot="1" x14ac:dyDescent="0.25">
      <c r="A8386" s="406">
        <v>89748</v>
      </c>
      <c r="B8386" s="406" t="s">
        <v>12182</v>
      </c>
      <c r="C8386" s="406" t="s">
        <v>2</v>
      </c>
      <c r="D8386" s="406">
        <v>20.39</v>
      </c>
      <c r="E8386" s="404" t="s">
        <v>65</v>
      </c>
      <c r="G8386"/>
    </row>
    <row r="8387" spans="1:7" ht="23.25" thickBot="1" x14ac:dyDescent="0.25">
      <c r="A8387" s="407">
        <v>89750</v>
      </c>
      <c r="B8387" s="407" t="s">
        <v>12183</v>
      </c>
      <c r="C8387" s="407" t="s">
        <v>2</v>
      </c>
      <c r="D8387" s="407">
        <v>33.590000000000003</v>
      </c>
      <c r="E8387" s="404" t="s">
        <v>65</v>
      </c>
      <c r="G8387"/>
    </row>
    <row r="8388" spans="1:7" ht="23.25" thickBot="1" x14ac:dyDescent="0.25">
      <c r="A8388" s="406">
        <v>89752</v>
      </c>
      <c r="B8388" s="406" t="s">
        <v>12184</v>
      </c>
      <c r="C8388" s="406" t="s">
        <v>2</v>
      </c>
      <c r="D8388" s="406">
        <v>3.84</v>
      </c>
      <c r="E8388" s="404" t="s">
        <v>65</v>
      </c>
      <c r="G8388"/>
    </row>
    <row r="8389" spans="1:7" ht="23.25" thickBot="1" x14ac:dyDescent="0.25">
      <c r="A8389" s="407">
        <v>89753</v>
      </c>
      <c r="B8389" s="407" t="s">
        <v>12185</v>
      </c>
      <c r="C8389" s="407" t="s">
        <v>2</v>
      </c>
      <c r="D8389" s="407">
        <v>5.21</v>
      </c>
      <c r="E8389" s="404" t="s">
        <v>65</v>
      </c>
      <c r="G8389"/>
    </row>
    <row r="8390" spans="1:7" ht="23.25" thickBot="1" x14ac:dyDescent="0.25">
      <c r="A8390" s="406">
        <v>89754</v>
      </c>
      <c r="B8390" s="406" t="s">
        <v>12186</v>
      </c>
      <c r="C8390" s="406" t="s">
        <v>2</v>
      </c>
      <c r="D8390" s="406">
        <v>8.3699999999999992</v>
      </c>
      <c r="E8390" s="404" t="s">
        <v>65</v>
      </c>
      <c r="G8390"/>
    </row>
    <row r="8391" spans="1:7" ht="23.25" thickBot="1" x14ac:dyDescent="0.25">
      <c r="A8391" s="407">
        <v>89774</v>
      </c>
      <c r="B8391" s="407" t="s">
        <v>12187</v>
      </c>
      <c r="C8391" s="407" t="s">
        <v>2</v>
      </c>
      <c r="D8391" s="407">
        <v>8.58</v>
      </c>
      <c r="E8391" s="404" t="s">
        <v>65</v>
      </c>
      <c r="G8391"/>
    </row>
    <row r="8392" spans="1:7" ht="23.25" thickBot="1" x14ac:dyDescent="0.25">
      <c r="A8392" s="406">
        <v>89776</v>
      </c>
      <c r="B8392" s="406" t="s">
        <v>12188</v>
      </c>
      <c r="C8392" s="406" t="s">
        <v>2</v>
      </c>
      <c r="D8392" s="406">
        <v>10.81</v>
      </c>
      <c r="E8392" s="404" t="s">
        <v>65</v>
      </c>
      <c r="G8392"/>
    </row>
    <row r="8393" spans="1:7" ht="23.25" thickBot="1" x14ac:dyDescent="0.25">
      <c r="A8393" s="407">
        <v>89778</v>
      </c>
      <c r="B8393" s="407" t="s">
        <v>12189</v>
      </c>
      <c r="C8393" s="407" t="s">
        <v>2</v>
      </c>
      <c r="D8393" s="407">
        <v>10.86</v>
      </c>
      <c r="E8393" s="404" t="s">
        <v>65</v>
      </c>
      <c r="G8393"/>
    </row>
    <row r="8394" spans="1:7" ht="23.25" thickBot="1" x14ac:dyDescent="0.25">
      <c r="A8394" s="406">
        <v>89779</v>
      </c>
      <c r="B8394" s="406" t="s">
        <v>12190</v>
      </c>
      <c r="C8394" s="406" t="s">
        <v>2</v>
      </c>
      <c r="D8394" s="406">
        <v>15.31</v>
      </c>
      <c r="E8394" s="404" t="s">
        <v>65</v>
      </c>
      <c r="G8394"/>
    </row>
    <row r="8395" spans="1:7" ht="23.25" thickBot="1" x14ac:dyDescent="0.25">
      <c r="A8395" s="407">
        <v>89782</v>
      </c>
      <c r="B8395" s="407" t="s">
        <v>12191</v>
      </c>
      <c r="C8395" s="407" t="s">
        <v>2</v>
      </c>
      <c r="D8395" s="407">
        <v>7.28</v>
      </c>
      <c r="E8395" s="404" t="s">
        <v>65</v>
      </c>
      <c r="G8395"/>
    </row>
    <row r="8396" spans="1:7" ht="23.25" thickBot="1" x14ac:dyDescent="0.25">
      <c r="A8396" s="406">
        <v>89783</v>
      </c>
      <c r="B8396" s="406" t="s">
        <v>12192</v>
      </c>
      <c r="C8396" s="406" t="s">
        <v>1060</v>
      </c>
      <c r="D8396" s="406">
        <v>7.19</v>
      </c>
      <c r="E8396" s="404" t="s">
        <v>65</v>
      </c>
      <c r="G8396"/>
    </row>
    <row r="8397" spans="1:7" ht="23.25" thickBot="1" x14ac:dyDescent="0.25">
      <c r="A8397" s="407">
        <v>89784</v>
      </c>
      <c r="B8397" s="407" t="s">
        <v>12193</v>
      </c>
      <c r="C8397" s="407" t="s">
        <v>2</v>
      </c>
      <c r="D8397" s="407">
        <v>11.7</v>
      </c>
      <c r="E8397" s="404" t="s">
        <v>65</v>
      </c>
      <c r="G8397"/>
    </row>
    <row r="8398" spans="1:7" ht="23.25" thickBot="1" x14ac:dyDescent="0.25">
      <c r="A8398" s="406">
        <v>89785</v>
      </c>
      <c r="B8398" s="406" t="s">
        <v>12194</v>
      </c>
      <c r="C8398" s="406" t="s">
        <v>999</v>
      </c>
      <c r="D8398" s="406">
        <v>11.16</v>
      </c>
      <c r="E8398" s="404" t="s">
        <v>65</v>
      </c>
      <c r="G8398"/>
    </row>
    <row r="8399" spans="1:7" ht="23.25" thickBot="1" x14ac:dyDescent="0.25">
      <c r="A8399" s="407">
        <v>89786</v>
      </c>
      <c r="B8399" s="407" t="s">
        <v>12195</v>
      </c>
      <c r="C8399" s="407" t="s">
        <v>2</v>
      </c>
      <c r="D8399" s="407">
        <v>19.100000000000001</v>
      </c>
      <c r="E8399" s="404" t="s">
        <v>65</v>
      </c>
      <c r="G8399"/>
    </row>
    <row r="8400" spans="1:7" ht="23.25" thickBot="1" x14ac:dyDescent="0.25">
      <c r="A8400" s="406">
        <v>89795</v>
      </c>
      <c r="B8400" s="406" t="s">
        <v>12196</v>
      </c>
      <c r="C8400" s="406" t="s">
        <v>999</v>
      </c>
      <c r="D8400" s="406">
        <v>18.09</v>
      </c>
      <c r="E8400" s="404" t="s">
        <v>65</v>
      </c>
      <c r="G8400"/>
    </row>
    <row r="8401" spans="1:7" ht="23.25" thickBot="1" x14ac:dyDescent="0.25">
      <c r="A8401" s="407">
        <v>89796</v>
      </c>
      <c r="B8401" s="407" t="s">
        <v>12197</v>
      </c>
      <c r="C8401" s="407" t="s">
        <v>2</v>
      </c>
      <c r="D8401" s="407">
        <v>23.84</v>
      </c>
      <c r="E8401" s="404" t="s">
        <v>65</v>
      </c>
      <c r="G8401"/>
    </row>
    <row r="8402" spans="1:7" ht="23.25" customHeight="1" thickBot="1" x14ac:dyDescent="0.25">
      <c r="A8402" s="406">
        <v>89797</v>
      </c>
      <c r="B8402" s="406" t="s">
        <v>12198</v>
      </c>
      <c r="C8402" s="406" t="s">
        <v>11976</v>
      </c>
      <c r="D8402" s="406">
        <v>23.91</v>
      </c>
      <c r="E8402" s="404" t="s">
        <v>65</v>
      </c>
      <c r="G8402"/>
    </row>
    <row r="8403" spans="1:7" ht="23.25" customHeight="1" thickBot="1" x14ac:dyDescent="0.25">
      <c r="A8403" s="407">
        <v>89801</v>
      </c>
      <c r="B8403" s="407" t="s">
        <v>12199</v>
      </c>
      <c r="C8403" s="407" t="s">
        <v>2</v>
      </c>
      <c r="D8403" s="407">
        <v>3.55</v>
      </c>
      <c r="E8403" s="404" t="s">
        <v>65</v>
      </c>
      <c r="G8403"/>
    </row>
    <row r="8404" spans="1:7" ht="23.25" thickBot="1" x14ac:dyDescent="0.25">
      <c r="A8404" s="406">
        <v>89802</v>
      </c>
      <c r="B8404" s="406" t="s">
        <v>12200</v>
      </c>
      <c r="C8404" s="406" t="s">
        <v>2</v>
      </c>
      <c r="D8404" s="406">
        <v>3.86</v>
      </c>
      <c r="E8404" s="404" t="s">
        <v>65</v>
      </c>
      <c r="G8404"/>
    </row>
    <row r="8405" spans="1:7" ht="23.25" thickBot="1" x14ac:dyDescent="0.25">
      <c r="A8405" s="407">
        <v>89803</v>
      </c>
      <c r="B8405" s="407" t="s">
        <v>12201</v>
      </c>
      <c r="C8405" s="407" t="s">
        <v>2</v>
      </c>
      <c r="D8405" s="407">
        <v>7.2</v>
      </c>
      <c r="E8405" s="404" t="s">
        <v>65</v>
      </c>
      <c r="G8405"/>
    </row>
    <row r="8406" spans="1:7" ht="23.25" thickBot="1" x14ac:dyDescent="0.25">
      <c r="A8406" s="406">
        <v>89804</v>
      </c>
      <c r="B8406" s="406" t="s">
        <v>12202</v>
      </c>
      <c r="C8406" s="406" t="s">
        <v>2</v>
      </c>
      <c r="D8406" s="406">
        <v>7.13</v>
      </c>
      <c r="E8406" s="404" t="s">
        <v>65</v>
      </c>
      <c r="G8406"/>
    </row>
    <row r="8407" spans="1:7" ht="23.25" thickBot="1" x14ac:dyDescent="0.25">
      <c r="A8407" s="407">
        <v>89805</v>
      </c>
      <c r="B8407" s="407" t="s">
        <v>12203</v>
      </c>
      <c r="C8407" s="407" t="s">
        <v>2</v>
      </c>
      <c r="D8407" s="407">
        <v>6.9</v>
      </c>
      <c r="E8407" s="404" t="s">
        <v>65</v>
      </c>
      <c r="G8407"/>
    </row>
    <row r="8408" spans="1:7" ht="23.25" thickBot="1" x14ac:dyDescent="0.25">
      <c r="A8408" s="406">
        <v>89806</v>
      </c>
      <c r="B8408" s="406" t="s">
        <v>12204</v>
      </c>
      <c r="C8408" s="406" t="s">
        <v>2</v>
      </c>
      <c r="D8408" s="406">
        <v>7.31</v>
      </c>
      <c r="E8408" s="404" t="s">
        <v>65</v>
      </c>
      <c r="G8408"/>
    </row>
    <row r="8409" spans="1:7" ht="23.25" thickBot="1" x14ac:dyDescent="0.25">
      <c r="A8409" s="407">
        <v>89807</v>
      </c>
      <c r="B8409" s="407" t="s">
        <v>12205</v>
      </c>
      <c r="C8409" s="407" t="s">
        <v>2</v>
      </c>
      <c r="D8409" s="407">
        <v>13.83</v>
      </c>
      <c r="E8409" s="404" t="s">
        <v>65</v>
      </c>
      <c r="G8409"/>
    </row>
    <row r="8410" spans="1:7" ht="23.25" thickBot="1" x14ac:dyDescent="0.25">
      <c r="A8410" s="406">
        <v>89808</v>
      </c>
      <c r="B8410" s="406" t="s">
        <v>12206</v>
      </c>
      <c r="C8410" s="406" t="s">
        <v>2</v>
      </c>
      <c r="D8410" s="406">
        <v>18.86</v>
      </c>
      <c r="E8410" s="404" t="s">
        <v>65</v>
      </c>
      <c r="G8410"/>
    </row>
    <row r="8411" spans="1:7" ht="23.25" thickBot="1" x14ac:dyDescent="0.25">
      <c r="A8411" s="407">
        <v>89809</v>
      </c>
      <c r="B8411" s="407" t="s">
        <v>12207</v>
      </c>
      <c r="C8411" s="407" t="s">
        <v>2</v>
      </c>
      <c r="D8411" s="407">
        <v>9.7100000000000009</v>
      </c>
      <c r="E8411" s="404" t="s">
        <v>65</v>
      </c>
      <c r="G8411"/>
    </row>
    <row r="8412" spans="1:7" ht="23.25" thickBot="1" x14ac:dyDescent="0.25">
      <c r="A8412" s="406">
        <v>89810</v>
      </c>
      <c r="B8412" s="406" t="s">
        <v>12208</v>
      </c>
      <c r="C8412" s="406" t="s">
        <v>2</v>
      </c>
      <c r="D8412" s="406">
        <v>9.42</v>
      </c>
      <c r="E8412" s="404" t="s">
        <v>65</v>
      </c>
      <c r="G8412"/>
    </row>
    <row r="8413" spans="1:7" ht="23.25" thickBot="1" x14ac:dyDescent="0.25">
      <c r="A8413" s="407">
        <v>89811</v>
      </c>
      <c r="B8413" s="407" t="s">
        <v>12209</v>
      </c>
      <c r="C8413" s="407" t="s">
        <v>2</v>
      </c>
      <c r="D8413" s="407">
        <v>16.239999999999998</v>
      </c>
      <c r="E8413" s="404" t="s">
        <v>65</v>
      </c>
      <c r="G8413"/>
    </row>
    <row r="8414" spans="1:7" ht="23.25" thickBot="1" x14ac:dyDescent="0.25">
      <c r="A8414" s="406">
        <v>89812</v>
      </c>
      <c r="B8414" s="406" t="s">
        <v>12210</v>
      </c>
      <c r="C8414" s="406" t="s">
        <v>2</v>
      </c>
      <c r="D8414" s="406">
        <v>29.44</v>
      </c>
      <c r="E8414" s="404" t="s">
        <v>65</v>
      </c>
      <c r="G8414"/>
    </row>
    <row r="8415" spans="1:7" ht="23.25" thickBot="1" x14ac:dyDescent="0.25">
      <c r="A8415" s="407">
        <v>89813</v>
      </c>
      <c r="B8415" s="407" t="s">
        <v>12211</v>
      </c>
      <c r="C8415" s="407" t="s">
        <v>2</v>
      </c>
      <c r="D8415" s="407">
        <v>3.62</v>
      </c>
      <c r="E8415" s="404" t="s">
        <v>65</v>
      </c>
      <c r="G8415"/>
    </row>
    <row r="8416" spans="1:7" ht="23.25" thickBot="1" x14ac:dyDescent="0.25">
      <c r="A8416" s="406">
        <v>89814</v>
      </c>
      <c r="B8416" s="406" t="s">
        <v>12212</v>
      </c>
      <c r="C8416" s="406" t="s">
        <v>2</v>
      </c>
      <c r="D8416" s="406">
        <v>6.78</v>
      </c>
      <c r="E8416" s="404" t="s">
        <v>65</v>
      </c>
      <c r="G8416"/>
    </row>
    <row r="8417" spans="1:7" ht="23.25" thickBot="1" x14ac:dyDescent="0.25">
      <c r="A8417" s="407">
        <v>89817</v>
      </c>
      <c r="B8417" s="407" t="s">
        <v>12213</v>
      </c>
      <c r="C8417" s="407" t="s">
        <v>2</v>
      </c>
      <c r="D8417" s="407">
        <v>6.35</v>
      </c>
      <c r="E8417" s="404" t="s">
        <v>65</v>
      </c>
      <c r="G8417"/>
    </row>
    <row r="8418" spans="1:7" ht="23.25" thickBot="1" x14ac:dyDescent="0.25">
      <c r="A8418" s="406">
        <v>89819</v>
      </c>
      <c r="B8418" s="406" t="s">
        <v>12214</v>
      </c>
      <c r="C8418" s="406" t="s">
        <v>2</v>
      </c>
      <c r="D8418" s="406">
        <v>8.57</v>
      </c>
      <c r="E8418" s="404" t="s">
        <v>65</v>
      </c>
      <c r="G8418"/>
    </row>
    <row r="8419" spans="1:7" ht="23.25" thickBot="1" x14ac:dyDescent="0.25">
      <c r="A8419" s="407">
        <v>89821</v>
      </c>
      <c r="B8419" s="407" t="s">
        <v>12215</v>
      </c>
      <c r="C8419" s="407" t="s">
        <v>2</v>
      </c>
      <c r="D8419" s="407">
        <v>7.99</v>
      </c>
      <c r="E8419" s="404" t="s">
        <v>65</v>
      </c>
      <c r="G8419"/>
    </row>
    <row r="8420" spans="1:7" ht="23.25" thickBot="1" x14ac:dyDescent="0.25">
      <c r="A8420" s="406">
        <v>89823</v>
      </c>
      <c r="B8420" s="406" t="s">
        <v>12216</v>
      </c>
      <c r="C8420" s="406" t="s">
        <v>2</v>
      </c>
      <c r="D8420" s="406">
        <v>12.44</v>
      </c>
      <c r="E8420" s="404" t="s">
        <v>65</v>
      </c>
      <c r="G8420"/>
    </row>
    <row r="8421" spans="1:7" ht="23.25" thickBot="1" x14ac:dyDescent="0.25">
      <c r="A8421" s="407">
        <v>89825</v>
      </c>
      <c r="B8421" s="407" t="s">
        <v>12217</v>
      </c>
      <c r="C8421" s="407" t="s">
        <v>2</v>
      </c>
      <c r="D8421" s="407">
        <v>8.19</v>
      </c>
      <c r="E8421" s="404" t="s">
        <v>65</v>
      </c>
      <c r="G8421"/>
    </row>
    <row r="8422" spans="1:7" ht="23.25" thickBot="1" x14ac:dyDescent="0.25">
      <c r="A8422" s="406">
        <v>89827</v>
      </c>
      <c r="B8422" s="406" t="s">
        <v>12218</v>
      </c>
      <c r="C8422" s="406" t="s">
        <v>999</v>
      </c>
      <c r="D8422" s="406">
        <v>7.65</v>
      </c>
      <c r="E8422" s="404" t="s">
        <v>65</v>
      </c>
      <c r="G8422"/>
    </row>
    <row r="8423" spans="1:7" ht="23.25" thickBot="1" x14ac:dyDescent="0.25">
      <c r="A8423" s="407">
        <v>89829</v>
      </c>
      <c r="B8423" s="407" t="s">
        <v>12219</v>
      </c>
      <c r="C8423" s="407" t="s">
        <v>2</v>
      </c>
      <c r="D8423" s="407">
        <v>14.64</v>
      </c>
      <c r="E8423" s="404" t="s">
        <v>65</v>
      </c>
      <c r="G8423"/>
    </row>
    <row r="8424" spans="1:7" ht="23.25" thickBot="1" x14ac:dyDescent="0.25">
      <c r="A8424" s="406">
        <v>89830</v>
      </c>
      <c r="B8424" s="406" t="s">
        <v>12220</v>
      </c>
      <c r="C8424" s="406" t="s">
        <v>999</v>
      </c>
      <c r="D8424" s="406">
        <v>13.62</v>
      </c>
      <c r="E8424" s="404" t="s">
        <v>65</v>
      </c>
      <c r="G8424"/>
    </row>
    <row r="8425" spans="1:7" ht="23.25" thickBot="1" x14ac:dyDescent="0.25">
      <c r="A8425" s="407">
        <v>89833</v>
      </c>
      <c r="B8425" s="407" t="s">
        <v>12221</v>
      </c>
      <c r="C8425" s="407" t="s">
        <v>2</v>
      </c>
      <c r="D8425" s="407">
        <v>18.420000000000002</v>
      </c>
      <c r="E8425" s="404" t="s">
        <v>65</v>
      </c>
      <c r="G8425"/>
    </row>
    <row r="8426" spans="1:7" ht="23.25" thickBot="1" x14ac:dyDescent="0.25">
      <c r="A8426" s="406">
        <v>89834</v>
      </c>
      <c r="B8426" s="406" t="s">
        <v>12222</v>
      </c>
      <c r="C8426" s="406" t="s">
        <v>11976</v>
      </c>
      <c r="D8426" s="406">
        <v>18.489999999999998</v>
      </c>
      <c r="E8426" s="404" t="s">
        <v>65</v>
      </c>
      <c r="G8426"/>
    </row>
    <row r="8427" spans="1:7" ht="23.25" thickBot="1" x14ac:dyDescent="0.25">
      <c r="A8427" s="407">
        <v>89850</v>
      </c>
      <c r="B8427" s="407" t="s">
        <v>12223</v>
      </c>
      <c r="C8427" s="407" t="s">
        <v>2</v>
      </c>
      <c r="D8427" s="407">
        <v>13.53</v>
      </c>
      <c r="E8427" s="404" t="s">
        <v>65</v>
      </c>
      <c r="G8427"/>
    </row>
    <row r="8428" spans="1:7" ht="23.25" thickBot="1" x14ac:dyDescent="0.25">
      <c r="A8428" s="406">
        <v>89851</v>
      </c>
      <c r="B8428" s="406" t="s">
        <v>12224</v>
      </c>
      <c r="C8428" s="406" t="s">
        <v>2</v>
      </c>
      <c r="D8428" s="406">
        <v>13.25</v>
      </c>
      <c r="E8428" s="404" t="s">
        <v>65</v>
      </c>
      <c r="G8428"/>
    </row>
    <row r="8429" spans="1:7" ht="23.25" thickBot="1" x14ac:dyDescent="0.25">
      <c r="A8429" s="407">
        <v>89852</v>
      </c>
      <c r="B8429" s="407" t="s">
        <v>12225</v>
      </c>
      <c r="C8429" s="407" t="s">
        <v>2</v>
      </c>
      <c r="D8429" s="407">
        <v>20.07</v>
      </c>
      <c r="E8429" s="404" t="s">
        <v>65</v>
      </c>
      <c r="G8429"/>
    </row>
    <row r="8430" spans="1:7" ht="23.25" thickBot="1" x14ac:dyDescent="0.25">
      <c r="A8430" s="406">
        <v>89853</v>
      </c>
      <c r="B8430" s="406" t="s">
        <v>12226</v>
      </c>
      <c r="C8430" s="406" t="s">
        <v>2</v>
      </c>
      <c r="D8430" s="406">
        <v>33.270000000000003</v>
      </c>
      <c r="E8430" s="404" t="s">
        <v>65</v>
      </c>
      <c r="G8430"/>
    </row>
    <row r="8431" spans="1:7" ht="23.25" customHeight="1" thickBot="1" x14ac:dyDescent="0.25">
      <c r="A8431" s="407">
        <v>89854</v>
      </c>
      <c r="B8431" s="407" t="s">
        <v>12227</v>
      </c>
      <c r="C8431" s="407" t="s">
        <v>2</v>
      </c>
      <c r="D8431" s="407">
        <v>51.95</v>
      </c>
      <c r="E8431" s="404" t="s">
        <v>65</v>
      </c>
      <c r="G8431"/>
    </row>
    <row r="8432" spans="1:7" ht="23.25" thickBot="1" x14ac:dyDescent="0.25">
      <c r="A8432" s="406">
        <v>89855</v>
      </c>
      <c r="B8432" s="406" t="s">
        <v>12228</v>
      </c>
      <c r="C8432" s="406" t="s">
        <v>2</v>
      </c>
      <c r="D8432" s="406">
        <v>50.32</v>
      </c>
      <c r="E8432" s="404" t="s">
        <v>65</v>
      </c>
      <c r="G8432"/>
    </row>
    <row r="8433" spans="1:7" ht="23.25" thickBot="1" x14ac:dyDescent="0.25">
      <c r="A8433" s="407">
        <v>89856</v>
      </c>
      <c r="B8433" s="407" t="s">
        <v>12229</v>
      </c>
      <c r="C8433" s="407" t="s">
        <v>2</v>
      </c>
      <c r="D8433" s="407">
        <v>10.54</v>
      </c>
      <c r="E8433" s="404" t="s">
        <v>65</v>
      </c>
      <c r="G8433"/>
    </row>
    <row r="8434" spans="1:7" ht="23.25" thickBot="1" x14ac:dyDescent="0.25">
      <c r="A8434" s="406">
        <v>89857</v>
      </c>
      <c r="B8434" s="406" t="s">
        <v>12230</v>
      </c>
      <c r="C8434" s="406" t="s">
        <v>2</v>
      </c>
      <c r="D8434" s="406">
        <v>14.99</v>
      </c>
      <c r="E8434" s="404" t="s">
        <v>65</v>
      </c>
      <c r="G8434"/>
    </row>
    <row r="8435" spans="1:7" ht="23.25" thickBot="1" x14ac:dyDescent="0.25">
      <c r="A8435" s="407">
        <v>89859</v>
      </c>
      <c r="B8435" s="407" t="s">
        <v>12231</v>
      </c>
      <c r="C8435" s="407" t="s">
        <v>2</v>
      </c>
      <c r="D8435" s="407">
        <v>26.67</v>
      </c>
      <c r="E8435" s="404" t="s">
        <v>65</v>
      </c>
      <c r="G8435"/>
    </row>
    <row r="8436" spans="1:7" ht="23.25" thickBot="1" x14ac:dyDescent="0.25">
      <c r="A8436" s="406">
        <v>89860</v>
      </c>
      <c r="B8436" s="406" t="s">
        <v>12232</v>
      </c>
      <c r="C8436" s="406" t="s">
        <v>2</v>
      </c>
      <c r="D8436" s="406">
        <v>23.53</v>
      </c>
      <c r="E8436" s="404" t="s">
        <v>65</v>
      </c>
      <c r="G8436"/>
    </row>
    <row r="8437" spans="1:7" ht="23.25" thickBot="1" x14ac:dyDescent="0.25">
      <c r="A8437" s="407">
        <v>89861</v>
      </c>
      <c r="B8437" s="407" t="s">
        <v>12233</v>
      </c>
      <c r="C8437" s="407" t="s">
        <v>11976</v>
      </c>
      <c r="D8437" s="407">
        <v>23.59</v>
      </c>
      <c r="E8437" s="404" t="s">
        <v>65</v>
      </c>
      <c r="G8437"/>
    </row>
    <row r="8438" spans="1:7" ht="23.25" thickBot="1" x14ac:dyDescent="0.25">
      <c r="A8438" s="406">
        <v>89862</v>
      </c>
      <c r="B8438" s="406" t="s">
        <v>12234</v>
      </c>
      <c r="C8438" s="406" t="s">
        <v>2</v>
      </c>
      <c r="D8438" s="406">
        <v>65.23</v>
      </c>
      <c r="E8438" s="404" t="s">
        <v>65</v>
      </c>
      <c r="G8438"/>
    </row>
    <row r="8439" spans="1:7" ht="23.25" thickBot="1" x14ac:dyDescent="0.25">
      <c r="A8439" s="407">
        <v>89863</v>
      </c>
      <c r="B8439" s="407" t="s">
        <v>12235</v>
      </c>
      <c r="C8439" s="407" t="s">
        <v>11976</v>
      </c>
      <c r="D8439" s="407">
        <v>100.37</v>
      </c>
      <c r="E8439" s="404" t="s">
        <v>65</v>
      </c>
      <c r="G8439"/>
    </row>
    <row r="8440" spans="1:7" ht="23.25" thickBot="1" x14ac:dyDescent="0.25">
      <c r="A8440" s="406">
        <v>89866</v>
      </c>
      <c r="B8440" s="406" t="s">
        <v>12236</v>
      </c>
      <c r="C8440" s="406" t="s">
        <v>2</v>
      </c>
      <c r="D8440" s="406">
        <v>3.14</v>
      </c>
      <c r="E8440" s="404" t="s">
        <v>65</v>
      </c>
      <c r="G8440"/>
    </row>
    <row r="8441" spans="1:7" ht="23.25" thickBot="1" x14ac:dyDescent="0.25">
      <c r="A8441" s="407">
        <v>89867</v>
      </c>
      <c r="B8441" s="407" t="s">
        <v>12237</v>
      </c>
      <c r="C8441" s="407" t="s">
        <v>2</v>
      </c>
      <c r="D8441" s="407">
        <v>3.48</v>
      </c>
      <c r="E8441" s="404" t="s">
        <v>65</v>
      </c>
      <c r="G8441"/>
    </row>
    <row r="8442" spans="1:7" ht="23.25" thickBot="1" x14ac:dyDescent="0.25">
      <c r="A8442" s="406">
        <v>89868</v>
      </c>
      <c r="B8442" s="406" t="s">
        <v>12238</v>
      </c>
      <c r="C8442" s="406" t="s">
        <v>2</v>
      </c>
      <c r="D8442" s="406">
        <v>2.27</v>
      </c>
      <c r="E8442" s="404" t="s">
        <v>65</v>
      </c>
      <c r="G8442"/>
    </row>
    <row r="8443" spans="1:7" ht="23.25" thickBot="1" x14ac:dyDescent="0.25">
      <c r="A8443" s="407">
        <v>89869</v>
      </c>
      <c r="B8443" s="407" t="s">
        <v>12239</v>
      </c>
      <c r="C8443" s="407" t="s">
        <v>843</v>
      </c>
      <c r="D8443" s="407">
        <v>5.07</v>
      </c>
      <c r="E8443" s="404" t="s">
        <v>65</v>
      </c>
      <c r="G8443"/>
    </row>
    <row r="8444" spans="1:7" ht="23.25" thickBot="1" x14ac:dyDescent="0.25">
      <c r="A8444" s="406">
        <v>89980</v>
      </c>
      <c r="B8444" s="406" t="s">
        <v>12241</v>
      </c>
      <c r="C8444" s="406" t="s">
        <v>2</v>
      </c>
      <c r="D8444" s="406">
        <v>5.33</v>
      </c>
      <c r="E8444" s="404" t="s">
        <v>65</v>
      </c>
      <c r="G8444"/>
    </row>
    <row r="8445" spans="1:7" ht="23.25" thickBot="1" x14ac:dyDescent="0.25">
      <c r="A8445" s="407">
        <v>90373</v>
      </c>
      <c r="B8445" s="407" t="s">
        <v>14976</v>
      </c>
      <c r="C8445" s="407" t="s">
        <v>5061</v>
      </c>
      <c r="D8445" s="407">
        <v>8.09</v>
      </c>
      <c r="E8445" s="404" t="s">
        <v>65</v>
      </c>
      <c r="G8445"/>
    </row>
    <row r="8446" spans="1:7" ht="23.25" thickBot="1" x14ac:dyDescent="0.25">
      <c r="A8446" s="406">
        <v>90374</v>
      </c>
      <c r="B8446" s="406" t="s">
        <v>14977</v>
      </c>
      <c r="C8446" s="406" t="s">
        <v>11984</v>
      </c>
      <c r="D8446" s="406">
        <v>13.18</v>
      </c>
      <c r="E8446" s="404" t="s">
        <v>65</v>
      </c>
      <c r="G8446"/>
    </row>
    <row r="8447" spans="1:7" ht="23.25" thickBot="1" x14ac:dyDescent="0.25">
      <c r="A8447" s="407">
        <v>90375</v>
      </c>
      <c r="B8447" s="407" t="s">
        <v>12242</v>
      </c>
      <c r="C8447" s="407" t="s">
        <v>12243</v>
      </c>
      <c r="D8447" s="407">
        <v>5.85</v>
      </c>
      <c r="E8447" s="404" t="s">
        <v>65</v>
      </c>
      <c r="G8447"/>
    </row>
    <row r="8448" spans="1:7" ht="23.25" thickBot="1" x14ac:dyDescent="0.25">
      <c r="A8448" s="406">
        <v>92287</v>
      </c>
      <c r="B8448" s="406" t="s">
        <v>14978</v>
      </c>
      <c r="C8448" s="406" t="s">
        <v>2</v>
      </c>
      <c r="D8448" s="406">
        <v>8.7200000000000006</v>
      </c>
      <c r="E8448" s="404" t="s">
        <v>65</v>
      </c>
      <c r="G8448"/>
    </row>
    <row r="8449" spans="1:7" ht="23.25" thickBot="1" x14ac:dyDescent="0.25">
      <c r="A8449" s="407">
        <v>92288</v>
      </c>
      <c r="B8449" s="407" t="s">
        <v>14979</v>
      </c>
      <c r="C8449" s="407" t="s">
        <v>2</v>
      </c>
      <c r="D8449" s="407">
        <v>12.93</v>
      </c>
      <c r="E8449" s="404" t="s">
        <v>65</v>
      </c>
      <c r="G8449"/>
    </row>
    <row r="8450" spans="1:7" ht="23.25" thickBot="1" x14ac:dyDescent="0.25">
      <c r="A8450" s="406">
        <v>92289</v>
      </c>
      <c r="B8450" s="406" t="s">
        <v>14980</v>
      </c>
      <c r="C8450" s="406" t="s">
        <v>2</v>
      </c>
      <c r="D8450" s="406">
        <v>21.7</v>
      </c>
      <c r="E8450" s="404" t="s">
        <v>65</v>
      </c>
      <c r="G8450"/>
    </row>
    <row r="8451" spans="1:7" ht="23.25" thickBot="1" x14ac:dyDescent="0.25">
      <c r="A8451" s="407">
        <v>92290</v>
      </c>
      <c r="B8451" s="407" t="s">
        <v>14981</v>
      </c>
      <c r="C8451" s="407" t="s">
        <v>2</v>
      </c>
      <c r="D8451" s="407">
        <v>31.67</v>
      </c>
      <c r="E8451" s="404" t="s">
        <v>65</v>
      </c>
      <c r="G8451"/>
    </row>
    <row r="8452" spans="1:7" ht="23.25" thickBot="1" x14ac:dyDescent="0.25">
      <c r="A8452" s="406">
        <v>92291</v>
      </c>
      <c r="B8452" s="406" t="s">
        <v>14982</v>
      </c>
      <c r="C8452" s="406" t="s">
        <v>2</v>
      </c>
      <c r="D8452" s="406">
        <v>47.87</v>
      </c>
      <c r="E8452" s="404" t="s">
        <v>65</v>
      </c>
      <c r="G8452"/>
    </row>
    <row r="8453" spans="1:7" ht="23.25" thickBot="1" x14ac:dyDescent="0.25">
      <c r="A8453" s="407">
        <v>92292</v>
      </c>
      <c r="B8453" s="407" t="s">
        <v>14983</v>
      </c>
      <c r="C8453" s="407" t="s">
        <v>2</v>
      </c>
      <c r="D8453" s="407">
        <v>146.38</v>
      </c>
      <c r="E8453" s="404" t="s">
        <v>65</v>
      </c>
      <c r="G8453"/>
    </row>
    <row r="8454" spans="1:7" ht="23.25" thickBot="1" x14ac:dyDescent="0.25">
      <c r="A8454" s="406">
        <v>92293</v>
      </c>
      <c r="B8454" s="406" t="s">
        <v>14984</v>
      </c>
      <c r="C8454" s="406" t="s">
        <v>5040</v>
      </c>
      <c r="D8454" s="406">
        <v>5.0199999999999996</v>
      </c>
      <c r="E8454" s="404" t="s">
        <v>65</v>
      </c>
      <c r="G8454"/>
    </row>
    <row r="8455" spans="1:7" ht="23.25" thickBot="1" x14ac:dyDescent="0.25">
      <c r="A8455" s="407">
        <v>92294</v>
      </c>
      <c r="B8455" s="407" t="s">
        <v>14985</v>
      </c>
      <c r="C8455" s="407" t="s">
        <v>5040</v>
      </c>
      <c r="D8455" s="407">
        <v>7.84</v>
      </c>
      <c r="E8455" s="404" t="s">
        <v>65</v>
      </c>
      <c r="G8455"/>
    </row>
    <row r="8456" spans="1:7" ht="23.25" thickBot="1" x14ac:dyDescent="0.25">
      <c r="A8456" s="406">
        <v>92295</v>
      </c>
      <c r="B8456" s="406" t="s">
        <v>14986</v>
      </c>
      <c r="C8456" s="406" t="s">
        <v>5040</v>
      </c>
      <c r="D8456" s="406">
        <v>13.92</v>
      </c>
      <c r="E8456" s="404" t="s">
        <v>65</v>
      </c>
      <c r="G8456"/>
    </row>
    <row r="8457" spans="1:7" ht="23.25" thickBot="1" x14ac:dyDescent="0.25">
      <c r="A8457" s="407">
        <v>92296</v>
      </c>
      <c r="B8457" s="407" t="s">
        <v>14987</v>
      </c>
      <c r="C8457" s="407" t="s">
        <v>5040</v>
      </c>
      <c r="D8457" s="407">
        <v>17.739999999999998</v>
      </c>
      <c r="E8457" s="404" t="s">
        <v>65</v>
      </c>
      <c r="G8457"/>
    </row>
    <row r="8458" spans="1:7" ht="23.25" thickBot="1" x14ac:dyDescent="0.25">
      <c r="A8458" s="406">
        <v>92297</v>
      </c>
      <c r="B8458" s="406" t="s">
        <v>14988</v>
      </c>
      <c r="C8458" s="406" t="s">
        <v>5040</v>
      </c>
      <c r="D8458" s="406">
        <v>27.08</v>
      </c>
      <c r="E8458" s="404" t="s">
        <v>65</v>
      </c>
      <c r="G8458"/>
    </row>
    <row r="8459" spans="1:7" ht="23.25" thickBot="1" x14ac:dyDescent="0.25">
      <c r="A8459" s="407">
        <v>92298</v>
      </c>
      <c r="B8459" s="407" t="s">
        <v>14989</v>
      </c>
      <c r="C8459" s="407" t="s">
        <v>5040</v>
      </c>
      <c r="D8459" s="407">
        <v>75.239999999999995</v>
      </c>
      <c r="E8459" s="404" t="s">
        <v>65</v>
      </c>
      <c r="G8459"/>
    </row>
    <row r="8460" spans="1:7" ht="23.25" thickBot="1" x14ac:dyDescent="0.25">
      <c r="A8460" s="406">
        <v>92299</v>
      </c>
      <c r="B8460" s="406" t="s">
        <v>14990</v>
      </c>
      <c r="C8460" s="406" t="s">
        <v>768</v>
      </c>
      <c r="D8460" s="406">
        <v>11.48</v>
      </c>
      <c r="E8460" s="404" t="s">
        <v>65</v>
      </c>
      <c r="G8460"/>
    </row>
    <row r="8461" spans="1:7" ht="23.25" thickBot="1" x14ac:dyDescent="0.25">
      <c r="A8461" s="407">
        <v>92300</v>
      </c>
      <c r="B8461" s="407" t="s">
        <v>14991</v>
      </c>
      <c r="C8461" s="407" t="s">
        <v>768</v>
      </c>
      <c r="D8461" s="407">
        <v>16.48</v>
      </c>
      <c r="E8461" s="404" t="s">
        <v>65</v>
      </c>
      <c r="G8461"/>
    </row>
    <row r="8462" spans="1:7" ht="23.25" thickBot="1" x14ac:dyDescent="0.25">
      <c r="A8462" s="406">
        <v>92301</v>
      </c>
      <c r="B8462" s="406" t="s">
        <v>14992</v>
      </c>
      <c r="C8462" s="406" t="s">
        <v>768</v>
      </c>
      <c r="D8462" s="406">
        <v>30.59</v>
      </c>
      <c r="E8462" s="404" t="s">
        <v>65</v>
      </c>
      <c r="G8462"/>
    </row>
    <row r="8463" spans="1:7" ht="23.25" thickBot="1" x14ac:dyDescent="0.25">
      <c r="A8463" s="407">
        <v>92302</v>
      </c>
      <c r="B8463" s="407" t="s">
        <v>14993</v>
      </c>
      <c r="C8463" s="407" t="s">
        <v>768</v>
      </c>
      <c r="D8463" s="407">
        <v>39.159999999999997</v>
      </c>
      <c r="E8463" s="404" t="s">
        <v>65</v>
      </c>
      <c r="G8463"/>
    </row>
    <row r="8464" spans="1:7" ht="23.25" thickBot="1" x14ac:dyDescent="0.25">
      <c r="A8464" s="406">
        <v>92303</v>
      </c>
      <c r="B8464" s="406" t="s">
        <v>14994</v>
      </c>
      <c r="C8464" s="406" t="s">
        <v>768</v>
      </c>
      <c r="D8464" s="406">
        <v>70.41</v>
      </c>
      <c r="E8464" s="404" t="s">
        <v>65</v>
      </c>
      <c r="G8464"/>
    </row>
    <row r="8465" spans="1:7" ht="23.25" thickBot="1" x14ac:dyDescent="0.25">
      <c r="A8465" s="407">
        <v>92304</v>
      </c>
      <c r="B8465" s="407" t="s">
        <v>14995</v>
      </c>
      <c r="C8465" s="407" t="s">
        <v>14996</v>
      </c>
      <c r="D8465" s="407">
        <v>180.42</v>
      </c>
      <c r="E8465" s="404" t="s">
        <v>65</v>
      </c>
      <c r="G8465"/>
    </row>
    <row r="8466" spans="1:7" ht="23.25" thickBot="1" x14ac:dyDescent="0.25">
      <c r="A8466" s="406">
        <v>92311</v>
      </c>
      <c r="B8466" s="406" t="s">
        <v>14997</v>
      </c>
      <c r="C8466" s="406" t="s">
        <v>2</v>
      </c>
      <c r="D8466" s="406">
        <v>7.52</v>
      </c>
      <c r="E8466" s="404" t="s">
        <v>65</v>
      </c>
      <c r="G8466"/>
    </row>
    <row r="8467" spans="1:7" ht="23.25" thickBot="1" x14ac:dyDescent="0.25">
      <c r="A8467" s="407">
        <v>92312</v>
      </c>
      <c r="B8467" s="407" t="s">
        <v>14998</v>
      </c>
      <c r="C8467" s="407" t="s">
        <v>2</v>
      </c>
      <c r="D8467" s="407">
        <v>11.09</v>
      </c>
      <c r="E8467" s="404" t="s">
        <v>65</v>
      </c>
      <c r="G8467"/>
    </row>
    <row r="8468" spans="1:7" ht="23.25" thickBot="1" x14ac:dyDescent="0.25">
      <c r="A8468" s="406">
        <v>92313</v>
      </c>
      <c r="B8468" s="406" t="s">
        <v>14999</v>
      </c>
      <c r="C8468" s="406" t="s">
        <v>2</v>
      </c>
      <c r="D8468" s="406">
        <v>15.28</v>
      </c>
      <c r="E8468" s="404" t="s">
        <v>65</v>
      </c>
      <c r="G8468"/>
    </row>
    <row r="8469" spans="1:7" ht="23.25" thickBot="1" x14ac:dyDescent="0.25">
      <c r="A8469" s="407">
        <v>92314</v>
      </c>
      <c r="B8469" s="407" t="s">
        <v>15000</v>
      </c>
      <c r="C8469" s="407" t="s">
        <v>2</v>
      </c>
      <c r="D8469" s="407">
        <v>4.84</v>
      </c>
      <c r="E8469" s="404" t="s">
        <v>65</v>
      </c>
      <c r="G8469"/>
    </row>
    <row r="8470" spans="1:7" ht="23.25" thickBot="1" x14ac:dyDescent="0.25">
      <c r="A8470" s="406">
        <v>92315</v>
      </c>
      <c r="B8470" s="406" t="s">
        <v>15001</v>
      </c>
      <c r="C8470" s="406" t="s">
        <v>2</v>
      </c>
      <c r="D8470" s="406">
        <v>6.62</v>
      </c>
      <c r="E8470" s="404" t="s">
        <v>65</v>
      </c>
      <c r="G8470"/>
    </row>
    <row r="8471" spans="1:7" ht="23.25" thickBot="1" x14ac:dyDescent="0.25">
      <c r="A8471" s="407">
        <v>92316</v>
      </c>
      <c r="B8471" s="407" t="s">
        <v>15002</v>
      </c>
      <c r="C8471" s="407" t="s">
        <v>2</v>
      </c>
      <c r="D8471" s="407">
        <v>9.44</v>
      </c>
      <c r="E8471" s="404" t="s">
        <v>65</v>
      </c>
      <c r="G8471"/>
    </row>
    <row r="8472" spans="1:7" ht="23.25" thickBot="1" x14ac:dyDescent="0.25">
      <c r="A8472" s="406">
        <v>92317</v>
      </c>
      <c r="B8472" s="406" t="s">
        <v>15003</v>
      </c>
      <c r="C8472" s="406" t="s">
        <v>2</v>
      </c>
      <c r="D8472" s="406">
        <v>10.130000000000001</v>
      </c>
      <c r="E8472" s="404" t="s">
        <v>65</v>
      </c>
      <c r="G8472"/>
    </row>
    <row r="8473" spans="1:7" ht="23.25" thickBot="1" x14ac:dyDescent="0.25">
      <c r="A8473" s="407">
        <v>92318</v>
      </c>
      <c r="B8473" s="407" t="s">
        <v>15004</v>
      </c>
      <c r="C8473" s="407" t="s">
        <v>2</v>
      </c>
      <c r="D8473" s="407">
        <v>14.62</v>
      </c>
      <c r="E8473" s="404" t="s">
        <v>65</v>
      </c>
      <c r="G8473"/>
    </row>
    <row r="8474" spans="1:7" ht="23.25" thickBot="1" x14ac:dyDescent="0.25">
      <c r="A8474" s="406">
        <v>92319</v>
      </c>
      <c r="B8474" s="406" t="s">
        <v>15005</v>
      </c>
      <c r="C8474" s="406" t="s">
        <v>2</v>
      </c>
      <c r="D8474" s="406">
        <v>19.64</v>
      </c>
      <c r="E8474" s="404" t="s">
        <v>65</v>
      </c>
      <c r="G8474"/>
    </row>
    <row r="8475" spans="1:7" ht="23.25" thickBot="1" x14ac:dyDescent="0.25">
      <c r="A8475" s="407">
        <v>92326</v>
      </c>
      <c r="B8475" s="407" t="s">
        <v>15006</v>
      </c>
      <c r="C8475" s="407" t="s">
        <v>2</v>
      </c>
      <c r="D8475" s="407">
        <v>7.7</v>
      </c>
      <c r="E8475" s="404" t="s">
        <v>65</v>
      </c>
      <c r="G8475"/>
    </row>
    <row r="8476" spans="1:7" ht="23.25" thickBot="1" x14ac:dyDescent="0.25">
      <c r="A8476" s="406">
        <v>92327</v>
      </c>
      <c r="B8476" s="406" t="s">
        <v>15007</v>
      </c>
      <c r="C8476" s="406" t="s">
        <v>2</v>
      </c>
      <c r="D8476" s="406">
        <v>13.27</v>
      </c>
      <c r="E8476" s="404" t="s">
        <v>65</v>
      </c>
      <c r="G8476"/>
    </row>
    <row r="8477" spans="1:7" ht="23.25" thickBot="1" x14ac:dyDescent="0.25">
      <c r="A8477" s="407">
        <v>92328</v>
      </c>
      <c r="B8477" s="407" t="s">
        <v>15008</v>
      </c>
      <c r="C8477" s="407" t="s">
        <v>2</v>
      </c>
      <c r="D8477" s="407">
        <v>19.13</v>
      </c>
      <c r="E8477" s="404" t="s">
        <v>65</v>
      </c>
      <c r="G8477"/>
    </row>
    <row r="8478" spans="1:7" ht="23.25" thickBot="1" x14ac:dyDescent="0.25">
      <c r="A8478" s="406">
        <v>92329</v>
      </c>
      <c r="B8478" s="406" t="s">
        <v>15009</v>
      </c>
      <c r="C8478" s="406" t="s">
        <v>2</v>
      </c>
      <c r="D8478" s="406">
        <v>4.99</v>
      </c>
      <c r="E8478" s="404" t="s">
        <v>65</v>
      </c>
      <c r="G8478"/>
    </row>
    <row r="8479" spans="1:7" ht="23.25" thickBot="1" x14ac:dyDescent="0.25">
      <c r="A8479" s="407">
        <v>92330</v>
      </c>
      <c r="B8479" s="407" t="s">
        <v>15010</v>
      </c>
      <c r="C8479" s="407" t="s">
        <v>2</v>
      </c>
      <c r="D8479" s="407">
        <v>8.0399999999999991</v>
      </c>
      <c r="E8479" s="404" t="s">
        <v>65</v>
      </c>
      <c r="G8479"/>
    </row>
    <row r="8480" spans="1:7" ht="23.25" thickBot="1" x14ac:dyDescent="0.25">
      <c r="A8480" s="406">
        <v>92331</v>
      </c>
      <c r="B8480" s="406" t="s">
        <v>15011</v>
      </c>
      <c r="C8480" s="406" t="s">
        <v>2</v>
      </c>
      <c r="D8480" s="406">
        <v>12</v>
      </c>
      <c r="E8480" s="404" t="s">
        <v>65</v>
      </c>
      <c r="G8480"/>
    </row>
    <row r="8481" spans="1:7" ht="23.25" thickBot="1" x14ac:dyDescent="0.25">
      <c r="A8481" s="407">
        <v>92332</v>
      </c>
      <c r="B8481" s="407" t="s">
        <v>15012</v>
      </c>
      <c r="C8481" s="407" t="s">
        <v>2</v>
      </c>
      <c r="D8481" s="407">
        <v>10.36</v>
      </c>
      <c r="E8481" s="404" t="s">
        <v>65</v>
      </c>
      <c r="G8481"/>
    </row>
    <row r="8482" spans="1:7" ht="23.25" thickBot="1" x14ac:dyDescent="0.25">
      <c r="A8482" s="406">
        <v>92333</v>
      </c>
      <c r="B8482" s="406" t="s">
        <v>15013</v>
      </c>
      <c r="C8482" s="406" t="s">
        <v>2</v>
      </c>
      <c r="D8482" s="406">
        <v>17.48</v>
      </c>
      <c r="E8482" s="404" t="s">
        <v>65</v>
      </c>
      <c r="G8482"/>
    </row>
    <row r="8483" spans="1:7" ht="23.25" thickBot="1" x14ac:dyDescent="0.25">
      <c r="A8483" s="407">
        <v>92334</v>
      </c>
      <c r="B8483" s="407" t="s">
        <v>15014</v>
      </c>
      <c r="C8483" s="407" t="s">
        <v>2</v>
      </c>
      <c r="D8483" s="407">
        <v>24.74</v>
      </c>
      <c r="E8483" s="404" t="s">
        <v>65</v>
      </c>
      <c r="G8483"/>
    </row>
    <row r="8484" spans="1:7" ht="23.25" thickBot="1" x14ac:dyDescent="0.25">
      <c r="A8484" s="406">
        <v>92344</v>
      </c>
      <c r="B8484" s="406" t="s">
        <v>15015</v>
      </c>
      <c r="C8484" s="406" t="s">
        <v>2</v>
      </c>
      <c r="D8484" s="406">
        <v>43.45</v>
      </c>
      <c r="E8484" s="404" t="s">
        <v>65</v>
      </c>
      <c r="G8484"/>
    </row>
    <row r="8485" spans="1:7" ht="13.5" customHeight="1" thickBot="1" x14ac:dyDescent="0.25">
      <c r="A8485" s="407">
        <v>92345</v>
      </c>
      <c r="B8485" s="407" t="s">
        <v>15016</v>
      </c>
      <c r="C8485" s="407" t="s">
        <v>2</v>
      </c>
      <c r="D8485" s="407">
        <v>42.28</v>
      </c>
      <c r="E8485" s="404" t="s">
        <v>65</v>
      </c>
      <c r="G8485"/>
    </row>
    <row r="8486" spans="1:7" ht="23.25" thickBot="1" x14ac:dyDescent="0.25">
      <c r="A8486" s="406">
        <v>92346</v>
      </c>
      <c r="B8486" s="406" t="s">
        <v>15017</v>
      </c>
      <c r="C8486" s="406" t="s">
        <v>2</v>
      </c>
      <c r="D8486" s="406">
        <v>55.01</v>
      </c>
      <c r="E8486" s="404" t="s">
        <v>65</v>
      </c>
      <c r="G8486"/>
    </row>
    <row r="8487" spans="1:7" ht="23.25" thickBot="1" x14ac:dyDescent="0.25">
      <c r="A8487" s="407">
        <v>92347</v>
      </c>
      <c r="B8487" s="407" t="s">
        <v>15018</v>
      </c>
      <c r="C8487" s="407" t="s">
        <v>2</v>
      </c>
      <c r="D8487" s="407">
        <v>63.74</v>
      </c>
      <c r="E8487" s="404" t="s">
        <v>65</v>
      </c>
      <c r="G8487"/>
    </row>
    <row r="8488" spans="1:7" ht="23.25" thickBot="1" x14ac:dyDescent="0.25">
      <c r="A8488" s="406">
        <v>92348</v>
      </c>
      <c r="B8488" s="406" t="s">
        <v>15019</v>
      </c>
      <c r="C8488" s="406" t="s">
        <v>2</v>
      </c>
      <c r="D8488" s="406">
        <v>70.42</v>
      </c>
      <c r="E8488" s="404" t="s">
        <v>65</v>
      </c>
      <c r="G8488"/>
    </row>
    <row r="8489" spans="1:7" ht="23.25" thickBot="1" x14ac:dyDescent="0.25">
      <c r="A8489" s="407">
        <v>92349</v>
      </c>
      <c r="B8489" s="407" t="s">
        <v>15020</v>
      </c>
      <c r="C8489" s="407" t="s">
        <v>2</v>
      </c>
      <c r="D8489" s="407">
        <v>85.07</v>
      </c>
      <c r="E8489" s="404" t="s">
        <v>65</v>
      </c>
      <c r="G8489"/>
    </row>
    <row r="8490" spans="1:7" ht="23.25" thickBot="1" x14ac:dyDescent="0.25">
      <c r="A8490" s="406">
        <v>92350</v>
      </c>
      <c r="B8490" s="406" t="s">
        <v>15021</v>
      </c>
      <c r="C8490" s="406" t="s">
        <v>2</v>
      </c>
      <c r="D8490" s="406">
        <v>59.12</v>
      </c>
      <c r="E8490" s="404" t="s">
        <v>65</v>
      </c>
      <c r="G8490"/>
    </row>
    <row r="8491" spans="1:7" ht="23.25" thickBot="1" x14ac:dyDescent="0.25">
      <c r="A8491" s="407">
        <v>92351</v>
      </c>
      <c r="B8491" s="407" t="s">
        <v>15022</v>
      </c>
      <c r="C8491" s="407" t="s">
        <v>2</v>
      </c>
      <c r="D8491" s="407">
        <v>61.56</v>
      </c>
      <c r="E8491" s="404" t="s">
        <v>65</v>
      </c>
      <c r="G8491"/>
    </row>
    <row r="8492" spans="1:7" ht="23.25" thickBot="1" x14ac:dyDescent="0.25">
      <c r="A8492" s="406">
        <v>92352</v>
      </c>
      <c r="B8492" s="406" t="s">
        <v>15023</v>
      </c>
      <c r="C8492" s="406" t="s">
        <v>2</v>
      </c>
      <c r="D8492" s="406">
        <v>86.5</v>
      </c>
      <c r="E8492" s="404" t="s">
        <v>65</v>
      </c>
      <c r="G8492"/>
    </row>
    <row r="8493" spans="1:7" ht="23.25" thickBot="1" x14ac:dyDescent="0.25">
      <c r="A8493" s="407">
        <v>92353</v>
      </c>
      <c r="B8493" s="407" t="s">
        <v>15024</v>
      </c>
      <c r="C8493" s="407" t="s">
        <v>2</v>
      </c>
      <c r="D8493" s="407">
        <v>92.51</v>
      </c>
      <c r="E8493" s="404" t="s">
        <v>65</v>
      </c>
      <c r="G8493"/>
    </row>
    <row r="8494" spans="1:7" ht="23.25" thickBot="1" x14ac:dyDescent="0.25">
      <c r="A8494" s="406">
        <v>92354</v>
      </c>
      <c r="B8494" s="406" t="s">
        <v>15025</v>
      </c>
      <c r="C8494" s="406" t="s">
        <v>2</v>
      </c>
      <c r="D8494" s="406">
        <v>104.95</v>
      </c>
      <c r="E8494" s="404" t="s">
        <v>65</v>
      </c>
      <c r="G8494"/>
    </row>
    <row r="8495" spans="1:7" ht="23.25" thickBot="1" x14ac:dyDescent="0.25">
      <c r="A8495" s="407">
        <v>92355</v>
      </c>
      <c r="B8495" s="407" t="s">
        <v>15026</v>
      </c>
      <c r="C8495" s="407" t="s">
        <v>2</v>
      </c>
      <c r="D8495" s="407">
        <v>116.17</v>
      </c>
      <c r="E8495" s="404" t="s">
        <v>65</v>
      </c>
      <c r="G8495"/>
    </row>
    <row r="8496" spans="1:7" ht="23.25" thickBot="1" x14ac:dyDescent="0.25">
      <c r="A8496" s="406">
        <v>92356</v>
      </c>
      <c r="B8496" s="406" t="s">
        <v>15027</v>
      </c>
      <c r="C8496" s="406" t="s">
        <v>2</v>
      </c>
      <c r="D8496" s="406">
        <v>81.819999999999993</v>
      </c>
      <c r="E8496" s="404" t="s">
        <v>65</v>
      </c>
      <c r="G8496"/>
    </row>
    <row r="8497" spans="1:7" ht="23.25" thickBot="1" x14ac:dyDescent="0.25">
      <c r="A8497" s="407">
        <v>92357</v>
      </c>
      <c r="B8497" s="407" t="s">
        <v>15028</v>
      </c>
      <c r="C8497" s="407" t="s">
        <v>843</v>
      </c>
      <c r="D8497" s="407">
        <v>116.15</v>
      </c>
      <c r="E8497" s="404" t="s">
        <v>65</v>
      </c>
      <c r="G8497"/>
    </row>
    <row r="8498" spans="1:7" ht="23.25" thickBot="1" x14ac:dyDescent="0.25">
      <c r="A8498" s="406">
        <v>92358</v>
      </c>
      <c r="B8498" s="406" t="s">
        <v>15029</v>
      </c>
      <c r="C8498" s="406" t="s">
        <v>2</v>
      </c>
      <c r="D8498" s="406">
        <v>140.94</v>
      </c>
      <c r="E8498" s="404" t="s">
        <v>65</v>
      </c>
      <c r="G8498"/>
    </row>
    <row r="8499" spans="1:7" ht="23.25" thickBot="1" x14ac:dyDescent="0.25">
      <c r="A8499" s="407">
        <v>92369</v>
      </c>
      <c r="B8499" s="407" t="s">
        <v>15030</v>
      </c>
      <c r="C8499" s="407" t="s">
        <v>2</v>
      </c>
      <c r="D8499" s="407">
        <v>22.35</v>
      </c>
      <c r="E8499" s="404" t="s">
        <v>65</v>
      </c>
      <c r="G8499"/>
    </row>
    <row r="8500" spans="1:7" ht="23.25" thickBot="1" x14ac:dyDescent="0.25">
      <c r="A8500" s="406">
        <v>92370</v>
      </c>
      <c r="B8500" s="406" t="s">
        <v>15031</v>
      </c>
      <c r="C8500" s="406" t="s">
        <v>2</v>
      </c>
      <c r="D8500" s="406">
        <v>23.24</v>
      </c>
      <c r="E8500" s="404" t="s">
        <v>65</v>
      </c>
      <c r="G8500"/>
    </row>
    <row r="8501" spans="1:7" ht="23.25" thickBot="1" x14ac:dyDescent="0.25">
      <c r="A8501" s="407">
        <v>92371</v>
      </c>
      <c r="B8501" s="407" t="s">
        <v>15032</v>
      </c>
      <c r="C8501" s="407" t="s">
        <v>2</v>
      </c>
      <c r="D8501" s="407">
        <v>26.36</v>
      </c>
      <c r="E8501" s="404" t="s">
        <v>65</v>
      </c>
      <c r="G8501"/>
    </row>
    <row r="8502" spans="1:7" ht="23.25" thickBot="1" x14ac:dyDescent="0.25">
      <c r="A8502" s="406">
        <v>92372</v>
      </c>
      <c r="B8502" s="406" t="s">
        <v>15033</v>
      </c>
      <c r="C8502" s="406" t="s">
        <v>2</v>
      </c>
      <c r="D8502" s="406">
        <v>27.77</v>
      </c>
      <c r="E8502" s="404" t="s">
        <v>65</v>
      </c>
      <c r="G8502"/>
    </row>
    <row r="8503" spans="1:7" ht="23.25" thickBot="1" x14ac:dyDescent="0.25">
      <c r="A8503" s="407">
        <v>92373</v>
      </c>
      <c r="B8503" s="407" t="s">
        <v>15034</v>
      </c>
      <c r="C8503" s="407" t="s">
        <v>2</v>
      </c>
      <c r="D8503" s="407">
        <v>29.17</v>
      </c>
      <c r="E8503" s="404" t="s">
        <v>65</v>
      </c>
      <c r="G8503"/>
    </row>
    <row r="8504" spans="1:7" ht="23.25" thickBot="1" x14ac:dyDescent="0.25">
      <c r="A8504" s="406">
        <v>92374</v>
      </c>
      <c r="B8504" s="406" t="s">
        <v>15035</v>
      </c>
      <c r="C8504" s="406" t="s">
        <v>2</v>
      </c>
      <c r="D8504" s="406">
        <v>33.020000000000003</v>
      </c>
      <c r="E8504" s="404" t="s">
        <v>65</v>
      </c>
      <c r="G8504"/>
    </row>
    <row r="8505" spans="1:7" ht="23.25" thickBot="1" x14ac:dyDescent="0.25">
      <c r="A8505" s="407">
        <v>92375</v>
      </c>
      <c r="B8505" s="407" t="s">
        <v>15036</v>
      </c>
      <c r="C8505" s="407" t="s">
        <v>2</v>
      </c>
      <c r="D8505" s="407">
        <v>43.42</v>
      </c>
      <c r="E8505" s="404" t="s">
        <v>65</v>
      </c>
      <c r="G8505"/>
    </row>
    <row r="8506" spans="1:7" ht="23.25" thickBot="1" x14ac:dyDescent="0.25">
      <c r="A8506" s="406">
        <v>92376</v>
      </c>
      <c r="B8506" s="406" t="s">
        <v>15037</v>
      </c>
      <c r="C8506" s="406" t="s">
        <v>2</v>
      </c>
      <c r="D8506" s="406">
        <v>42.24</v>
      </c>
      <c r="E8506" s="404" t="s">
        <v>65</v>
      </c>
      <c r="G8506"/>
    </row>
    <row r="8507" spans="1:7" ht="23.25" thickBot="1" x14ac:dyDescent="0.25">
      <c r="A8507" s="407">
        <v>92377</v>
      </c>
      <c r="B8507" s="407" t="s">
        <v>15038</v>
      </c>
      <c r="C8507" s="407" t="s">
        <v>2</v>
      </c>
      <c r="D8507" s="407">
        <v>56.09</v>
      </c>
      <c r="E8507" s="404" t="s">
        <v>65</v>
      </c>
      <c r="G8507"/>
    </row>
    <row r="8508" spans="1:7" ht="23.25" thickBot="1" x14ac:dyDescent="0.25">
      <c r="A8508" s="406">
        <v>92378</v>
      </c>
      <c r="B8508" s="406" t="s">
        <v>15039</v>
      </c>
      <c r="C8508" s="406" t="s">
        <v>2</v>
      </c>
      <c r="D8508" s="406">
        <v>64.83</v>
      </c>
      <c r="E8508" s="404" t="s">
        <v>65</v>
      </c>
      <c r="G8508"/>
    </row>
    <row r="8509" spans="1:7" ht="23.25" thickBot="1" x14ac:dyDescent="0.25">
      <c r="A8509" s="407">
        <v>92379</v>
      </c>
      <c r="B8509" s="407" t="s">
        <v>15040</v>
      </c>
      <c r="C8509" s="407" t="s">
        <v>2</v>
      </c>
      <c r="D8509" s="407">
        <v>72.650000000000006</v>
      </c>
      <c r="E8509" s="404" t="s">
        <v>65</v>
      </c>
      <c r="G8509"/>
    </row>
    <row r="8510" spans="1:7" ht="23.25" thickBot="1" x14ac:dyDescent="0.25">
      <c r="A8510" s="406">
        <v>92380</v>
      </c>
      <c r="B8510" s="406" t="s">
        <v>15041</v>
      </c>
      <c r="C8510" s="406" t="s">
        <v>2</v>
      </c>
      <c r="D8510" s="406">
        <v>87.3</v>
      </c>
      <c r="E8510" s="404" t="s">
        <v>65</v>
      </c>
      <c r="G8510"/>
    </row>
    <row r="8511" spans="1:7" ht="23.25" thickBot="1" x14ac:dyDescent="0.25">
      <c r="A8511" s="407">
        <v>92381</v>
      </c>
      <c r="B8511" s="407" t="s">
        <v>15042</v>
      </c>
      <c r="C8511" s="407" t="s">
        <v>2</v>
      </c>
      <c r="D8511" s="407">
        <v>34.950000000000003</v>
      </c>
      <c r="E8511" s="404" t="s">
        <v>65</v>
      </c>
      <c r="G8511"/>
    </row>
    <row r="8512" spans="1:7" ht="23.25" thickBot="1" x14ac:dyDescent="0.25">
      <c r="A8512" s="406">
        <v>92382</v>
      </c>
      <c r="B8512" s="406" t="s">
        <v>15043</v>
      </c>
      <c r="C8512" s="406" t="s">
        <v>2</v>
      </c>
      <c r="D8512" s="406">
        <v>32.65</v>
      </c>
      <c r="E8512" s="404" t="s">
        <v>65</v>
      </c>
      <c r="G8512"/>
    </row>
    <row r="8513" spans="1:7" ht="23.25" thickBot="1" x14ac:dyDescent="0.25">
      <c r="A8513" s="407">
        <v>92383</v>
      </c>
      <c r="B8513" s="407" t="s">
        <v>15044</v>
      </c>
      <c r="C8513" s="407" t="s">
        <v>2</v>
      </c>
      <c r="D8513" s="407">
        <v>44.13</v>
      </c>
      <c r="E8513" s="404" t="s">
        <v>65</v>
      </c>
      <c r="G8513"/>
    </row>
    <row r="8514" spans="1:7" ht="23.25" thickBot="1" x14ac:dyDescent="0.25">
      <c r="A8514" s="406">
        <v>92384</v>
      </c>
      <c r="B8514" s="406" t="s">
        <v>15045</v>
      </c>
      <c r="C8514" s="406" t="s">
        <v>2</v>
      </c>
      <c r="D8514" s="406">
        <v>39.58</v>
      </c>
      <c r="E8514" s="404" t="s">
        <v>65</v>
      </c>
      <c r="G8514"/>
    </row>
    <row r="8515" spans="1:7" ht="23.25" thickBot="1" x14ac:dyDescent="0.25">
      <c r="A8515" s="407">
        <v>92385</v>
      </c>
      <c r="B8515" s="407" t="s">
        <v>15046</v>
      </c>
      <c r="C8515" s="407" t="s">
        <v>2</v>
      </c>
      <c r="D8515" s="407">
        <v>50.3</v>
      </c>
      <c r="E8515" s="404" t="s">
        <v>65</v>
      </c>
      <c r="G8515"/>
    </row>
    <row r="8516" spans="1:7" ht="38.25" customHeight="1" thickBot="1" x14ac:dyDescent="0.25">
      <c r="A8516" s="406">
        <v>92386</v>
      </c>
      <c r="B8516" s="406" t="s">
        <v>15047</v>
      </c>
      <c r="C8516" s="406" t="s">
        <v>2</v>
      </c>
      <c r="D8516" s="406">
        <v>47.9</v>
      </c>
      <c r="E8516" s="404" t="s">
        <v>65</v>
      </c>
      <c r="G8516"/>
    </row>
    <row r="8517" spans="1:7" ht="38.25" customHeight="1" thickBot="1" x14ac:dyDescent="0.25">
      <c r="A8517" s="407">
        <v>92387</v>
      </c>
      <c r="B8517" s="407" t="s">
        <v>15048</v>
      </c>
      <c r="C8517" s="407" t="s">
        <v>2</v>
      </c>
      <c r="D8517" s="407">
        <v>59.05</v>
      </c>
      <c r="E8517" s="404" t="s">
        <v>65</v>
      </c>
      <c r="G8517"/>
    </row>
    <row r="8518" spans="1:7" ht="38.25" customHeight="1" thickBot="1" x14ac:dyDescent="0.25">
      <c r="A8518" s="406">
        <v>92388</v>
      </c>
      <c r="B8518" s="406" t="s">
        <v>15049</v>
      </c>
      <c r="C8518" s="406" t="s">
        <v>2</v>
      </c>
      <c r="D8518" s="406">
        <v>61.49</v>
      </c>
      <c r="E8518" s="404" t="s">
        <v>65</v>
      </c>
      <c r="G8518"/>
    </row>
    <row r="8519" spans="1:7" ht="38.25" customHeight="1" thickBot="1" x14ac:dyDescent="0.25">
      <c r="A8519" s="407">
        <v>92389</v>
      </c>
      <c r="B8519" s="407" t="s">
        <v>15050</v>
      </c>
      <c r="C8519" s="407" t="s">
        <v>2</v>
      </c>
      <c r="D8519" s="407">
        <v>88.16</v>
      </c>
      <c r="E8519" s="404" t="s">
        <v>65</v>
      </c>
      <c r="G8519"/>
    </row>
    <row r="8520" spans="1:7" ht="23.25" thickBot="1" x14ac:dyDescent="0.25">
      <c r="A8520" s="406">
        <v>92390</v>
      </c>
      <c r="B8520" s="406" t="s">
        <v>15051</v>
      </c>
      <c r="C8520" s="406" t="s">
        <v>2</v>
      </c>
      <c r="D8520" s="406">
        <v>94.17</v>
      </c>
      <c r="E8520" s="404" t="s">
        <v>65</v>
      </c>
      <c r="G8520"/>
    </row>
    <row r="8521" spans="1:7" ht="23.25" thickBot="1" x14ac:dyDescent="0.25">
      <c r="A8521" s="407">
        <v>92635</v>
      </c>
      <c r="B8521" s="407" t="s">
        <v>15052</v>
      </c>
      <c r="C8521" s="407" t="s">
        <v>2</v>
      </c>
      <c r="D8521" s="407">
        <v>108.3</v>
      </c>
      <c r="E8521" s="404" t="s">
        <v>65</v>
      </c>
      <c r="G8521"/>
    </row>
    <row r="8522" spans="1:7" ht="23.25" thickBot="1" x14ac:dyDescent="0.25">
      <c r="A8522" s="406">
        <v>92636</v>
      </c>
      <c r="B8522" s="406" t="s">
        <v>15053</v>
      </c>
      <c r="C8522" s="406" t="s">
        <v>2</v>
      </c>
      <c r="D8522" s="406">
        <v>119.52</v>
      </c>
      <c r="E8522" s="404" t="s">
        <v>65</v>
      </c>
      <c r="G8522"/>
    </row>
    <row r="8523" spans="1:7" ht="23.25" thickBot="1" x14ac:dyDescent="0.25">
      <c r="A8523" s="407">
        <v>92637</v>
      </c>
      <c r="B8523" s="407" t="s">
        <v>15054</v>
      </c>
      <c r="C8523" s="407" t="s">
        <v>2</v>
      </c>
      <c r="D8523" s="407">
        <v>44.08</v>
      </c>
      <c r="E8523" s="404" t="s">
        <v>65</v>
      </c>
      <c r="G8523"/>
    </row>
    <row r="8524" spans="1:7" ht="23.25" thickBot="1" x14ac:dyDescent="0.25">
      <c r="A8524" s="406">
        <v>92638</v>
      </c>
      <c r="B8524" s="406" t="s">
        <v>15055</v>
      </c>
      <c r="C8524" s="406" t="s">
        <v>843</v>
      </c>
      <c r="D8524" s="406">
        <v>53.74</v>
      </c>
      <c r="E8524" s="404" t="s">
        <v>65</v>
      </c>
      <c r="G8524"/>
    </row>
    <row r="8525" spans="1:7" ht="23.25" thickBot="1" x14ac:dyDescent="0.25">
      <c r="A8525" s="407">
        <v>92639</v>
      </c>
      <c r="B8525" s="407" t="s">
        <v>15056</v>
      </c>
      <c r="C8525" s="407" t="s">
        <v>843</v>
      </c>
      <c r="D8525" s="407">
        <v>59.63</v>
      </c>
      <c r="E8525" s="404" t="s">
        <v>65</v>
      </c>
      <c r="G8525"/>
    </row>
    <row r="8526" spans="1:7" ht="23.25" thickBot="1" x14ac:dyDescent="0.25">
      <c r="A8526" s="406">
        <v>92640</v>
      </c>
      <c r="B8526" s="406" t="s">
        <v>15057</v>
      </c>
      <c r="C8526" s="406" t="s">
        <v>2</v>
      </c>
      <c r="D8526" s="406">
        <v>81.73</v>
      </c>
      <c r="E8526" s="404" t="s">
        <v>65</v>
      </c>
      <c r="G8526"/>
    </row>
    <row r="8527" spans="1:7" ht="23.25" thickBot="1" x14ac:dyDescent="0.25">
      <c r="A8527" s="407">
        <v>92642</v>
      </c>
      <c r="B8527" s="407" t="s">
        <v>15058</v>
      </c>
      <c r="C8527" s="407" t="s">
        <v>843</v>
      </c>
      <c r="D8527" s="407">
        <v>118.32</v>
      </c>
      <c r="E8527" s="404" t="s">
        <v>65</v>
      </c>
      <c r="G8527"/>
    </row>
    <row r="8528" spans="1:7" ht="23.25" thickBot="1" x14ac:dyDescent="0.25">
      <c r="A8528" s="406">
        <v>92644</v>
      </c>
      <c r="B8528" s="406" t="s">
        <v>15059</v>
      </c>
      <c r="C8528" s="406" t="s">
        <v>2</v>
      </c>
      <c r="D8528" s="406">
        <v>145.4</v>
      </c>
      <c r="E8528" s="404" t="s">
        <v>65</v>
      </c>
      <c r="G8528"/>
    </row>
    <row r="8529" spans="1:7" ht="25.5" customHeight="1" thickBot="1" x14ac:dyDescent="0.25">
      <c r="A8529" s="407">
        <v>92657</v>
      </c>
      <c r="B8529" s="407" t="s">
        <v>15060</v>
      </c>
      <c r="C8529" s="407" t="s">
        <v>2</v>
      </c>
      <c r="D8529" s="407">
        <v>16.329999999999998</v>
      </c>
      <c r="E8529" s="404" t="s">
        <v>65</v>
      </c>
      <c r="G8529"/>
    </row>
    <row r="8530" spans="1:7" ht="23.25" thickBot="1" x14ac:dyDescent="0.25">
      <c r="A8530" s="406">
        <v>92658</v>
      </c>
      <c r="B8530" s="406" t="s">
        <v>15061</v>
      </c>
      <c r="C8530" s="406" t="s">
        <v>2</v>
      </c>
      <c r="D8530" s="406">
        <v>17.22</v>
      </c>
      <c r="E8530" s="404" t="s">
        <v>65</v>
      </c>
      <c r="G8530"/>
    </row>
    <row r="8531" spans="1:7" ht="23.25" thickBot="1" x14ac:dyDescent="0.25">
      <c r="A8531" s="407">
        <v>92659</v>
      </c>
      <c r="B8531" s="407" t="s">
        <v>15062</v>
      </c>
      <c r="C8531" s="407" t="s">
        <v>2</v>
      </c>
      <c r="D8531" s="407">
        <v>19.5</v>
      </c>
      <c r="E8531" s="404" t="s">
        <v>65</v>
      </c>
      <c r="G8531"/>
    </row>
    <row r="8532" spans="1:7" ht="63.75" customHeight="1" thickBot="1" x14ac:dyDescent="0.25">
      <c r="A8532" s="406">
        <v>92660</v>
      </c>
      <c r="B8532" s="406" t="s">
        <v>15063</v>
      </c>
      <c r="C8532" s="406" t="s">
        <v>2</v>
      </c>
      <c r="D8532" s="406">
        <v>20.91</v>
      </c>
      <c r="E8532" s="404" t="s">
        <v>65</v>
      </c>
      <c r="G8532"/>
    </row>
    <row r="8533" spans="1:7" ht="23.25" thickBot="1" x14ac:dyDescent="0.25">
      <c r="A8533" s="407">
        <v>92661</v>
      </c>
      <c r="B8533" s="407" t="s">
        <v>15064</v>
      </c>
      <c r="C8533" s="407" t="s">
        <v>2</v>
      </c>
      <c r="D8533" s="407">
        <v>21.36</v>
      </c>
      <c r="E8533" s="404" t="s">
        <v>65</v>
      </c>
      <c r="G8533"/>
    </row>
    <row r="8534" spans="1:7" ht="23.25" thickBot="1" x14ac:dyDescent="0.25">
      <c r="A8534" s="406">
        <v>92662</v>
      </c>
      <c r="B8534" s="406" t="s">
        <v>15065</v>
      </c>
      <c r="C8534" s="406" t="s">
        <v>2</v>
      </c>
      <c r="D8534" s="406">
        <v>25.21</v>
      </c>
      <c r="E8534" s="404" t="s">
        <v>65</v>
      </c>
      <c r="G8534"/>
    </row>
    <row r="8535" spans="1:7" ht="23.25" thickBot="1" x14ac:dyDescent="0.25">
      <c r="A8535" s="407">
        <v>92663</v>
      </c>
      <c r="B8535" s="407" t="s">
        <v>15066</v>
      </c>
      <c r="C8535" s="407" t="s">
        <v>2</v>
      </c>
      <c r="D8535" s="407">
        <v>34.43</v>
      </c>
      <c r="E8535" s="404" t="s">
        <v>65</v>
      </c>
      <c r="G8535"/>
    </row>
    <row r="8536" spans="1:7" ht="23.25" thickBot="1" x14ac:dyDescent="0.25">
      <c r="A8536" s="406">
        <v>92664</v>
      </c>
      <c r="B8536" s="406" t="s">
        <v>15067</v>
      </c>
      <c r="C8536" s="406" t="s">
        <v>2</v>
      </c>
      <c r="D8536" s="406">
        <v>33.25</v>
      </c>
      <c r="E8536" s="404" t="s">
        <v>65</v>
      </c>
      <c r="G8536"/>
    </row>
    <row r="8537" spans="1:7" ht="23.25" thickBot="1" x14ac:dyDescent="0.25">
      <c r="A8537" s="407">
        <v>92665</v>
      </c>
      <c r="B8537" s="407" t="s">
        <v>15068</v>
      </c>
      <c r="C8537" s="407" t="s">
        <v>2</v>
      </c>
      <c r="D8537" s="407">
        <v>45.31</v>
      </c>
      <c r="E8537" s="404" t="s">
        <v>65</v>
      </c>
      <c r="G8537"/>
    </row>
    <row r="8538" spans="1:7" ht="23.25" thickBot="1" x14ac:dyDescent="0.25">
      <c r="A8538" s="406">
        <v>92666</v>
      </c>
      <c r="B8538" s="406" t="s">
        <v>15069</v>
      </c>
      <c r="C8538" s="406" t="s">
        <v>2</v>
      </c>
      <c r="D8538" s="406">
        <v>54.05</v>
      </c>
      <c r="E8538" s="404" t="s">
        <v>65</v>
      </c>
      <c r="G8538"/>
    </row>
    <row r="8539" spans="1:7" ht="23.25" thickBot="1" x14ac:dyDescent="0.25">
      <c r="A8539" s="407">
        <v>92667</v>
      </c>
      <c r="B8539" s="407" t="s">
        <v>15070</v>
      </c>
      <c r="C8539" s="407" t="s">
        <v>2</v>
      </c>
      <c r="D8539" s="407">
        <v>60.12</v>
      </c>
      <c r="E8539" s="404" t="s">
        <v>65</v>
      </c>
      <c r="G8539"/>
    </row>
    <row r="8540" spans="1:7" ht="23.25" thickBot="1" x14ac:dyDescent="0.25">
      <c r="A8540" s="406">
        <v>92668</v>
      </c>
      <c r="B8540" s="406" t="s">
        <v>15071</v>
      </c>
      <c r="C8540" s="406" t="s">
        <v>2</v>
      </c>
      <c r="D8540" s="406">
        <v>74.77</v>
      </c>
      <c r="E8540" s="404" t="s">
        <v>65</v>
      </c>
      <c r="G8540"/>
    </row>
    <row r="8541" spans="1:7" ht="23.25" thickBot="1" x14ac:dyDescent="0.25">
      <c r="A8541" s="407">
        <v>92669</v>
      </c>
      <c r="B8541" s="407" t="s">
        <v>15072</v>
      </c>
      <c r="C8541" s="407" t="s">
        <v>2</v>
      </c>
      <c r="D8541" s="407">
        <v>25.9</v>
      </c>
      <c r="E8541" s="404" t="s">
        <v>65</v>
      </c>
      <c r="G8541"/>
    </row>
    <row r="8542" spans="1:7" ht="23.25" thickBot="1" x14ac:dyDescent="0.25">
      <c r="A8542" s="406">
        <v>92670</v>
      </c>
      <c r="B8542" s="406" t="s">
        <v>15073</v>
      </c>
      <c r="C8542" s="406" t="s">
        <v>2</v>
      </c>
      <c r="D8542" s="406">
        <v>23.6</v>
      </c>
      <c r="E8542" s="404" t="s">
        <v>65</v>
      </c>
      <c r="G8542"/>
    </row>
    <row r="8543" spans="1:7" ht="23.25" thickBot="1" x14ac:dyDescent="0.25">
      <c r="A8543" s="407">
        <v>92671</v>
      </c>
      <c r="B8543" s="407" t="s">
        <v>15074</v>
      </c>
      <c r="C8543" s="407" t="s">
        <v>2</v>
      </c>
      <c r="D8543" s="407">
        <v>33.869999999999997</v>
      </c>
      <c r="E8543" s="404" t="s">
        <v>65</v>
      </c>
      <c r="G8543"/>
    </row>
    <row r="8544" spans="1:7" ht="23.25" thickBot="1" x14ac:dyDescent="0.25">
      <c r="A8544" s="406">
        <v>92672</v>
      </c>
      <c r="B8544" s="406" t="s">
        <v>15075</v>
      </c>
      <c r="C8544" s="406" t="s">
        <v>2</v>
      </c>
      <c r="D8544" s="406">
        <v>29.31</v>
      </c>
      <c r="E8544" s="404" t="s">
        <v>65</v>
      </c>
      <c r="G8544"/>
    </row>
    <row r="8545" spans="1:7" ht="23.25" thickBot="1" x14ac:dyDescent="0.25">
      <c r="A8545" s="407">
        <v>92673</v>
      </c>
      <c r="B8545" s="407" t="s">
        <v>15076</v>
      </c>
      <c r="C8545" s="407" t="s">
        <v>2</v>
      </c>
      <c r="D8545" s="407">
        <v>38.6</v>
      </c>
      <c r="E8545" s="404" t="s">
        <v>65</v>
      </c>
      <c r="G8545"/>
    </row>
    <row r="8546" spans="1:7" ht="23.25" thickBot="1" x14ac:dyDescent="0.25">
      <c r="A8546" s="406">
        <v>92674</v>
      </c>
      <c r="B8546" s="406" t="s">
        <v>15077</v>
      </c>
      <c r="C8546" s="406" t="s">
        <v>2</v>
      </c>
      <c r="D8546" s="406">
        <v>36.200000000000003</v>
      </c>
      <c r="E8546" s="404" t="s">
        <v>65</v>
      </c>
      <c r="G8546"/>
    </row>
    <row r="8547" spans="1:7" ht="23.25" thickBot="1" x14ac:dyDescent="0.25">
      <c r="A8547" s="407">
        <v>92675</v>
      </c>
      <c r="B8547" s="407" t="s">
        <v>15078</v>
      </c>
      <c r="C8547" s="407" t="s">
        <v>2</v>
      </c>
      <c r="D8547" s="407">
        <v>45.6</v>
      </c>
      <c r="E8547" s="404" t="s">
        <v>65</v>
      </c>
      <c r="G8547"/>
    </row>
    <row r="8548" spans="1:7" ht="23.25" thickBot="1" x14ac:dyDescent="0.25">
      <c r="A8548" s="406">
        <v>92676</v>
      </c>
      <c r="B8548" s="406" t="s">
        <v>15079</v>
      </c>
      <c r="C8548" s="406" t="s">
        <v>2</v>
      </c>
      <c r="D8548" s="406">
        <v>48.04</v>
      </c>
      <c r="E8548" s="404" t="s">
        <v>65</v>
      </c>
      <c r="G8548"/>
    </row>
    <row r="8549" spans="1:7" ht="23.25" thickBot="1" x14ac:dyDescent="0.25">
      <c r="A8549" s="407">
        <v>92677</v>
      </c>
      <c r="B8549" s="407" t="s">
        <v>15080</v>
      </c>
      <c r="C8549" s="407" t="s">
        <v>2</v>
      </c>
      <c r="D8549" s="407">
        <v>72.02</v>
      </c>
      <c r="E8549" s="404" t="s">
        <v>65</v>
      </c>
      <c r="G8549"/>
    </row>
    <row r="8550" spans="1:7" ht="23.25" thickBot="1" x14ac:dyDescent="0.25">
      <c r="A8550" s="406">
        <v>92678</v>
      </c>
      <c r="B8550" s="406" t="s">
        <v>15081</v>
      </c>
      <c r="C8550" s="406" t="s">
        <v>2</v>
      </c>
      <c r="D8550" s="406">
        <v>78.03</v>
      </c>
      <c r="E8550" s="404" t="s">
        <v>65</v>
      </c>
      <c r="G8550"/>
    </row>
    <row r="8551" spans="1:7" ht="23.25" thickBot="1" x14ac:dyDescent="0.25">
      <c r="A8551" s="407">
        <v>92679</v>
      </c>
      <c r="B8551" s="407" t="s">
        <v>15082</v>
      </c>
      <c r="C8551" s="407" t="s">
        <v>2</v>
      </c>
      <c r="D8551" s="407">
        <v>89.52</v>
      </c>
      <c r="E8551" s="404" t="s">
        <v>65</v>
      </c>
      <c r="G8551"/>
    </row>
    <row r="8552" spans="1:7" ht="23.25" thickBot="1" x14ac:dyDescent="0.25">
      <c r="A8552" s="406">
        <v>92680</v>
      </c>
      <c r="B8552" s="406" t="s">
        <v>15083</v>
      </c>
      <c r="C8552" s="406" t="s">
        <v>2</v>
      </c>
      <c r="D8552" s="406">
        <v>100.74</v>
      </c>
      <c r="E8552" s="404" t="s">
        <v>65</v>
      </c>
      <c r="G8552"/>
    </row>
    <row r="8553" spans="1:7" ht="23.25" thickBot="1" x14ac:dyDescent="0.25">
      <c r="A8553" s="407">
        <v>92681</v>
      </c>
      <c r="B8553" s="407" t="s">
        <v>15084</v>
      </c>
      <c r="C8553" s="407" t="s">
        <v>2</v>
      </c>
      <c r="D8553" s="407">
        <v>31.99</v>
      </c>
      <c r="E8553" s="404" t="s">
        <v>65</v>
      </c>
      <c r="G8553"/>
    </row>
    <row r="8554" spans="1:7" ht="23.25" thickBot="1" x14ac:dyDescent="0.25">
      <c r="A8554" s="406">
        <v>92682</v>
      </c>
      <c r="B8554" s="406" t="s">
        <v>15085</v>
      </c>
      <c r="C8554" s="406" t="s">
        <v>843</v>
      </c>
      <c r="D8554" s="406">
        <v>39.99</v>
      </c>
      <c r="E8554" s="404" t="s">
        <v>65</v>
      </c>
      <c r="G8554"/>
    </row>
    <row r="8555" spans="1:7" ht="23.25" thickBot="1" x14ac:dyDescent="0.25">
      <c r="A8555" s="407">
        <v>92683</v>
      </c>
      <c r="B8555" s="407" t="s">
        <v>15086</v>
      </c>
      <c r="C8555" s="407" t="s">
        <v>843</v>
      </c>
      <c r="D8555" s="407">
        <v>44.04</v>
      </c>
      <c r="E8555" s="404" t="s">
        <v>65</v>
      </c>
      <c r="G8555"/>
    </row>
    <row r="8556" spans="1:7" ht="23.25" thickBot="1" x14ac:dyDescent="0.25">
      <c r="A8556" s="406">
        <v>92684</v>
      </c>
      <c r="B8556" s="406" t="s">
        <v>15087</v>
      </c>
      <c r="C8556" s="406" t="s">
        <v>2</v>
      </c>
      <c r="D8556" s="406">
        <v>63.78</v>
      </c>
      <c r="E8556" s="404" t="s">
        <v>65</v>
      </c>
      <c r="G8556"/>
    </row>
    <row r="8557" spans="1:7" ht="23.25" thickBot="1" x14ac:dyDescent="0.25">
      <c r="A8557" s="407">
        <v>92685</v>
      </c>
      <c r="B8557" s="407" t="s">
        <v>15088</v>
      </c>
      <c r="C8557" s="407" t="s">
        <v>843</v>
      </c>
      <c r="D8557" s="407">
        <v>96.83</v>
      </c>
      <c r="E8557" s="404" t="s">
        <v>65</v>
      </c>
      <c r="G8557"/>
    </row>
    <row r="8558" spans="1:7" ht="23.25" thickBot="1" x14ac:dyDescent="0.25">
      <c r="A8558" s="406">
        <v>92686</v>
      </c>
      <c r="B8558" s="406" t="s">
        <v>15089</v>
      </c>
      <c r="C8558" s="406" t="s">
        <v>2</v>
      </c>
      <c r="D8558" s="406">
        <v>120.34</v>
      </c>
      <c r="E8558" s="404" t="s">
        <v>65</v>
      </c>
      <c r="G8558"/>
    </row>
    <row r="8559" spans="1:7" ht="23.25" thickBot="1" x14ac:dyDescent="0.25">
      <c r="A8559" s="407">
        <v>92692</v>
      </c>
      <c r="B8559" s="407" t="s">
        <v>15090</v>
      </c>
      <c r="C8559" s="407" t="s">
        <v>2</v>
      </c>
      <c r="D8559" s="407">
        <v>8.34</v>
      </c>
      <c r="E8559" s="404" t="s">
        <v>65</v>
      </c>
      <c r="G8559"/>
    </row>
    <row r="8560" spans="1:7" ht="23.25" thickBot="1" x14ac:dyDescent="0.25">
      <c r="A8560" s="406">
        <v>92693</v>
      </c>
      <c r="B8560" s="406" t="s">
        <v>15091</v>
      </c>
      <c r="C8560" s="406" t="s">
        <v>2</v>
      </c>
      <c r="D8560" s="406">
        <v>9.09</v>
      </c>
      <c r="E8560" s="404" t="s">
        <v>65</v>
      </c>
      <c r="G8560"/>
    </row>
    <row r="8561" spans="1:7" ht="23.25" thickBot="1" x14ac:dyDescent="0.25">
      <c r="A8561" s="407">
        <v>92694</v>
      </c>
      <c r="B8561" s="407" t="s">
        <v>15092</v>
      </c>
      <c r="C8561" s="407" t="s">
        <v>2</v>
      </c>
      <c r="D8561" s="407">
        <v>13.51</v>
      </c>
      <c r="E8561" s="404" t="s">
        <v>65</v>
      </c>
      <c r="G8561"/>
    </row>
    <row r="8562" spans="1:7" ht="23.25" thickBot="1" x14ac:dyDescent="0.25">
      <c r="A8562" s="406">
        <v>92695</v>
      </c>
      <c r="B8562" s="406" t="s">
        <v>15093</v>
      </c>
      <c r="C8562" s="406" t="s">
        <v>2</v>
      </c>
      <c r="D8562" s="406">
        <v>14.68</v>
      </c>
      <c r="E8562" s="404" t="s">
        <v>65</v>
      </c>
      <c r="G8562"/>
    </row>
    <row r="8563" spans="1:7" ht="23.25" thickBot="1" x14ac:dyDescent="0.25">
      <c r="A8563" s="407">
        <v>92696</v>
      </c>
      <c r="B8563" s="407" t="s">
        <v>15094</v>
      </c>
      <c r="C8563" s="407" t="s">
        <v>2</v>
      </c>
      <c r="D8563" s="407">
        <v>22.1</v>
      </c>
      <c r="E8563" s="404" t="s">
        <v>65</v>
      </c>
      <c r="G8563"/>
    </row>
    <row r="8564" spans="1:7" ht="23.25" thickBot="1" x14ac:dyDescent="0.25">
      <c r="A8564" s="406">
        <v>92697</v>
      </c>
      <c r="B8564" s="406" t="s">
        <v>15095</v>
      </c>
      <c r="C8564" s="406" t="s">
        <v>2</v>
      </c>
      <c r="D8564" s="406">
        <v>22.99</v>
      </c>
      <c r="E8564" s="404" t="s">
        <v>65</v>
      </c>
      <c r="G8564"/>
    </row>
    <row r="8565" spans="1:7" ht="23.25" thickBot="1" x14ac:dyDescent="0.25">
      <c r="A8565" s="407">
        <v>92698</v>
      </c>
      <c r="B8565" s="407" t="s">
        <v>15096</v>
      </c>
      <c r="C8565" s="407" t="s">
        <v>2</v>
      </c>
      <c r="D8565" s="407">
        <v>13.66</v>
      </c>
      <c r="E8565" s="404" t="s">
        <v>65</v>
      </c>
      <c r="G8565"/>
    </row>
    <row r="8566" spans="1:7" ht="23.25" thickBot="1" x14ac:dyDescent="0.25">
      <c r="A8566" s="406">
        <v>92699</v>
      </c>
      <c r="B8566" s="406" t="s">
        <v>15097</v>
      </c>
      <c r="C8566" s="406" t="s">
        <v>2</v>
      </c>
      <c r="D8566" s="406">
        <v>12.11</v>
      </c>
      <c r="E8566" s="404" t="s">
        <v>65</v>
      </c>
      <c r="G8566"/>
    </row>
    <row r="8567" spans="1:7" ht="23.25" thickBot="1" x14ac:dyDescent="0.25">
      <c r="A8567" s="407">
        <v>92700</v>
      </c>
      <c r="B8567" s="407" t="s">
        <v>15098</v>
      </c>
      <c r="C8567" s="407" t="s">
        <v>2</v>
      </c>
      <c r="D8567" s="407">
        <v>22.31</v>
      </c>
      <c r="E8567" s="404" t="s">
        <v>65</v>
      </c>
      <c r="G8567"/>
    </row>
    <row r="8568" spans="1:7" ht="13.5" customHeight="1" thickBot="1" x14ac:dyDescent="0.25">
      <c r="A8568" s="406">
        <v>92701</v>
      </c>
      <c r="B8568" s="406" t="s">
        <v>15099</v>
      </c>
      <c r="C8568" s="406" t="s">
        <v>2</v>
      </c>
      <c r="D8568" s="406">
        <v>21</v>
      </c>
      <c r="E8568" s="404" t="s">
        <v>65</v>
      </c>
      <c r="G8568"/>
    </row>
    <row r="8569" spans="1:7" ht="23.25" thickBot="1" x14ac:dyDescent="0.25">
      <c r="A8569" s="407">
        <v>92702</v>
      </c>
      <c r="B8569" s="407" t="s">
        <v>15100</v>
      </c>
      <c r="C8569" s="407" t="s">
        <v>2</v>
      </c>
      <c r="D8569" s="407">
        <v>34.6</v>
      </c>
      <c r="E8569" s="404" t="s">
        <v>65</v>
      </c>
      <c r="G8569"/>
    </row>
    <row r="8570" spans="1:7" ht="23.25" thickBot="1" x14ac:dyDescent="0.25">
      <c r="A8570" s="406">
        <v>92703</v>
      </c>
      <c r="B8570" s="406" t="s">
        <v>15101</v>
      </c>
      <c r="C8570" s="406" t="s">
        <v>2</v>
      </c>
      <c r="D8570" s="406">
        <v>32.299999999999997</v>
      </c>
      <c r="E8570" s="404" t="s">
        <v>65</v>
      </c>
      <c r="G8570"/>
    </row>
    <row r="8571" spans="1:7" ht="23.25" thickBot="1" x14ac:dyDescent="0.25">
      <c r="A8571" s="407">
        <v>92704</v>
      </c>
      <c r="B8571" s="407" t="s">
        <v>15102</v>
      </c>
      <c r="C8571" s="407" t="s">
        <v>768</v>
      </c>
      <c r="D8571" s="407">
        <v>16.12</v>
      </c>
      <c r="E8571" s="404" t="s">
        <v>65</v>
      </c>
      <c r="G8571"/>
    </row>
    <row r="8572" spans="1:7" ht="23.25" thickBot="1" x14ac:dyDescent="0.25">
      <c r="A8572" s="406">
        <v>92705</v>
      </c>
      <c r="B8572" s="406" t="s">
        <v>15103</v>
      </c>
      <c r="C8572" s="406" t="s">
        <v>768</v>
      </c>
      <c r="D8572" s="406">
        <v>26.57</v>
      </c>
      <c r="E8572" s="404" t="s">
        <v>65</v>
      </c>
      <c r="G8572"/>
    </row>
    <row r="8573" spans="1:7" ht="23.25" thickBot="1" x14ac:dyDescent="0.25">
      <c r="A8573" s="407">
        <v>92706</v>
      </c>
      <c r="B8573" s="407" t="s">
        <v>15104</v>
      </c>
      <c r="C8573" s="407" t="s">
        <v>2</v>
      </c>
      <c r="D8573" s="407">
        <v>43.6</v>
      </c>
      <c r="E8573" s="404" t="s">
        <v>65</v>
      </c>
      <c r="G8573"/>
    </row>
    <row r="8574" spans="1:7" ht="23.25" thickBot="1" x14ac:dyDescent="0.25">
      <c r="A8574" s="406">
        <v>92889</v>
      </c>
      <c r="B8574" s="406" t="s">
        <v>15105</v>
      </c>
      <c r="C8574" s="406" t="s">
        <v>2</v>
      </c>
      <c r="D8574" s="406">
        <v>86.89</v>
      </c>
      <c r="E8574" s="404" t="s">
        <v>65</v>
      </c>
      <c r="G8574"/>
    </row>
    <row r="8575" spans="1:7" ht="23.25" thickBot="1" x14ac:dyDescent="0.25">
      <c r="A8575" s="407">
        <v>92890</v>
      </c>
      <c r="B8575" s="407" t="s">
        <v>15106</v>
      </c>
      <c r="C8575" s="407" t="s">
        <v>1060</v>
      </c>
      <c r="D8575" s="407">
        <v>124.88</v>
      </c>
      <c r="E8575" s="404" t="s">
        <v>65</v>
      </c>
      <c r="G8575"/>
    </row>
    <row r="8576" spans="1:7" ht="23.25" thickBot="1" x14ac:dyDescent="0.25">
      <c r="A8576" s="406">
        <v>92891</v>
      </c>
      <c r="B8576" s="406" t="s">
        <v>15107</v>
      </c>
      <c r="C8576" s="406" t="s">
        <v>2</v>
      </c>
      <c r="D8576" s="406">
        <v>175.09</v>
      </c>
      <c r="E8576" s="404" t="s">
        <v>65</v>
      </c>
      <c r="G8576"/>
    </row>
    <row r="8577" spans="1:7" ht="23.25" thickBot="1" x14ac:dyDescent="0.25">
      <c r="A8577" s="407">
        <v>92892</v>
      </c>
      <c r="B8577" s="407" t="s">
        <v>15108</v>
      </c>
      <c r="C8577" s="407" t="s">
        <v>2</v>
      </c>
      <c r="D8577" s="407">
        <v>39.96</v>
      </c>
      <c r="E8577" s="404" t="s">
        <v>65</v>
      </c>
      <c r="G8577"/>
    </row>
    <row r="8578" spans="1:7" ht="23.25" thickBot="1" x14ac:dyDescent="0.25">
      <c r="A8578" s="406">
        <v>92893</v>
      </c>
      <c r="B8578" s="406" t="s">
        <v>15109</v>
      </c>
      <c r="C8578" s="406" t="s">
        <v>1060</v>
      </c>
      <c r="D8578" s="406">
        <v>54.34</v>
      </c>
      <c r="E8578" s="404" t="s">
        <v>65</v>
      </c>
      <c r="G8578"/>
    </row>
    <row r="8579" spans="1:7" ht="23.25" thickBot="1" x14ac:dyDescent="0.25">
      <c r="A8579" s="407">
        <v>92894</v>
      </c>
      <c r="B8579" s="407" t="s">
        <v>15110</v>
      </c>
      <c r="C8579" s="407" t="s">
        <v>1060</v>
      </c>
      <c r="D8579" s="407">
        <v>62</v>
      </c>
      <c r="E8579" s="404" t="s">
        <v>65</v>
      </c>
      <c r="G8579"/>
    </row>
    <row r="8580" spans="1:7" ht="23.25" thickBot="1" x14ac:dyDescent="0.25">
      <c r="A8580" s="406">
        <v>92895</v>
      </c>
      <c r="B8580" s="406" t="s">
        <v>15111</v>
      </c>
      <c r="C8580" s="406" t="s">
        <v>2</v>
      </c>
      <c r="D8580" s="406">
        <v>86.85</v>
      </c>
      <c r="E8580" s="404" t="s">
        <v>65</v>
      </c>
      <c r="G8580"/>
    </row>
    <row r="8581" spans="1:7" ht="23.25" thickBot="1" x14ac:dyDescent="0.25">
      <c r="A8581" s="407">
        <v>92896</v>
      </c>
      <c r="B8581" s="407" t="s">
        <v>15112</v>
      </c>
      <c r="C8581" s="407" t="s">
        <v>1060</v>
      </c>
      <c r="D8581" s="407">
        <v>125.96</v>
      </c>
      <c r="E8581" s="404" t="s">
        <v>65</v>
      </c>
      <c r="G8581"/>
    </row>
    <row r="8582" spans="1:7" ht="23.25" thickBot="1" x14ac:dyDescent="0.25">
      <c r="A8582" s="406">
        <v>92897</v>
      </c>
      <c r="B8582" s="406" t="s">
        <v>15113</v>
      </c>
      <c r="C8582" s="406" t="s">
        <v>2</v>
      </c>
      <c r="D8582" s="406">
        <v>177.32</v>
      </c>
      <c r="E8582" s="404" t="s">
        <v>65</v>
      </c>
      <c r="G8582"/>
    </row>
    <row r="8583" spans="1:7" ht="23.25" thickBot="1" x14ac:dyDescent="0.25">
      <c r="A8583" s="407">
        <v>92898</v>
      </c>
      <c r="B8583" s="407" t="s">
        <v>15114</v>
      </c>
      <c r="C8583" s="407" t="s">
        <v>2</v>
      </c>
      <c r="D8583" s="407">
        <v>33.93</v>
      </c>
      <c r="E8583" s="404" t="s">
        <v>65</v>
      </c>
      <c r="G8583"/>
    </row>
    <row r="8584" spans="1:7" ht="23.25" thickBot="1" x14ac:dyDescent="0.25">
      <c r="A8584" s="406">
        <v>92899</v>
      </c>
      <c r="B8584" s="406" t="s">
        <v>15115</v>
      </c>
      <c r="C8584" s="406" t="s">
        <v>1060</v>
      </c>
      <c r="D8584" s="406">
        <v>47.49</v>
      </c>
      <c r="E8584" s="404" t="s">
        <v>65</v>
      </c>
      <c r="G8584"/>
    </row>
    <row r="8585" spans="1:7" ht="23.25" thickBot="1" x14ac:dyDescent="0.25">
      <c r="A8585" s="407">
        <v>92900</v>
      </c>
      <c r="B8585" s="407" t="s">
        <v>15116</v>
      </c>
      <c r="C8585" s="407" t="s">
        <v>1060</v>
      </c>
      <c r="D8585" s="407">
        <v>54.19</v>
      </c>
      <c r="E8585" s="404" t="s">
        <v>65</v>
      </c>
      <c r="G8585"/>
    </row>
    <row r="8586" spans="1:7" ht="23.25" thickBot="1" x14ac:dyDescent="0.25">
      <c r="A8586" s="406">
        <v>92901</v>
      </c>
      <c r="B8586" s="406" t="s">
        <v>15117</v>
      </c>
      <c r="C8586" s="406" t="s">
        <v>2</v>
      </c>
      <c r="D8586" s="406">
        <v>77.86</v>
      </c>
      <c r="E8586" s="404" t="s">
        <v>65</v>
      </c>
      <c r="G8586"/>
    </row>
    <row r="8587" spans="1:7" ht="23.25" thickBot="1" x14ac:dyDescent="0.25">
      <c r="A8587" s="407">
        <v>92902</v>
      </c>
      <c r="B8587" s="407" t="s">
        <v>15118</v>
      </c>
      <c r="C8587" s="407" t="s">
        <v>1060</v>
      </c>
      <c r="D8587" s="407">
        <v>115.19</v>
      </c>
      <c r="E8587" s="404" t="s">
        <v>65</v>
      </c>
      <c r="G8587"/>
    </row>
    <row r="8588" spans="1:7" ht="23.25" thickBot="1" x14ac:dyDescent="0.25">
      <c r="A8588" s="406">
        <v>92903</v>
      </c>
      <c r="B8588" s="406" t="s">
        <v>15119</v>
      </c>
      <c r="C8588" s="406" t="s">
        <v>2</v>
      </c>
      <c r="D8588" s="406">
        <v>164.79</v>
      </c>
      <c r="E8588" s="404" t="s">
        <v>65</v>
      </c>
      <c r="G8588"/>
    </row>
    <row r="8589" spans="1:7" ht="23.25" thickBot="1" x14ac:dyDescent="0.25">
      <c r="A8589" s="407">
        <v>92904</v>
      </c>
      <c r="B8589" s="407" t="s">
        <v>15120</v>
      </c>
      <c r="C8589" s="407" t="s">
        <v>5010</v>
      </c>
      <c r="D8589" s="407">
        <v>21.06</v>
      </c>
      <c r="E8589" s="404" t="s">
        <v>65</v>
      </c>
      <c r="G8589"/>
    </row>
    <row r="8590" spans="1:7" ht="23.25" thickBot="1" x14ac:dyDescent="0.25">
      <c r="A8590" s="406">
        <v>92905</v>
      </c>
      <c r="B8590" s="406" t="s">
        <v>15121</v>
      </c>
      <c r="C8590" s="406" t="s">
        <v>5010</v>
      </c>
      <c r="D8590" s="406">
        <v>31.16</v>
      </c>
      <c r="E8590" s="404" t="s">
        <v>65</v>
      </c>
      <c r="G8590"/>
    </row>
    <row r="8591" spans="1:7" ht="23.25" thickBot="1" x14ac:dyDescent="0.25">
      <c r="A8591" s="407">
        <v>92906</v>
      </c>
      <c r="B8591" s="407" t="s">
        <v>15122</v>
      </c>
      <c r="C8591" s="407" t="s">
        <v>2</v>
      </c>
      <c r="D8591" s="407">
        <v>39.71</v>
      </c>
      <c r="E8591" s="404" t="s">
        <v>65</v>
      </c>
      <c r="G8591"/>
    </row>
    <row r="8592" spans="1:7" ht="23.25" thickBot="1" x14ac:dyDescent="0.25">
      <c r="A8592" s="406">
        <v>92907</v>
      </c>
      <c r="B8592" s="406" t="s">
        <v>15123</v>
      </c>
      <c r="C8592" s="406" t="s">
        <v>12093</v>
      </c>
      <c r="D8592" s="406">
        <v>42.42</v>
      </c>
      <c r="E8592" s="404" t="s">
        <v>65</v>
      </c>
      <c r="G8592"/>
    </row>
    <row r="8593" spans="1:7" ht="23.25" thickBot="1" x14ac:dyDescent="0.25">
      <c r="A8593" s="407">
        <v>92908</v>
      </c>
      <c r="B8593" s="407" t="s">
        <v>15124</v>
      </c>
      <c r="C8593" s="407" t="s">
        <v>12093</v>
      </c>
      <c r="D8593" s="407">
        <v>42.37</v>
      </c>
      <c r="E8593" s="404" t="s">
        <v>65</v>
      </c>
      <c r="G8593"/>
    </row>
    <row r="8594" spans="1:7" ht="23.25" thickBot="1" x14ac:dyDescent="0.25">
      <c r="A8594" s="406">
        <v>92909</v>
      </c>
      <c r="B8594" s="406" t="s">
        <v>15125</v>
      </c>
      <c r="C8594" s="406" t="s">
        <v>15126</v>
      </c>
      <c r="D8594" s="406">
        <v>42.18</v>
      </c>
      <c r="E8594" s="404" t="s">
        <v>65</v>
      </c>
      <c r="G8594"/>
    </row>
    <row r="8595" spans="1:7" ht="23.25" thickBot="1" x14ac:dyDescent="0.25">
      <c r="A8595" s="407">
        <v>92910</v>
      </c>
      <c r="B8595" s="407" t="s">
        <v>15127</v>
      </c>
      <c r="C8595" s="407" t="s">
        <v>15128</v>
      </c>
      <c r="D8595" s="407">
        <v>62.9</v>
      </c>
      <c r="E8595" s="404" t="s">
        <v>65</v>
      </c>
      <c r="G8595"/>
    </row>
    <row r="8596" spans="1:7" ht="23.25" thickBot="1" x14ac:dyDescent="0.25">
      <c r="A8596" s="406">
        <v>92911</v>
      </c>
      <c r="B8596" s="406" t="s">
        <v>15129</v>
      </c>
      <c r="C8596" s="406" t="s">
        <v>12093</v>
      </c>
      <c r="D8596" s="406">
        <v>62.9</v>
      </c>
      <c r="E8596" s="404" t="s">
        <v>65</v>
      </c>
      <c r="G8596"/>
    </row>
    <row r="8597" spans="1:7" ht="23.25" thickBot="1" x14ac:dyDescent="0.25">
      <c r="A8597" s="407">
        <v>92912</v>
      </c>
      <c r="B8597" s="407" t="s">
        <v>15130</v>
      </c>
      <c r="C8597" s="407" t="s">
        <v>12093</v>
      </c>
      <c r="D8597" s="407">
        <v>81.260000000000005</v>
      </c>
      <c r="E8597" s="404" t="s">
        <v>65</v>
      </c>
      <c r="G8597"/>
    </row>
    <row r="8598" spans="1:7" ht="23.25" thickBot="1" x14ac:dyDescent="0.25">
      <c r="A8598" s="406">
        <v>92913</v>
      </c>
      <c r="B8598" s="406" t="s">
        <v>15131</v>
      </c>
      <c r="C8598" s="406" t="s">
        <v>12093</v>
      </c>
      <c r="D8598" s="406">
        <v>83.1</v>
      </c>
      <c r="E8598" s="404" t="s">
        <v>65</v>
      </c>
      <c r="G8598"/>
    </row>
    <row r="8599" spans="1:7" ht="23.25" thickBot="1" x14ac:dyDescent="0.25">
      <c r="A8599" s="407">
        <v>92914</v>
      </c>
      <c r="B8599" s="407" t="s">
        <v>15132</v>
      </c>
      <c r="C8599" s="407" t="s">
        <v>15126</v>
      </c>
      <c r="D8599" s="407">
        <v>83.1</v>
      </c>
      <c r="E8599" s="404" t="s">
        <v>65</v>
      </c>
      <c r="G8599"/>
    </row>
    <row r="8600" spans="1:7" ht="23.25" thickBot="1" x14ac:dyDescent="0.25">
      <c r="A8600" s="406">
        <v>92918</v>
      </c>
      <c r="B8600" s="406" t="s">
        <v>15133</v>
      </c>
      <c r="C8600" s="406" t="s">
        <v>897</v>
      </c>
      <c r="D8600" s="406">
        <v>23.29</v>
      </c>
      <c r="E8600" s="404" t="s">
        <v>65</v>
      </c>
      <c r="G8600"/>
    </row>
    <row r="8601" spans="1:7" ht="23.25" thickBot="1" x14ac:dyDescent="0.25">
      <c r="A8601" s="407">
        <v>92920</v>
      </c>
      <c r="B8601" s="407" t="s">
        <v>15134</v>
      </c>
      <c r="C8601" s="407" t="s">
        <v>897</v>
      </c>
      <c r="D8601" s="407">
        <v>23.39</v>
      </c>
      <c r="E8601" s="404" t="s">
        <v>65</v>
      </c>
      <c r="G8601"/>
    </row>
    <row r="8602" spans="1:7" ht="23.25" thickBot="1" x14ac:dyDescent="0.25">
      <c r="A8602" s="406">
        <v>92925</v>
      </c>
      <c r="B8602" s="406" t="s">
        <v>15135</v>
      </c>
      <c r="C8602" s="406" t="s">
        <v>12093</v>
      </c>
      <c r="D8602" s="406">
        <v>27.67</v>
      </c>
      <c r="E8602" s="404" t="s">
        <v>65</v>
      </c>
      <c r="G8602"/>
    </row>
    <row r="8603" spans="1:7" ht="23.25" thickBot="1" x14ac:dyDescent="0.25">
      <c r="A8603" s="407">
        <v>92926</v>
      </c>
      <c r="B8603" s="407" t="s">
        <v>15136</v>
      </c>
      <c r="C8603" s="407" t="s">
        <v>15137</v>
      </c>
      <c r="D8603" s="407">
        <v>27.48</v>
      </c>
      <c r="E8603" s="404" t="s">
        <v>65</v>
      </c>
      <c r="G8603"/>
    </row>
    <row r="8604" spans="1:7" ht="23.25" thickBot="1" x14ac:dyDescent="0.25">
      <c r="A8604" s="406">
        <v>92927</v>
      </c>
      <c r="B8604" s="406" t="s">
        <v>15138</v>
      </c>
      <c r="C8604" s="406" t="s">
        <v>15137</v>
      </c>
      <c r="D8604" s="406">
        <v>27.48</v>
      </c>
      <c r="E8604" s="404" t="s">
        <v>65</v>
      </c>
      <c r="G8604"/>
    </row>
    <row r="8605" spans="1:7" ht="23.25" thickBot="1" x14ac:dyDescent="0.25">
      <c r="A8605" s="407">
        <v>92928</v>
      </c>
      <c r="B8605" s="407" t="s">
        <v>15139</v>
      </c>
      <c r="C8605" s="407" t="s">
        <v>15128</v>
      </c>
      <c r="D8605" s="407">
        <v>32.79</v>
      </c>
      <c r="E8605" s="404" t="s">
        <v>65</v>
      </c>
      <c r="G8605"/>
    </row>
    <row r="8606" spans="1:7" ht="23.25" thickBot="1" x14ac:dyDescent="0.25">
      <c r="A8606" s="406">
        <v>92929</v>
      </c>
      <c r="B8606" s="406" t="s">
        <v>15140</v>
      </c>
      <c r="C8606" s="406" t="s">
        <v>12093</v>
      </c>
      <c r="D8606" s="406">
        <v>32.979999999999997</v>
      </c>
      <c r="E8606" s="404" t="s">
        <v>65</v>
      </c>
      <c r="G8606"/>
    </row>
    <row r="8607" spans="1:7" ht="23.25" thickBot="1" x14ac:dyDescent="0.25">
      <c r="A8607" s="407">
        <v>92930</v>
      </c>
      <c r="B8607" s="407" t="s">
        <v>15141</v>
      </c>
      <c r="C8607" s="407" t="s">
        <v>15137</v>
      </c>
      <c r="D8607" s="407">
        <v>32.56</v>
      </c>
      <c r="E8607" s="404" t="s">
        <v>65</v>
      </c>
      <c r="G8607"/>
    </row>
    <row r="8608" spans="1:7" ht="23.25" thickBot="1" x14ac:dyDescent="0.25">
      <c r="A8608" s="406">
        <v>92931</v>
      </c>
      <c r="B8608" s="406" t="s">
        <v>15142</v>
      </c>
      <c r="C8608" s="406" t="s">
        <v>12093</v>
      </c>
      <c r="D8608" s="406">
        <v>42.39</v>
      </c>
      <c r="E8608" s="404" t="s">
        <v>65</v>
      </c>
      <c r="G8608"/>
    </row>
    <row r="8609" spans="1:7" ht="23.25" thickBot="1" x14ac:dyDescent="0.25">
      <c r="A8609" s="407">
        <v>92932</v>
      </c>
      <c r="B8609" s="407" t="s">
        <v>15143</v>
      </c>
      <c r="C8609" s="407" t="s">
        <v>12093</v>
      </c>
      <c r="D8609" s="407">
        <v>42.34</v>
      </c>
      <c r="E8609" s="404" t="s">
        <v>65</v>
      </c>
      <c r="G8609"/>
    </row>
    <row r="8610" spans="1:7" ht="23.25" thickBot="1" x14ac:dyDescent="0.25">
      <c r="A8610" s="406">
        <v>92933</v>
      </c>
      <c r="B8610" s="406" t="s">
        <v>15144</v>
      </c>
      <c r="C8610" s="406" t="s">
        <v>15126</v>
      </c>
      <c r="D8610" s="406">
        <v>42.15</v>
      </c>
      <c r="E8610" s="404" t="s">
        <v>65</v>
      </c>
      <c r="G8610"/>
    </row>
    <row r="8611" spans="1:7" ht="23.25" thickBot="1" x14ac:dyDescent="0.25">
      <c r="A8611" s="407">
        <v>92934</v>
      </c>
      <c r="B8611" s="407" t="s">
        <v>15145</v>
      </c>
      <c r="C8611" s="407" t="s">
        <v>15128</v>
      </c>
      <c r="D8611" s="407">
        <v>63.98</v>
      </c>
      <c r="E8611" s="404" t="s">
        <v>65</v>
      </c>
      <c r="G8611"/>
    </row>
    <row r="8612" spans="1:7" ht="23.25" thickBot="1" x14ac:dyDescent="0.25">
      <c r="A8612" s="406">
        <v>92935</v>
      </c>
      <c r="B8612" s="406" t="s">
        <v>15146</v>
      </c>
      <c r="C8612" s="406" t="s">
        <v>12093</v>
      </c>
      <c r="D8612" s="406">
        <v>63.98</v>
      </c>
      <c r="E8612" s="404" t="s">
        <v>65</v>
      </c>
      <c r="G8612"/>
    </row>
    <row r="8613" spans="1:7" ht="23.25" thickBot="1" x14ac:dyDescent="0.25">
      <c r="A8613" s="407">
        <v>92936</v>
      </c>
      <c r="B8613" s="407" t="s">
        <v>15147</v>
      </c>
      <c r="C8613" s="407" t="s">
        <v>12093</v>
      </c>
      <c r="D8613" s="407">
        <v>85.33</v>
      </c>
      <c r="E8613" s="404" t="s">
        <v>65</v>
      </c>
      <c r="G8613"/>
    </row>
    <row r="8614" spans="1:7" ht="23.25" thickBot="1" x14ac:dyDescent="0.25">
      <c r="A8614" s="406">
        <v>92937</v>
      </c>
      <c r="B8614" s="406" t="s">
        <v>15148</v>
      </c>
      <c r="C8614" s="406" t="s">
        <v>15126</v>
      </c>
      <c r="D8614" s="406">
        <v>85.33</v>
      </c>
      <c r="E8614" s="404" t="s">
        <v>65</v>
      </c>
      <c r="G8614"/>
    </row>
    <row r="8615" spans="1:7" ht="23.25" thickBot="1" x14ac:dyDescent="0.25">
      <c r="A8615" s="407">
        <v>92938</v>
      </c>
      <c r="B8615" s="407" t="s">
        <v>15149</v>
      </c>
      <c r="C8615" s="407" t="s">
        <v>897</v>
      </c>
      <c r="D8615" s="407">
        <v>17.27</v>
      </c>
      <c r="E8615" s="404" t="s">
        <v>65</v>
      </c>
      <c r="G8615"/>
    </row>
    <row r="8616" spans="1:7" ht="23.25" thickBot="1" x14ac:dyDescent="0.25">
      <c r="A8616" s="406">
        <v>92939</v>
      </c>
      <c r="B8616" s="406" t="s">
        <v>15150</v>
      </c>
      <c r="C8616" s="406" t="s">
        <v>897</v>
      </c>
      <c r="D8616" s="406">
        <v>17.36</v>
      </c>
      <c r="E8616" s="404" t="s">
        <v>65</v>
      </c>
      <c r="G8616"/>
    </row>
    <row r="8617" spans="1:7" ht="23.25" thickBot="1" x14ac:dyDescent="0.25">
      <c r="A8617" s="407">
        <v>92940</v>
      </c>
      <c r="B8617" s="407" t="s">
        <v>15151</v>
      </c>
      <c r="C8617" s="407" t="s">
        <v>12093</v>
      </c>
      <c r="D8617" s="407">
        <v>20.82</v>
      </c>
      <c r="E8617" s="404" t="s">
        <v>65</v>
      </c>
      <c r="G8617"/>
    </row>
    <row r="8618" spans="1:7" ht="23.25" thickBot="1" x14ac:dyDescent="0.25">
      <c r="A8618" s="406">
        <v>92941</v>
      </c>
      <c r="B8618" s="406" t="s">
        <v>15152</v>
      </c>
      <c r="C8618" s="406" t="s">
        <v>15137</v>
      </c>
      <c r="D8618" s="406">
        <v>20.63</v>
      </c>
      <c r="E8618" s="404" t="s">
        <v>65</v>
      </c>
      <c r="G8618"/>
    </row>
    <row r="8619" spans="1:7" ht="38.25" customHeight="1" thickBot="1" x14ac:dyDescent="0.25">
      <c r="A8619" s="407">
        <v>92942</v>
      </c>
      <c r="B8619" s="407" t="s">
        <v>15153</v>
      </c>
      <c r="C8619" s="407" t="s">
        <v>15137</v>
      </c>
      <c r="D8619" s="407">
        <v>20.63</v>
      </c>
      <c r="E8619" s="404" t="s">
        <v>65</v>
      </c>
      <c r="G8619"/>
    </row>
    <row r="8620" spans="1:7" ht="23.25" thickBot="1" x14ac:dyDescent="0.25">
      <c r="A8620" s="406">
        <v>92943</v>
      </c>
      <c r="B8620" s="406" t="s">
        <v>15154</v>
      </c>
      <c r="C8620" s="406" t="s">
        <v>15128</v>
      </c>
      <c r="D8620" s="406">
        <v>24.98</v>
      </c>
      <c r="E8620" s="404" t="s">
        <v>65</v>
      </c>
      <c r="G8620"/>
    </row>
    <row r="8621" spans="1:7" ht="23.25" thickBot="1" x14ac:dyDescent="0.25">
      <c r="A8621" s="407">
        <v>92944</v>
      </c>
      <c r="B8621" s="407" t="s">
        <v>15155</v>
      </c>
      <c r="C8621" s="407" t="s">
        <v>12093</v>
      </c>
      <c r="D8621" s="407">
        <v>25.17</v>
      </c>
      <c r="E8621" s="404" t="s">
        <v>65</v>
      </c>
      <c r="G8621"/>
    </row>
    <row r="8622" spans="1:7" ht="23.25" thickBot="1" x14ac:dyDescent="0.25">
      <c r="A8622" s="406">
        <v>92945</v>
      </c>
      <c r="B8622" s="406" t="s">
        <v>15156</v>
      </c>
      <c r="C8622" s="406" t="s">
        <v>15137</v>
      </c>
      <c r="D8622" s="406">
        <v>24.74</v>
      </c>
      <c r="E8622" s="404" t="s">
        <v>65</v>
      </c>
      <c r="G8622"/>
    </row>
    <row r="8623" spans="1:7" ht="23.25" thickBot="1" x14ac:dyDescent="0.25">
      <c r="A8623" s="407">
        <v>92946</v>
      </c>
      <c r="B8623" s="407" t="s">
        <v>15157</v>
      </c>
      <c r="C8623" s="407" t="s">
        <v>12093</v>
      </c>
      <c r="D8623" s="407">
        <v>33.39</v>
      </c>
      <c r="E8623" s="404" t="s">
        <v>65</v>
      </c>
      <c r="G8623"/>
    </row>
    <row r="8624" spans="1:7" ht="23.25" thickBot="1" x14ac:dyDescent="0.25">
      <c r="A8624" s="406">
        <v>92947</v>
      </c>
      <c r="B8624" s="406" t="s">
        <v>15158</v>
      </c>
      <c r="C8624" s="406" t="s">
        <v>12093</v>
      </c>
      <c r="D8624" s="406">
        <v>33.35</v>
      </c>
      <c r="E8624" s="404" t="s">
        <v>65</v>
      </c>
      <c r="G8624"/>
    </row>
    <row r="8625" spans="1:7" ht="23.25" thickBot="1" x14ac:dyDescent="0.25">
      <c r="A8625" s="407">
        <v>92948</v>
      </c>
      <c r="B8625" s="407" t="s">
        <v>15158</v>
      </c>
      <c r="C8625" s="407" t="s">
        <v>12093</v>
      </c>
      <c r="D8625" s="407">
        <v>33.159999999999997</v>
      </c>
      <c r="E8625" s="404" t="s">
        <v>65</v>
      </c>
      <c r="G8625"/>
    </row>
    <row r="8626" spans="1:7" ht="23.25" thickBot="1" x14ac:dyDescent="0.25">
      <c r="A8626" s="406">
        <v>92949</v>
      </c>
      <c r="B8626" s="406" t="s">
        <v>15159</v>
      </c>
      <c r="C8626" s="406" t="s">
        <v>15128</v>
      </c>
      <c r="D8626" s="406">
        <v>53.2</v>
      </c>
      <c r="E8626" s="404" t="s">
        <v>65</v>
      </c>
      <c r="G8626"/>
    </row>
    <row r="8627" spans="1:7" ht="23.25" thickBot="1" x14ac:dyDescent="0.25">
      <c r="A8627" s="407">
        <v>92950</v>
      </c>
      <c r="B8627" s="407" t="s">
        <v>15160</v>
      </c>
      <c r="C8627" s="407" t="s">
        <v>12093</v>
      </c>
      <c r="D8627" s="407">
        <v>53.2</v>
      </c>
      <c r="E8627" s="404" t="s">
        <v>65</v>
      </c>
      <c r="G8627"/>
    </row>
    <row r="8628" spans="1:7" ht="23.25" thickBot="1" x14ac:dyDescent="0.25">
      <c r="A8628" s="406">
        <v>92951</v>
      </c>
      <c r="B8628" s="406" t="s">
        <v>15161</v>
      </c>
      <c r="C8628" s="406" t="s">
        <v>12093</v>
      </c>
      <c r="D8628" s="406">
        <v>72.8</v>
      </c>
      <c r="E8628" s="404" t="s">
        <v>65</v>
      </c>
      <c r="G8628"/>
    </row>
    <row r="8629" spans="1:7" ht="23.25" thickBot="1" x14ac:dyDescent="0.25">
      <c r="A8629" s="407">
        <v>92952</v>
      </c>
      <c r="B8629" s="407" t="s">
        <v>15162</v>
      </c>
      <c r="C8629" s="407" t="s">
        <v>15126</v>
      </c>
      <c r="D8629" s="407">
        <v>72.8</v>
      </c>
      <c r="E8629" s="404" t="s">
        <v>65</v>
      </c>
      <c r="G8629"/>
    </row>
    <row r="8630" spans="1:7" ht="23.25" thickBot="1" x14ac:dyDescent="0.25">
      <c r="A8630" s="406">
        <v>92953</v>
      </c>
      <c r="B8630" s="406" t="s">
        <v>15163</v>
      </c>
      <c r="C8630" s="406" t="s">
        <v>12093</v>
      </c>
      <c r="D8630" s="406">
        <v>14.68</v>
      </c>
      <c r="E8630" s="404" t="s">
        <v>65</v>
      </c>
      <c r="G8630"/>
    </row>
    <row r="8631" spans="1:7" ht="13.5" thickBot="1" x14ac:dyDescent="0.25">
      <c r="A8631" s="407">
        <v>181</v>
      </c>
      <c r="B8631" s="407" t="s">
        <v>1083</v>
      </c>
      <c r="C8631" s="407"/>
      <c r="D8631" s="407"/>
      <c r="E8631" s="404" t="s">
        <v>65</v>
      </c>
      <c r="G8631"/>
    </row>
    <row r="8632" spans="1:7" ht="13.5" thickBot="1" x14ac:dyDescent="0.25">
      <c r="A8632" s="406">
        <v>6171</v>
      </c>
      <c r="B8632" s="406" t="s">
        <v>8383</v>
      </c>
      <c r="C8632" s="406" t="s">
        <v>2</v>
      </c>
      <c r="D8632" s="406">
        <v>20.07</v>
      </c>
      <c r="E8632" s="404" t="s">
        <v>65</v>
      </c>
      <c r="G8632"/>
    </row>
    <row r="8633" spans="1:7" ht="13.5" thickBot="1" x14ac:dyDescent="0.25">
      <c r="A8633" s="407">
        <v>72289</v>
      </c>
      <c r="B8633" s="407" t="s">
        <v>3343</v>
      </c>
      <c r="C8633" s="407" t="s">
        <v>2</v>
      </c>
      <c r="D8633" s="407">
        <v>327.04000000000002</v>
      </c>
      <c r="E8633" s="404" t="s">
        <v>65</v>
      </c>
      <c r="G8633"/>
    </row>
    <row r="8634" spans="1:7" ht="13.5" thickBot="1" x14ac:dyDescent="0.25">
      <c r="A8634" s="406">
        <v>72290</v>
      </c>
      <c r="B8634" s="406" t="s">
        <v>3344</v>
      </c>
      <c r="C8634" s="406" t="s">
        <v>2</v>
      </c>
      <c r="D8634" s="406">
        <v>368.84</v>
      </c>
      <c r="E8634" s="404" t="s">
        <v>65</v>
      </c>
      <c r="G8634"/>
    </row>
    <row r="8635" spans="1:7" ht="13.5" thickBot="1" x14ac:dyDescent="0.25">
      <c r="A8635" s="407">
        <v>74051</v>
      </c>
      <c r="B8635" s="407" t="s">
        <v>1084</v>
      </c>
      <c r="C8635" s="407"/>
      <c r="D8635" s="407"/>
      <c r="E8635" s="404" t="s">
        <v>65</v>
      </c>
      <c r="G8635"/>
    </row>
    <row r="8636" spans="1:7" ht="23.25" thickBot="1" x14ac:dyDescent="0.25">
      <c r="A8636" s="406" t="s">
        <v>1085</v>
      </c>
      <c r="B8636" s="406" t="s">
        <v>1086</v>
      </c>
      <c r="C8636" s="406" t="s">
        <v>2</v>
      </c>
      <c r="D8636" s="406">
        <v>182.34</v>
      </c>
      <c r="E8636" s="404" t="s">
        <v>65</v>
      </c>
      <c r="G8636"/>
    </row>
    <row r="8637" spans="1:7" ht="23.25" thickBot="1" x14ac:dyDescent="0.25">
      <c r="A8637" s="407" t="s">
        <v>1087</v>
      </c>
      <c r="B8637" s="407" t="s">
        <v>1088</v>
      </c>
      <c r="C8637" s="407" t="s">
        <v>2</v>
      </c>
      <c r="D8637" s="407">
        <v>118.58</v>
      </c>
      <c r="E8637" s="404" t="s">
        <v>65</v>
      </c>
      <c r="G8637"/>
    </row>
    <row r="8638" spans="1:7" ht="13.5" thickBot="1" x14ac:dyDescent="0.25">
      <c r="A8638" s="406">
        <v>74058</v>
      </c>
      <c r="B8638" s="406" t="s">
        <v>1089</v>
      </c>
      <c r="C8638" s="406"/>
      <c r="D8638" s="406"/>
      <c r="E8638" s="404" t="s">
        <v>65</v>
      </c>
      <c r="G8638"/>
    </row>
    <row r="8639" spans="1:7" ht="13.5" thickBot="1" x14ac:dyDescent="0.25">
      <c r="A8639" s="407" t="s">
        <v>1090</v>
      </c>
      <c r="B8639" s="407" t="s">
        <v>1091</v>
      </c>
      <c r="C8639" s="407" t="s">
        <v>2</v>
      </c>
      <c r="D8639" s="407">
        <v>44.27</v>
      </c>
      <c r="E8639" s="404" t="s">
        <v>65</v>
      </c>
      <c r="G8639"/>
    </row>
    <row r="8640" spans="1:7" ht="13.5" thickBot="1" x14ac:dyDescent="0.25">
      <c r="A8640" s="406" t="s">
        <v>1092</v>
      </c>
      <c r="B8640" s="406" t="s">
        <v>3320</v>
      </c>
      <c r="C8640" s="406" t="s">
        <v>2</v>
      </c>
      <c r="D8640" s="406">
        <v>62.12</v>
      </c>
      <c r="E8640" s="404" t="s">
        <v>65</v>
      </c>
      <c r="G8640"/>
    </row>
    <row r="8641" spans="1:7" ht="13.5" thickBot="1" x14ac:dyDescent="0.25">
      <c r="A8641" s="407" t="s">
        <v>1093</v>
      </c>
      <c r="B8641" s="407" t="s">
        <v>1094</v>
      </c>
      <c r="C8641" s="407" t="s">
        <v>2</v>
      </c>
      <c r="D8641" s="407">
        <v>61.69</v>
      </c>
      <c r="E8641" s="404" t="s">
        <v>65</v>
      </c>
      <c r="G8641"/>
    </row>
    <row r="8642" spans="1:7" ht="13.5" thickBot="1" x14ac:dyDescent="0.25">
      <c r="A8642" s="406" t="s">
        <v>1095</v>
      </c>
      <c r="B8642" s="406" t="s">
        <v>1096</v>
      </c>
      <c r="C8642" s="406" t="s">
        <v>2</v>
      </c>
      <c r="D8642" s="406">
        <v>128.66999999999999</v>
      </c>
      <c r="E8642" s="404" t="s">
        <v>65</v>
      </c>
      <c r="G8642"/>
    </row>
    <row r="8643" spans="1:7" ht="34.5" customHeight="1" thickBot="1" x14ac:dyDescent="0.25">
      <c r="A8643" s="407">
        <v>74104</v>
      </c>
      <c r="B8643" s="407" t="s">
        <v>1097</v>
      </c>
      <c r="C8643" s="407"/>
      <c r="D8643" s="407"/>
      <c r="E8643" s="404" t="s">
        <v>65</v>
      </c>
      <c r="G8643"/>
    </row>
    <row r="8644" spans="1:7" ht="34.5" thickBot="1" x14ac:dyDescent="0.25">
      <c r="A8644" s="406" t="s">
        <v>1098</v>
      </c>
      <c r="B8644" s="406" t="s">
        <v>1099</v>
      </c>
      <c r="C8644" s="406" t="s">
        <v>812</v>
      </c>
      <c r="D8644" s="406">
        <v>129.82</v>
      </c>
      <c r="E8644" s="404" t="s">
        <v>65</v>
      </c>
      <c r="G8644"/>
    </row>
    <row r="8645" spans="1:7" ht="13.5" thickBot="1" x14ac:dyDescent="0.25">
      <c r="A8645" s="407">
        <v>74166</v>
      </c>
      <c r="B8645" s="407" t="s">
        <v>1100</v>
      </c>
      <c r="C8645" s="407"/>
      <c r="D8645" s="407"/>
      <c r="E8645" s="404" t="s">
        <v>65</v>
      </c>
      <c r="G8645"/>
    </row>
    <row r="8646" spans="1:7" ht="23.25" thickBot="1" x14ac:dyDescent="0.25">
      <c r="A8646" s="406" t="s">
        <v>1101</v>
      </c>
      <c r="B8646" s="406" t="s">
        <v>1102</v>
      </c>
      <c r="C8646" s="406" t="s">
        <v>5003</v>
      </c>
      <c r="D8646" s="406">
        <v>183.4</v>
      </c>
      <c r="E8646" s="404" t="s">
        <v>65</v>
      </c>
      <c r="G8646"/>
    </row>
    <row r="8647" spans="1:7" ht="23.25" thickBot="1" x14ac:dyDescent="0.25">
      <c r="A8647" s="407" t="s">
        <v>1103</v>
      </c>
      <c r="B8647" s="407" t="s">
        <v>1104</v>
      </c>
      <c r="C8647" s="407" t="s">
        <v>2</v>
      </c>
      <c r="D8647" s="407">
        <v>206.08</v>
      </c>
      <c r="E8647" s="404" t="s">
        <v>65</v>
      </c>
      <c r="G8647"/>
    </row>
    <row r="8648" spans="1:7" ht="13.5" thickBot="1" x14ac:dyDescent="0.25">
      <c r="A8648" s="406">
        <v>83703</v>
      </c>
      <c r="B8648" s="406" t="s">
        <v>4189</v>
      </c>
      <c r="C8648" s="406" t="s">
        <v>2</v>
      </c>
      <c r="D8648" s="406">
        <v>92.52</v>
      </c>
      <c r="E8648" s="404" t="s">
        <v>65</v>
      </c>
      <c r="G8648"/>
    </row>
    <row r="8649" spans="1:7" ht="13.5" thickBot="1" x14ac:dyDescent="0.25">
      <c r="A8649" s="407">
        <v>83704</v>
      </c>
      <c r="B8649" s="407" t="s">
        <v>4190</v>
      </c>
      <c r="C8649" s="407" t="s">
        <v>2</v>
      </c>
      <c r="D8649" s="407">
        <v>108</v>
      </c>
      <c r="E8649" s="404" t="s">
        <v>65</v>
      </c>
      <c r="G8649"/>
    </row>
    <row r="8650" spans="1:7" ht="13.5" thickBot="1" x14ac:dyDescent="0.25">
      <c r="A8650" s="406">
        <v>88503</v>
      </c>
      <c r="B8650" s="406" t="s">
        <v>8384</v>
      </c>
      <c r="C8650" s="406" t="s">
        <v>2</v>
      </c>
      <c r="D8650" s="406">
        <v>634.92999999999995</v>
      </c>
      <c r="E8650" s="404" t="s">
        <v>65</v>
      </c>
      <c r="G8650"/>
    </row>
    <row r="8651" spans="1:7" ht="13.5" thickBot="1" x14ac:dyDescent="0.25">
      <c r="A8651" s="407">
        <v>88504</v>
      </c>
      <c r="B8651" s="407" t="s">
        <v>8385</v>
      </c>
      <c r="C8651" s="407" t="s">
        <v>2</v>
      </c>
      <c r="D8651" s="407">
        <v>507.6</v>
      </c>
      <c r="E8651" s="404" t="s">
        <v>65</v>
      </c>
      <c r="G8651"/>
    </row>
    <row r="8652" spans="1:7" ht="13.5" thickBot="1" x14ac:dyDescent="0.25">
      <c r="A8652" s="406">
        <v>182</v>
      </c>
      <c r="B8652" s="406" t="s">
        <v>1105</v>
      </c>
      <c r="C8652" s="406"/>
      <c r="D8652" s="406"/>
      <c r="E8652" s="404" t="s">
        <v>65</v>
      </c>
      <c r="G8652"/>
    </row>
    <row r="8653" spans="1:7" ht="23.25" thickBot="1" x14ac:dyDescent="0.25">
      <c r="A8653" s="407">
        <v>89482</v>
      </c>
      <c r="B8653" s="407" t="s">
        <v>12244</v>
      </c>
      <c r="C8653" s="407" t="s">
        <v>2</v>
      </c>
      <c r="D8653" s="407">
        <v>15.3</v>
      </c>
      <c r="E8653" s="404" t="s">
        <v>65</v>
      </c>
      <c r="G8653"/>
    </row>
    <row r="8654" spans="1:7" ht="23.25" thickBot="1" x14ac:dyDescent="0.25">
      <c r="A8654" s="406">
        <v>89491</v>
      </c>
      <c r="B8654" s="406" t="s">
        <v>12245</v>
      </c>
      <c r="C8654" s="406" t="s">
        <v>2</v>
      </c>
      <c r="D8654" s="406">
        <v>36.659999999999997</v>
      </c>
      <c r="E8654" s="404" t="s">
        <v>65</v>
      </c>
      <c r="G8654"/>
    </row>
    <row r="8655" spans="1:7" ht="23.25" thickBot="1" x14ac:dyDescent="0.25">
      <c r="A8655" s="407">
        <v>89495</v>
      </c>
      <c r="B8655" s="407" t="s">
        <v>12246</v>
      </c>
      <c r="C8655" s="407" t="s">
        <v>2</v>
      </c>
      <c r="D8655" s="407">
        <v>5.96</v>
      </c>
      <c r="E8655" s="404" t="s">
        <v>65</v>
      </c>
      <c r="G8655"/>
    </row>
    <row r="8656" spans="1:7" ht="23.25" thickBot="1" x14ac:dyDescent="0.25">
      <c r="A8656" s="406">
        <v>89707</v>
      </c>
      <c r="B8656" s="406" t="s">
        <v>12247</v>
      </c>
      <c r="C8656" s="406" t="s">
        <v>2</v>
      </c>
      <c r="D8656" s="406">
        <v>19.079999999999998</v>
      </c>
      <c r="E8656" s="404" t="s">
        <v>65</v>
      </c>
      <c r="G8656"/>
    </row>
    <row r="8657" spans="1:7" ht="23.25" thickBot="1" x14ac:dyDescent="0.25">
      <c r="A8657" s="407">
        <v>89708</v>
      </c>
      <c r="B8657" s="407" t="s">
        <v>12248</v>
      </c>
      <c r="C8657" s="407" t="s">
        <v>2</v>
      </c>
      <c r="D8657" s="407">
        <v>41.91</v>
      </c>
      <c r="E8657" s="404" t="s">
        <v>65</v>
      </c>
      <c r="G8657"/>
    </row>
    <row r="8658" spans="1:7" ht="23.25" thickBot="1" x14ac:dyDescent="0.25">
      <c r="A8658" s="406">
        <v>89709</v>
      </c>
      <c r="B8658" s="406" t="s">
        <v>12249</v>
      </c>
      <c r="C8658" s="406" t="s">
        <v>2</v>
      </c>
      <c r="D8658" s="406">
        <v>7.08</v>
      </c>
      <c r="E8658" s="404" t="s">
        <v>65</v>
      </c>
      <c r="G8658"/>
    </row>
    <row r="8659" spans="1:7" ht="23.25" thickBot="1" x14ac:dyDescent="0.25">
      <c r="A8659" s="407">
        <v>89710</v>
      </c>
      <c r="B8659" s="407" t="s">
        <v>12250</v>
      </c>
      <c r="C8659" s="407" t="s">
        <v>2</v>
      </c>
      <c r="D8659" s="407">
        <v>6.94</v>
      </c>
      <c r="E8659" s="404" t="s">
        <v>65</v>
      </c>
      <c r="G8659"/>
    </row>
    <row r="8660" spans="1:7" ht="13.5" thickBot="1" x14ac:dyDescent="0.25">
      <c r="A8660" s="406">
        <v>183</v>
      </c>
      <c r="B8660" s="406" t="s">
        <v>1106</v>
      </c>
      <c r="C8660" s="406"/>
      <c r="D8660" s="406"/>
      <c r="E8660" s="404" t="s">
        <v>65</v>
      </c>
      <c r="G8660"/>
    </row>
    <row r="8661" spans="1:7" ht="23.25" thickBot="1" x14ac:dyDescent="0.25">
      <c r="A8661" s="407">
        <v>6021</v>
      </c>
      <c r="B8661" s="407" t="s">
        <v>1107</v>
      </c>
      <c r="C8661" s="407" t="s">
        <v>2</v>
      </c>
      <c r="D8661" s="407">
        <v>219.91</v>
      </c>
      <c r="E8661" s="404" t="s">
        <v>65</v>
      </c>
      <c r="G8661"/>
    </row>
    <row r="8662" spans="1:7" ht="34.5" thickBot="1" x14ac:dyDescent="0.25">
      <c r="A8662" s="406">
        <v>72739</v>
      </c>
      <c r="B8662" s="406" t="s">
        <v>1108</v>
      </c>
      <c r="C8662" s="406" t="s">
        <v>2</v>
      </c>
      <c r="D8662" s="406">
        <v>422.32</v>
      </c>
      <c r="E8662" s="404" t="s">
        <v>65</v>
      </c>
      <c r="G8662"/>
    </row>
    <row r="8663" spans="1:7" ht="13.5" thickBot="1" x14ac:dyDescent="0.25">
      <c r="A8663" s="407">
        <v>74234</v>
      </c>
      <c r="B8663" s="407" t="s">
        <v>1109</v>
      </c>
      <c r="C8663" s="407"/>
      <c r="D8663" s="407"/>
      <c r="E8663" s="404" t="s">
        <v>65</v>
      </c>
      <c r="G8663"/>
    </row>
    <row r="8664" spans="1:7" ht="23.25" thickBot="1" x14ac:dyDescent="0.25">
      <c r="A8664" s="406" t="s">
        <v>1110</v>
      </c>
      <c r="B8664" s="406" t="s">
        <v>3321</v>
      </c>
      <c r="C8664" s="406" t="s">
        <v>2</v>
      </c>
      <c r="D8664" s="406">
        <v>455.72</v>
      </c>
      <c r="E8664" s="404" t="s">
        <v>65</v>
      </c>
      <c r="G8664"/>
    </row>
    <row r="8665" spans="1:7" ht="13.5" thickBot="1" x14ac:dyDescent="0.25">
      <c r="A8665" s="407">
        <v>86872</v>
      </c>
      <c r="B8665" s="407" t="s">
        <v>5004</v>
      </c>
      <c r="C8665" s="407" t="s">
        <v>2</v>
      </c>
      <c r="D8665" s="407">
        <v>273.3</v>
      </c>
      <c r="E8665" s="404" t="s">
        <v>65</v>
      </c>
      <c r="G8665"/>
    </row>
    <row r="8666" spans="1:7" ht="13.5" thickBot="1" x14ac:dyDescent="0.25">
      <c r="A8666" s="406">
        <v>86874</v>
      </c>
      <c r="B8666" s="406" t="s">
        <v>8386</v>
      </c>
      <c r="C8666" s="406" t="s">
        <v>2</v>
      </c>
      <c r="D8666" s="406">
        <v>349.04</v>
      </c>
      <c r="E8666" s="404" t="s">
        <v>65</v>
      </c>
      <c r="G8666"/>
    </row>
    <row r="8667" spans="1:7" ht="23.25" thickBot="1" x14ac:dyDescent="0.25">
      <c r="A8667" s="407">
        <v>86876</v>
      </c>
      <c r="B8667" s="407" t="s">
        <v>5005</v>
      </c>
      <c r="C8667" s="407" t="s">
        <v>999</v>
      </c>
      <c r="D8667" s="407">
        <v>134.83000000000001</v>
      </c>
      <c r="E8667" s="404" t="s">
        <v>65</v>
      </c>
      <c r="G8667"/>
    </row>
    <row r="8668" spans="1:7" ht="23.25" thickBot="1" x14ac:dyDescent="0.25">
      <c r="A8668" s="406">
        <v>86877</v>
      </c>
      <c r="B8668" s="406" t="s">
        <v>15164</v>
      </c>
      <c r="C8668" s="406" t="s">
        <v>1753</v>
      </c>
      <c r="D8668" s="406">
        <v>19.600000000000001</v>
      </c>
      <c r="E8668" s="404" t="s">
        <v>65</v>
      </c>
      <c r="G8668"/>
    </row>
    <row r="8669" spans="1:7" ht="23.25" thickBot="1" x14ac:dyDescent="0.25">
      <c r="A8669" s="407">
        <v>86878</v>
      </c>
      <c r="B8669" s="407" t="s">
        <v>5006</v>
      </c>
      <c r="C8669" s="407" t="s">
        <v>2</v>
      </c>
      <c r="D8669" s="407">
        <v>48.2</v>
      </c>
      <c r="E8669" s="404" t="s">
        <v>65</v>
      </c>
      <c r="G8669"/>
    </row>
    <row r="8670" spans="1:7" ht="23.25" thickBot="1" x14ac:dyDescent="0.25">
      <c r="A8670" s="406">
        <v>86879</v>
      </c>
      <c r="B8670" s="406" t="s">
        <v>5007</v>
      </c>
      <c r="C8670" s="406" t="s">
        <v>5008</v>
      </c>
      <c r="D8670" s="406">
        <v>4.7</v>
      </c>
      <c r="E8670" s="404" t="s">
        <v>65</v>
      </c>
      <c r="G8670"/>
    </row>
    <row r="8671" spans="1:7" ht="23.25" thickBot="1" x14ac:dyDescent="0.25">
      <c r="A8671" s="407">
        <v>86880</v>
      </c>
      <c r="B8671" s="407" t="s">
        <v>5009</v>
      </c>
      <c r="C8671" s="407" t="s">
        <v>5010</v>
      </c>
      <c r="D8671" s="407">
        <v>12.27</v>
      </c>
      <c r="E8671" s="404" t="s">
        <v>65</v>
      </c>
      <c r="G8671"/>
    </row>
    <row r="8672" spans="1:7" ht="13.5" thickBot="1" x14ac:dyDescent="0.25">
      <c r="A8672" s="406">
        <v>86881</v>
      </c>
      <c r="B8672" s="406" t="s">
        <v>5011</v>
      </c>
      <c r="C8672" s="406" t="s">
        <v>2</v>
      </c>
      <c r="D8672" s="406">
        <v>134.66999999999999</v>
      </c>
      <c r="E8672" s="404" t="s">
        <v>65</v>
      </c>
      <c r="G8672"/>
    </row>
    <row r="8673" spans="1:7" ht="13.5" thickBot="1" x14ac:dyDescent="0.25">
      <c r="A8673" s="407">
        <v>86882</v>
      </c>
      <c r="B8673" s="407" t="s">
        <v>8387</v>
      </c>
      <c r="C8673" s="407" t="s">
        <v>8388</v>
      </c>
      <c r="D8673" s="407">
        <v>12.75</v>
      </c>
      <c r="E8673" s="404" t="s">
        <v>65</v>
      </c>
      <c r="G8673"/>
    </row>
    <row r="8674" spans="1:7" ht="13.5" thickBot="1" x14ac:dyDescent="0.25">
      <c r="A8674" s="406">
        <v>86883</v>
      </c>
      <c r="B8674" s="406" t="s">
        <v>5012</v>
      </c>
      <c r="C8674" s="406" t="s">
        <v>3758</v>
      </c>
      <c r="D8674" s="406">
        <v>22.74</v>
      </c>
      <c r="E8674" s="404" t="s">
        <v>65</v>
      </c>
      <c r="G8674"/>
    </row>
    <row r="8675" spans="1:7" ht="13.5" thickBot="1" x14ac:dyDescent="0.25">
      <c r="A8675" s="407">
        <v>86884</v>
      </c>
      <c r="B8675" s="407" t="s">
        <v>5013</v>
      </c>
      <c r="C8675" s="407" t="s">
        <v>812</v>
      </c>
      <c r="D8675" s="407">
        <v>5.81</v>
      </c>
      <c r="E8675" s="404" t="s">
        <v>65</v>
      </c>
      <c r="G8675"/>
    </row>
    <row r="8676" spans="1:7" ht="13.5" thickBot="1" x14ac:dyDescent="0.25">
      <c r="A8676" s="406">
        <v>86885</v>
      </c>
      <c r="B8676" s="406" t="s">
        <v>5014</v>
      </c>
      <c r="C8676" s="406" t="s">
        <v>812</v>
      </c>
      <c r="D8676" s="406">
        <v>7.49</v>
      </c>
      <c r="E8676" s="404" t="s">
        <v>65</v>
      </c>
      <c r="G8676"/>
    </row>
    <row r="8677" spans="1:7" ht="13.5" thickBot="1" x14ac:dyDescent="0.25">
      <c r="A8677" s="407">
        <v>86886</v>
      </c>
      <c r="B8677" s="407" t="s">
        <v>5015</v>
      </c>
      <c r="C8677" s="407" t="s">
        <v>2</v>
      </c>
      <c r="D8677" s="407">
        <v>33.21</v>
      </c>
      <c r="E8677" s="404" t="s">
        <v>65</v>
      </c>
      <c r="G8677"/>
    </row>
    <row r="8678" spans="1:7" ht="13.5" thickBot="1" x14ac:dyDescent="0.25">
      <c r="A8678" s="406">
        <v>86887</v>
      </c>
      <c r="B8678" s="406" t="s">
        <v>5016</v>
      </c>
      <c r="C8678" s="406" t="s">
        <v>2</v>
      </c>
      <c r="D8678" s="406">
        <v>36.03</v>
      </c>
      <c r="E8678" s="404" t="s">
        <v>65</v>
      </c>
      <c r="G8678"/>
    </row>
    <row r="8679" spans="1:7" ht="23.25" thickBot="1" x14ac:dyDescent="0.25">
      <c r="A8679" s="407">
        <v>86888</v>
      </c>
      <c r="B8679" s="407" t="s">
        <v>5017</v>
      </c>
      <c r="C8679" s="407" t="s">
        <v>5018</v>
      </c>
      <c r="D8679" s="407">
        <v>366</v>
      </c>
      <c r="E8679" s="404" t="s">
        <v>65</v>
      </c>
      <c r="G8679"/>
    </row>
    <row r="8680" spans="1:7" ht="23.25" thickBot="1" x14ac:dyDescent="0.25">
      <c r="A8680" s="406">
        <v>86889</v>
      </c>
      <c r="B8680" s="406" t="s">
        <v>5019</v>
      </c>
      <c r="C8680" s="406" t="s">
        <v>2</v>
      </c>
      <c r="D8680" s="406">
        <v>356.11</v>
      </c>
      <c r="E8680" s="404" t="s">
        <v>65</v>
      </c>
      <c r="G8680"/>
    </row>
    <row r="8681" spans="1:7" ht="23.25" thickBot="1" x14ac:dyDescent="0.25">
      <c r="A8681" s="407">
        <v>86890</v>
      </c>
      <c r="B8681" s="407" t="s">
        <v>5020</v>
      </c>
      <c r="C8681" s="407" t="s">
        <v>2</v>
      </c>
      <c r="D8681" s="407">
        <v>412.98</v>
      </c>
      <c r="E8681" s="404" t="s">
        <v>65</v>
      </c>
      <c r="G8681"/>
    </row>
    <row r="8682" spans="1:7" ht="23.25" thickBot="1" x14ac:dyDescent="0.25">
      <c r="A8682" s="406">
        <v>86891</v>
      </c>
      <c r="B8682" s="406" t="s">
        <v>5021</v>
      </c>
      <c r="C8682" s="406" t="s">
        <v>2</v>
      </c>
      <c r="D8682" s="406">
        <v>477.06</v>
      </c>
      <c r="E8682" s="404" t="s">
        <v>65</v>
      </c>
      <c r="G8682"/>
    </row>
    <row r="8683" spans="1:7" ht="23.25" thickBot="1" x14ac:dyDescent="0.25">
      <c r="A8683" s="407">
        <v>86892</v>
      </c>
      <c r="B8683" s="407" t="s">
        <v>5022</v>
      </c>
      <c r="C8683" s="407" t="s">
        <v>2</v>
      </c>
      <c r="D8683" s="407">
        <v>701.31</v>
      </c>
      <c r="E8683" s="404" t="s">
        <v>65</v>
      </c>
      <c r="G8683"/>
    </row>
    <row r="8684" spans="1:7" ht="23.25" thickBot="1" x14ac:dyDescent="0.25">
      <c r="A8684" s="406">
        <v>86893</v>
      </c>
      <c r="B8684" s="406" t="s">
        <v>5023</v>
      </c>
      <c r="C8684" s="406" t="s">
        <v>2</v>
      </c>
      <c r="D8684" s="406">
        <v>482.06</v>
      </c>
      <c r="E8684" s="404" t="s">
        <v>65</v>
      </c>
      <c r="G8684"/>
    </row>
    <row r="8685" spans="1:7" ht="23.25" thickBot="1" x14ac:dyDescent="0.25">
      <c r="A8685" s="407">
        <v>86894</v>
      </c>
      <c r="B8685" s="407" t="s">
        <v>5024</v>
      </c>
      <c r="C8685" s="407" t="s">
        <v>1753</v>
      </c>
      <c r="D8685" s="407">
        <v>195.16</v>
      </c>
      <c r="E8685" s="404" t="s">
        <v>65</v>
      </c>
      <c r="G8685"/>
    </row>
    <row r="8686" spans="1:7" ht="23.25" thickBot="1" x14ac:dyDescent="0.25">
      <c r="A8686" s="406">
        <v>86895</v>
      </c>
      <c r="B8686" s="406" t="s">
        <v>5025</v>
      </c>
      <c r="C8686" s="406" t="s">
        <v>2</v>
      </c>
      <c r="D8686" s="406">
        <v>193.86</v>
      </c>
      <c r="E8686" s="404" t="s">
        <v>65</v>
      </c>
      <c r="G8686"/>
    </row>
    <row r="8687" spans="1:7" ht="23.25" thickBot="1" x14ac:dyDescent="0.25">
      <c r="A8687" s="407">
        <v>86896</v>
      </c>
      <c r="B8687" s="407" t="s">
        <v>5026</v>
      </c>
      <c r="C8687" s="407" t="s">
        <v>768</v>
      </c>
      <c r="D8687" s="407">
        <v>215.2</v>
      </c>
      <c r="E8687" s="404" t="s">
        <v>65</v>
      </c>
      <c r="G8687"/>
    </row>
    <row r="8688" spans="1:7" ht="23.25" thickBot="1" x14ac:dyDescent="0.25">
      <c r="A8688" s="406">
        <v>86897</v>
      </c>
      <c r="B8688" s="406" t="s">
        <v>5027</v>
      </c>
      <c r="C8688" s="406" t="s">
        <v>2</v>
      </c>
      <c r="D8688" s="406">
        <v>239.24</v>
      </c>
      <c r="E8688" s="404" t="s">
        <v>65</v>
      </c>
      <c r="G8688"/>
    </row>
    <row r="8689" spans="1:7" ht="23.25" thickBot="1" x14ac:dyDescent="0.25">
      <c r="A8689" s="407">
        <v>86898</v>
      </c>
      <c r="B8689" s="407" t="s">
        <v>5028</v>
      </c>
      <c r="C8689" s="407" t="s">
        <v>5029</v>
      </c>
      <c r="D8689" s="407">
        <v>323.36</v>
      </c>
      <c r="E8689" s="404" t="s">
        <v>65</v>
      </c>
      <c r="G8689"/>
    </row>
    <row r="8690" spans="1:7" ht="23.25" thickBot="1" x14ac:dyDescent="0.25">
      <c r="A8690" s="406">
        <v>86899</v>
      </c>
      <c r="B8690" s="406" t="s">
        <v>5030</v>
      </c>
      <c r="C8690" s="406" t="s">
        <v>806</v>
      </c>
      <c r="D8690" s="406">
        <v>241.11</v>
      </c>
      <c r="E8690" s="404" t="s">
        <v>65</v>
      </c>
      <c r="G8690"/>
    </row>
    <row r="8691" spans="1:7" ht="13.5" thickBot="1" x14ac:dyDescent="0.25">
      <c r="A8691" s="407">
        <v>86900</v>
      </c>
      <c r="B8691" s="407" t="s">
        <v>5031</v>
      </c>
      <c r="C8691" s="407" t="s">
        <v>5032</v>
      </c>
      <c r="D8691" s="407">
        <v>116.9</v>
      </c>
      <c r="E8691" s="404" t="s">
        <v>65</v>
      </c>
      <c r="G8691"/>
    </row>
    <row r="8692" spans="1:7" ht="23.25" thickBot="1" x14ac:dyDescent="0.25">
      <c r="A8692" s="406">
        <v>86901</v>
      </c>
      <c r="B8692" s="406" t="s">
        <v>5033</v>
      </c>
      <c r="C8692" s="406" t="s">
        <v>2</v>
      </c>
      <c r="D8692" s="406">
        <v>113.17</v>
      </c>
      <c r="E8692" s="404" t="s">
        <v>65</v>
      </c>
      <c r="G8692"/>
    </row>
    <row r="8693" spans="1:7" ht="23.25" thickBot="1" x14ac:dyDescent="0.25">
      <c r="A8693" s="407">
        <v>86902</v>
      </c>
      <c r="B8693" s="407" t="s">
        <v>15165</v>
      </c>
      <c r="C8693" s="407" t="s">
        <v>12240</v>
      </c>
      <c r="D8693" s="407">
        <v>160.77000000000001</v>
      </c>
      <c r="E8693" s="404" t="s">
        <v>65</v>
      </c>
      <c r="G8693"/>
    </row>
    <row r="8694" spans="1:7" ht="23.25" thickBot="1" x14ac:dyDescent="0.25">
      <c r="A8694" s="406">
        <v>86903</v>
      </c>
      <c r="B8694" s="406" t="s">
        <v>5034</v>
      </c>
      <c r="C8694" s="406" t="s">
        <v>5035</v>
      </c>
      <c r="D8694" s="406">
        <v>226.67</v>
      </c>
      <c r="E8694" s="404" t="s">
        <v>65</v>
      </c>
      <c r="G8694"/>
    </row>
    <row r="8695" spans="1:7" ht="23.25" thickBot="1" x14ac:dyDescent="0.25">
      <c r="A8695" s="407">
        <v>86904</v>
      </c>
      <c r="B8695" s="407" t="s">
        <v>5036</v>
      </c>
      <c r="C8695" s="407" t="s">
        <v>4300</v>
      </c>
      <c r="D8695" s="407">
        <v>92.12</v>
      </c>
      <c r="E8695" s="404" t="s">
        <v>65</v>
      </c>
      <c r="G8695"/>
    </row>
    <row r="8696" spans="1:7" ht="13.5" thickBot="1" x14ac:dyDescent="0.25">
      <c r="A8696" s="406">
        <v>86905</v>
      </c>
      <c r="B8696" s="406" t="s">
        <v>5037</v>
      </c>
      <c r="C8696" s="406" t="s">
        <v>5038</v>
      </c>
      <c r="D8696" s="406">
        <v>159.27000000000001</v>
      </c>
      <c r="E8696" s="404" t="s">
        <v>65</v>
      </c>
      <c r="G8696"/>
    </row>
    <row r="8697" spans="1:7" ht="23.25" thickBot="1" x14ac:dyDescent="0.25">
      <c r="A8697" s="407">
        <v>86906</v>
      </c>
      <c r="B8697" s="407" t="s">
        <v>5039</v>
      </c>
      <c r="C8697" s="407" t="s">
        <v>5040</v>
      </c>
      <c r="D8697" s="407">
        <v>37.21</v>
      </c>
      <c r="E8697" s="404" t="s">
        <v>65</v>
      </c>
      <c r="G8697"/>
    </row>
    <row r="8698" spans="1:7" ht="23.25" thickBot="1" x14ac:dyDescent="0.25">
      <c r="A8698" s="406">
        <v>86908</v>
      </c>
      <c r="B8698" s="406" t="s">
        <v>5041</v>
      </c>
      <c r="C8698" s="406" t="s">
        <v>806</v>
      </c>
      <c r="D8698" s="406">
        <v>189.85</v>
      </c>
      <c r="E8698" s="404" t="s">
        <v>65</v>
      </c>
      <c r="G8698"/>
    </row>
    <row r="8699" spans="1:7" ht="23.25" thickBot="1" x14ac:dyDescent="0.25">
      <c r="A8699" s="407">
        <v>86909</v>
      </c>
      <c r="B8699" s="407" t="s">
        <v>5042</v>
      </c>
      <c r="C8699" s="407" t="s">
        <v>2</v>
      </c>
      <c r="D8699" s="407">
        <v>74.260000000000005</v>
      </c>
      <c r="E8699" s="404" t="s">
        <v>65</v>
      </c>
      <c r="G8699"/>
    </row>
    <row r="8700" spans="1:7" ht="23.25" thickBot="1" x14ac:dyDescent="0.25">
      <c r="A8700" s="406">
        <v>86910</v>
      </c>
      <c r="B8700" s="406" t="s">
        <v>5043</v>
      </c>
      <c r="C8700" s="406" t="s">
        <v>2</v>
      </c>
      <c r="D8700" s="406">
        <v>71.06</v>
      </c>
      <c r="E8700" s="404" t="s">
        <v>65</v>
      </c>
      <c r="G8700"/>
    </row>
    <row r="8701" spans="1:7" ht="23.25" thickBot="1" x14ac:dyDescent="0.25">
      <c r="A8701" s="407">
        <v>86911</v>
      </c>
      <c r="B8701" s="407" t="s">
        <v>5044</v>
      </c>
      <c r="C8701" s="407" t="s">
        <v>2</v>
      </c>
      <c r="D8701" s="407">
        <v>31.7</v>
      </c>
      <c r="E8701" s="404" t="s">
        <v>65</v>
      </c>
      <c r="G8701"/>
    </row>
    <row r="8702" spans="1:7" ht="23.25" thickBot="1" x14ac:dyDescent="0.25">
      <c r="A8702" s="406">
        <v>86912</v>
      </c>
      <c r="B8702" s="406" t="s">
        <v>8389</v>
      </c>
      <c r="C8702" s="406" t="s">
        <v>2</v>
      </c>
      <c r="D8702" s="406">
        <v>54.02</v>
      </c>
      <c r="E8702" s="404" t="s">
        <v>65</v>
      </c>
      <c r="G8702"/>
    </row>
    <row r="8703" spans="1:7" ht="23.25" thickBot="1" x14ac:dyDescent="0.25">
      <c r="A8703" s="407">
        <v>86913</v>
      </c>
      <c r="B8703" s="407" t="s">
        <v>5045</v>
      </c>
      <c r="C8703" s="407" t="s">
        <v>2</v>
      </c>
      <c r="D8703" s="407">
        <v>14.48</v>
      </c>
      <c r="E8703" s="404" t="s">
        <v>65</v>
      </c>
      <c r="G8703"/>
    </row>
    <row r="8704" spans="1:7" ht="13.5" thickBot="1" x14ac:dyDescent="0.25">
      <c r="A8704" s="406">
        <v>86914</v>
      </c>
      <c r="B8704" s="406" t="s">
        <v>5046</v>
      </c>
      <c r="C8704" s="406" t="s">
        <v>843</v>
      </c>
      <c r="D8704" s="406">
        <v>34.090000000000003</v>
      </c>
      <c r="E8704" s="404" t="s">
        <v>65</v>
      </c>
      <c r="G8704"/>
    </row>
    <row r="8705" spans="1:7" ht="13.5" thickBot="1" x14ac:dyDescent="0.25">
      <c r="A8705" s="407">
        <v>86916</v>
      </c>
      <c r="B8705" s="407" t="s">
        <v>5047</v>
      </c>
      <c r="C8705" s="407" t="s">
        <v>5048</v>
      </c>
      <c r="D8705" s="407">
        <v>21.51</v>
      </c>
      <c r="E8705" s="404" t="s">
        <v>65</v>
      </c>
      <c r="G8705"/>
    </row>
    <row r="8706" spans="1:7" ht="23.25" thickBot="1" x14ac:dyDescent="0.25">
      <c r="A8706" s="406">
        <v>86919</v>
      </c>
      <c r="B8706" s="406" t="s">
        <v>12251</v>
      </c>
      <c r="C8706" s="406" t="s">
        <v>5029</v>
      </c>
      <c r="D8706" s="406">
        <v>349.75</v>
      </c>
      <c r="E8706" s="404" t="s">
        <v>65</v>
      </c>
      <c r="G8706"/>
    </row>
    <row r="8707" spans="1:7" ht="23.25" thickBot="1" x14ac:dyDescent="0.25">
      <c r="A8707" s="407">
        <v>86920</v>
      </c>
      <c r="B8707" s="407" t="s">
        <v>5049</v>
      </c>
      <c r="C8707" s="407" t="s">
        <v>5029</v>
      </c>
      <c r="D8707" s="407">
        <v>315.24</v>
      </c>
      <c r="E8707" s="404" t="s">
        <v>65</v>
      </c>
      <c r="G8707"/>
    </row>
    <row r="8708" spans="1:7" ht="23.25" thickBot="1" x14ac:dyDescent="0.25">
      <c r="A8708" s="406">
        <v>86921</v>
      </c>
      <c r="B8708" s="406" t="s">
        <v>5050</v>
      </c>
      <c r="C8708" s="406" t="s">
        <v>5029</v>
      </c>
      <c r="D8708" s="406">
        <v>322.27</v>
      </c>
      <c r="E8708" s="404" t="s">
        <v>65</v>
      </c>
      <c r="G8708"/>
    </row>
    <row r="8709" spans="1:7" ht="34.5" thickBot="1" x14ac:dyDescent="0.25">
      <c r="A8709" s="407">
        <v>86922</v>
      </c>
      <c r="B8709" s="407" t="s">
        <v>12252</v>
      </c>
      <c r="C8709" s="407" t="s">
        <v>1249</v>
      </c>
      <c r="D8709" s="407">
        <v>537.41999999999996</v>
      </c>
      <c r="E8709" s="404" t="s">
        <v>65</v>
      </c>
      <c r="G8709"/>
    </row>
    <row r="8710" spans="1:7" ht="34.5" thickBot="1" x14ac:dyDescent="0.25">
      <c r="A8710" s="406">
        <v>86923</v>
      </c>
      <c r="B8710" s="406" t="s">
        <v>5051</v>
      </c>
      <c r="C8710" s="406" t="s">
        <v>1249</v>
      </c>
      <c r="D8710" s="406">
        <v>380.99</v>
      </c>
      <c r="E8710" s="404" t="s">
        <v>65</v>
      </c>
      <c r="G8710"/>
    </row>
    <row r="8711" spans="1:7" ht="23.25" thickBot="1" x14ac:dyDescent="0.25">
      <c r="A8711" s="407">
        <v>86924</v>
      </c>
      <c r="B8711" s="407" t="s">
        <v>5052</v>
      </c>
      <c r="C8711" s="407" t="s">
        <v>1249</v>
      </c>
      <c r="D8711" s="407">
        <v>388.02</v>
      </c>
      <c r="E8711" s="404" t="s">
        <v>65</v>
      </c>
      <c r="G8711"/>
    </row>
    <row r="8712" spans="1:7" ht="34.5" thickBot="1" x14ac:dyDescent="0.25">
      <c r="A8712" s="406">
        <v>86927</v>
      </c>
      <c r="B8712" s="406" t="s">
        <v>5053</v>
      </c>
      <c r="C8712" s="406" t="s">
        <v>5054</v>
      </c>
      <c r="D8712" s="406">
        <v>166.78</v>
      </c>
      <c r="E8712" s="404" t="s">
        <v>65</v>
      </c>
      <c r="G8712"/>
    </row>
    <row r="8713" spans="1:7" ht="23.25" thickBot="1" x14ac:dyDescent="0.25">
      <c r="A8713" s="407">
        <v>86928</v>
      </c>
      <c r="B8713" s="407" t="s">
        <v>5055</v>
      </c>
      <c r="C8713" s="407" t="s">
        <v>5054</v>
      </c>
      <c r="D8713" s="407">
        <v>173.81</v>
      </c>
      <c r="E8713" s="404" t="s">
        <v>65</v>
      </c>
      <c r="G8713"/>
    </row>
    <row r="8714" spans="1:7" ht="23.25" thickBot="1" x14ac:dyDescent="0.25">
      <c r="A8714" s="406">
        <v>86929</v>
      </c>
      <c r="B8714" s="406" t="s">
        <v>5056</v>
      </c>
      <c r="C8714" s="406" t="s">
        <v>5054</v>
      </c>
      <c r="D8714" s="406">
        <v>176.77</v>
      </c>
      <c r="E8714" s="404" t="s">
        <v>65</v>
      </c>
      <c r="G8714"/>
    </row>
    <row r="8715" spans="1:7" ht="23.25" thickBot="1" x14ac:dyDescent="0.25">
      <c r="A8715" s="407">
        <v>86930</v>
      </c>
      <c r="B8715" s="407" t="s">
        <v>5057</v>
      </c>
      <c r="C8715" s="407" t="s">
        <v>5054</v>
      </c>
      <c r="D8715" s="407">
        <v>183.8</v>
      </c>
      <c r="E8715" s="404" t="s">
        <v>65</v>
      </c>
      <c r="G8715"/>
    </row>
    <row r="8716" spans="1:7" ht="23.25" thickBot="1" x14ac:dyDescent="0.25">
      <c r="A8716" s="406">
        <v>86931</v>
      </c>
      <c r="B8716" s="406" t="s">
        <v>5058</v>
      </c>
      <c r="C8716" s="406" t="s">
        <v>5018</v>
      </c>
      <c r="D8716" s="406">
        <v>373.49</v>
      </c>
      <c r="E8716" s="404" t="s">
        <v>65</v>
      </c>
      <c r="G8716"/>
    </row>
    <row r="8717" spans="1:7" ht="23.25" thickBot="1" x14ac:dyDescent="0.25">
      <c r="A8717" s="407">
        <v>86932</v>
      </c>
      <c r="B8717" s="407" t="s">
        <v>5059</v>
      </c>
      <c r="C8717" s="407" t="s">
        <v>5018</v>
      </c>
      <c r="D8717" s="407">
        <v>402.04</v>
      </c>
      <c r="E8717" s="404" t="s">
        <v>65</v>
      </c>
      <c r="G8717"/>
    </row>
    <row r="8718" spans="1:7" ht="34.5" thickBot="1" x14ac:dyDescent="0.25">
      <c r="A8718" s="406">
        <v>86933</v>
      </c>
      <c r="B8718" s="406" t="s">
        <v>5060</v>
      </c>
      <c r="C8718" s="406" t="s">
        <v>5061</v>
      </c>
      <c r="D8718" s="406">
        <v>251.9</v>
      </c>
      <c r="E8718" s="404" t="s">
        <v>65</v>
      </c>
      <c r="G8718"/>
    </row>
    <row r="8719" spans="1:7" ht="38.25" customHeight="1" thickBot="1" x14ac:dyDescent="0.25">
      <c r="A8719" s="407">
        <v>86934</v>
      </c>
      <c r="B8719" s="407" t="s">
        <v>5062</v>
      </c>
      <c r="C8719" s="407" t="s">
        <v>5061</v>
      </c>
      <c r="D8719" s="407">
        <v>261.89</v>
      </c>
      <c r="E8719" s="404" t="s">
        <v>65</v>
      </c>
      <c r="G8719"/>
    </row>
    <row r="8720" spans="1:7" ht="23.25" thickBot="1" x14ac:dyDescent="0.25">
      <c r="A8720" s="406">
        <v>86935</v>
      </c>
      <c r="B8720" s="406" t="s">
        <v>5063</v>
      </c>
      <c r="C8720" s="406" t="s">
        <v>5064</v>
      </c>
      <c r="D8720" s="406">
        <v>187.86</v>
      </c>
      <c r="E8720" s="404" t="s">
        <v>65</v>
      </c>
      <c r="G8720"/>
    </row>
    <row r="8721" spans="1:7" ht="23.25" thickBot="1" x14ac:dyDescent="0.25">
      <c r="A8721" s="407">
        <v>86936</v>
      </c>
      <c r="B8721" s="407" t="s">
        <v>5065</v>
      </c>
      <c r="C8721" s="407" t="s">
        <v>5064</v>
      </c>
      <c r="D8721" s="407">
        <v>299.79000000000002</v>
      </c>
      <c r="E8721" s="404" t="s">
        <v>65</v>
      </c>
      <c r="G8721"/>
    </row>
    <row r="8722" spans="1:7" ht="63.75" customHeight="1" thickBot="1" x14ac:dyDescent="0.25">
      <c r="A8722" s="406">
        <v>86937</v>
      </c>
      <c r="B8722" s="406" t="s">
        <v>12253</v>
      </c>
      <c r="C8722" s="406" t="s">
        <v>2</v>
      </c>
      <c r="D8722" s="406">
        <v>155.52000000000001</v>
      </c>
      <c r="E8722" s="404" t="s">
        <v>65</v>
      </c>
      <c r="G8722"/>
    </row>
    <row r="8723" spans="1:7" ht="23.25" thickBot="1" x14ac:dyDescent="0.25">
      <c r="A8723" s="407">
        <v>86938</v>
      </c>
      <c r="B8723" s="407" t="s">
        <v>12254</v>
      </c>
      <c r="C8723" s="407" t="s">
        <v>2</v>
      </c>
      <c r="D8723" s="407">
        <v>267.45999999999998</v>
      </c>
      <c r="E8723" s="404" t="s">
        <v>65</v>
      </c>
      <c r="G8723"/>
    </row>
    <row r="8724" spans="1:7" ht="25.5" customHeight="1" thickBot="1" x14ac:dyDescent="0.25">
      <c r="A8724" s="406">
        <v>86939</v>
      </c>
      <c r="B8724" s="406" t="s">
        <v>12255</v>
      </c>
      <c r="C8724" s="406" t="s">
        <v>12256</v>
      </c>
      <c r="D8724" s="406">
        <v>231.25</v>
      </c>
      <c r="E8724" s="404" t="s">
        <v>65</v>
      </c>
      <c r="G8724"/>
    </row>
    <row r="8725" spans="1:7" ht="34.5" thickBot="1" x14ac:dyDescent="0.25">
      <c r="A8725" s="407">
        <v>86940</v>
      </c>
      <c r="B8725" s="407" t="s">
        <v>12257</v>
      </c>
      <c r="C8725" s="407" t="s">
        <v>5035</v>
      </c>
      <c r="D8725" s="407">
        <v>612.29999999999995</v>
      </c>
      <c r="E8725" s="404" t="s">
        <v>65</v>
      </c>
      <c r="G8725"/>
    </row>
    <row r="8726" spans="1:7" ht="76.5" customHeight="1" thickBot="1" x14ac:dyDescent="0.25">
      <c r="A8726" s="406">
        <v>86942</v>
      </c>
      <c r="B8726" s="406" t="s">
        <v>5066</v>
      </c>
      <c r="C8726" s="406" t="s">
        <v>4300</v>
      </c>
      <c r="D8726" s="406">
        <v>152.61000000000001</v>
      </c>
      <c r="E8726" s="404" t="s">
        <v>65</v>
      </c>
      <c r="G8726"/>
    </row>
    <row r="8727" spans="1:7" ht="34.5" thickBot="1" x14ac:dyDescent="0.25">
      <c r="A8727" s="407">
        <v>86943</v>
      </c>
      <c r="B8727" s="407" t="s">
        <v>5067</v>
      </c>
      <c r="C8727" s="407" t="s">
        <v>4300</v>
      </c>
      <c r="D8727" s="407">
        <v>162.6</v>
      </c>
      <c r="E8727" s="404" t="s">
        <v>65</v>
      </c>
      <c r="G8727"/>
    </row>
    <row r="8728" spans="1:7" ht="34.5" thickBot="1" x14ac:dyDescent="0.25">
      <c r="A8728" s="406">
        <v>86944</v>
      </c>
      <c r="B8728" s="406" t="s">
        <v>15166</v>
      </c>
      <c r="C8728" s="406" t="s">
        <v>2</v>
      </c>
      <c r="D8728" s="406">
        <v>624.04</v>
      </c>
      <c r="E8728" s="404" t="s">
        <v>65</v>
      </c>
      <c r="G8728"/>
    </row>
    <row r="8729" spans="1:7" ht="57" customHeight="1" thickBot="1" x14ac:dyDescent="0.25">
      <c r="A8729" s="407">
        <v>86945</v>
      </c>
      <c r="B8729" s="407" t="s">
        <v>15167</v>
      </c>
      <c r="C8729" s="407" t="s">
        <v>2</v>
      </c>
      <c r="D8729" s="408">
        <v>1038.79</v>
      </c>
      <c r="E8729" s="404" t="s">
        <v>65</v>
      </c>
      <c r="G8729"/>
    </row>
    <row r="8730" spans="1:7" ht="34.5" thickBot="1" x14ac:dyDescent="0.25">
      <c r="A8730" s="406">
        <v>86946</v>
      </c>
      <c r="B8730" s="406" t="s">
        <v>15168</v>
      </c>
      <c r="C8730" s="406" t="s">
        <v>2</v>
      </c>
      <c r="D8730" s="406">
        <v>437.79</v>
      </c>
      <c r="E8730" s="404" t="s">
        <v>65</v>
      </c>
      <c r="G8730"/>
    </row>
    <row r="8731" spans="1:7" ht="34.5" thickBot="1" x14ac:dyDescent="0.25">
      <c r="A8731" s="407">
        <v>86947</v>
      </c>
      <c r="B8731" s="407" t="s">
        <v>15169</v>
      </c>
      <c r="C8731" s="407" t="s">
        <v>2</v>
      </c>
      <c r="D8731" s="407">
        <v>739.92</v>
      </c>
      <c r="E8731" s="404" t="s">
        <v>65</v>
      </c>
      <c r="G8731"/>
    </row>
    <row r="8732" spans="1:7" ht="23.25" thickBot="1" x14ac:dyDescent="0.25">
      <c r="A8732" s="406">
        <v>88571</v>
      </c>
      <c r="B8732" s="406" t="s">
        <v>12258</v>
      </c>
      <c r="C8732" s="406" t="s">
        <v>2</v>
      </c>
      <c r="D8732" s="406">
        <v>33.94</v>
      </c>
      <c r="E8732" s="404" t="s">
        <v>65</v>
      </c>
      <c r="G8732"/>
    </row>
    <row r="8733" spans="1:7" ht="13.5" thickBot="1" x14ac:dyDescent="0.25">
      <c r="A8733" s="407">
        <v>184</v>
      </c>
      <c r="B8733" s="407" t="s">
        <v>1111</v>
      </c>
      <c r="C8733" s="407"/>
      <c r="D8733" s="407"/>
      <c r="E8733" s="404" t="s">
        <v>65</v>
      </c>
      <c r="G8733"/>
    </row>
    <row r="8734" spans="1:7" ht="13.5" thickBot="1" x14ac:dyDescent="0.25">
      <c r="A8734" s="406">
        <v>6087</v>
      </c>
      <c r="B8734" s="406" t="s">
        <v>3322</v>
      </c>
      <c r="C8734" s="406" t="s">
        <v>2</v>
      </c>
      <c r="D8734" s="406">
        <v>19.63</v>
      </c>
      <c r="E8734" s="404" t="s">
        <v>65</v>
      </c>
      <c r="G8734"/>
    </row>
    <row r="8735" spans="1:7" ht="13.5" thickBot="1" x14ac:dyDescent="0.25">
      <c r="A8735" s="407">
        <v>74197</v>
      </c>
      <c r="B8735" s="407" t="s">
        <v>1112</v>
      </c>
      <c r="C8735" s="407"/>
      <c r="D8735" s="407"/>
      <c r="E8735" s="404" t="s">
        <v>65</v>
      </c>
      <c r="G8735"/>
    </row>
    <row r="8736" spans="1:7" ht="34.5" thickBot="1" x14ac:dyDescent="0.25">
      <c r="A8736" s="406" t="s">
        <v>1113</v>
      </c>
      <c r="B8736" s="406" t="s">
        <v>1114</v>
      </c>
      <c r="C8736" s="406" t="s">
        <v>2</v>
      </c>
      <c r="D8736" s="409">
        <v>1284.83</v>
      </c>
      <c r="E8736" s="404" t="s">
        <v>65</v>
      </c>
      <c r="G8736"/>
    </row>
    <row r="8737" spans="1:7" ht="13.5" thickBot="1" x14ac:dyDescent="0.25">
      <c r="A8737" s="407">
        <v>74198</v>
      </c>
      <c r="B8737" s="407" t="s">
        <v>1115</v>
      </c>
      <c r="C8737" s="407"/>
      <c r="D8737" s="407"/>
      <c r="E8737" s="404" t="s">
        <v>65</v>
      </c>
      <c r="G8737"/>
    </row>
    <row r="8738" spans="1:7" ht="23.25" thickBot="1" x14ac:dyDescent="0.25">
      <c r="A8738" s="406" t="s">
        <v>1116</v>
      </c>
      <c r="B8738" s="406" t="s">
        <v>1117</v>
      </c>
      <c r="C8738" s="406" t="s">
        <v>2</v>
      </c>
      <c r="D8738" s="409">
        <v>1196.0899999999999</v>
      </c>
      <c r="E8738" s="404" t="s">
        <v>65</v>
      </c>
      <c r="G8738"/>
    </row>
    <row r="8739" spans="1:7" ht="34.5" customHeight="1" thickBot="1" x14ac:dyDescent="0.25">
      <c r="A8739" s="407" t="s">
        <v>1118</v>
      </c>
      <c r="B8739" s="407" t="s">
        <v>1119</v>
      </c>
      <c r="C8739" s="407" t="s">
        <v>2</v>
      </c>
      <c r="D8739" s="408">
        <v>1489.18</v>
      </c>
      <c r="E8739" s="404" t="s">
        <v>65</v>
      </c>
      <c r="G8739"/>
    </row>
    <row r="8740" spans="1:7" ht="13.5" thickBot="1" x14ac:dyDescent="0.25">
      <c r="A8740" s="406">
        <v>185</v>
      </c>
      <c r="B8740" s="406" t="s">
        <v>12259</v>
      </c>
      <c r="C8740" s="406"/>
      <c r="D8740" s="406"/>
      <c r="E8740" s="404" t="s">
        <v>65</v>
      </c>
      <c r="G8740"/>
    </row>
    <row r="8741" spans="1:7" ht="23.25" thickBot="1" x14ac:dyDescent="0.25">
      <c r="A8741" s="407">
        <v>89957</v>
      </c>
      <c r="B8741" s="407" t="s">
        <v>12260</v>
      </c>
      <c r="C8741" s="407" t="s">
        <v>12261</v>
      </c>
      <c r="D8741" s="407">
        <v>92.27</v>
      </c>
      <c r="E8741" s="404" t="s">
        <v>65</v>
      </c>
      <c r="G8741"/>
    </row>
    <row r="8742" spans="1:7" ht="23.25" thickBot="1" x14ac:dyDescent="0.25">
      <c r="A8742" s="406">
        <v>89959</v>
      </c>
      <c r="B8742" s="406" t="s">
        <v>15170</v>
      </c>
      <c r="C8742" s="406" t="s">
        <v>806</v>
      </c>
      <c r="D8742" s="406">
        <v>143.77000000000001</v>
      </c>
      <c r="E8742" s="404" t="s">
        <v>65</v>
      </c>
      <c r="G8742"/>
    </row>
    <row r="8743" spans="1:7" ht="13.5" thickBot="1" x14ac:dyDescent="0.25">
      <c r="A8743" s="407">
        <v>271</v>
      </c>
      <c r="B8743" s="407" t="s">
        <v>1120</v>
      </c>
      <c r="C8743" s="407"/>
      <c r="D8743" s="407"/>
      <c r="E8743" s="404" t="s">
        <v>65</v>
      </c>
      <c r="G8743"/>
    </row>
    <row r="8744" spans="1:7" ht="23.25" thickBot="1" x14ac:dyDescent="0.25">
      <c r="A8744" s="406">
        <v>40729</v>
      </c>
      <c r="B8744" s="406" t="s">
        <v>1121</v>
      </c>
      <c r="C8744" s="406" t="s">
        <v>2</v>
      </c>
      <c r="D8744" s="406">
        <v>190.41</v>
      </c>
      <c r="E8744" s="404" t="s">
        <v>65</v>
      </c>
      <c r="G8744"/>
    </row>
    <row r="8745" spans="1:7" ht="13.5" thickBot="1" x14ac:dyDescent="0.25">
      <c r="A8745" s="407">
        <v>73663</v>
      </c>
      <c r="B8745" s="407" t="s">
        <v>5068</v>
      </c>
      <c r="C8745" s="407" t="s">
        <v>843</v>
      </c>
      <c r="D8745" s="407">
        <v>90.87</v>
      </c>
      <c r="E8745" s="404" t="s">
        <v>65</v>
      </c>
      <c r="G8745"/>
    </row>
    <row r="8746" spans="1:7" ht="13.5" thickBot="1" x14ac:dyDescent="0.25">
      <c r="A8746" s="406">
        <v>73795</v>
      </c>
      <c r="B8746" s="406" t="s">
        <v>1122</v>
      </c>
      <c r="C8746" s="406"/>
      <c r="D8746" s="406"/>
      <c r="E8746" s="404" t="s">
        <v>65</v>
      </c>
      <c r="G8746"/>
    </row>
    <row r="8747" spans="1:7" ht="13.5" thickBot="1" x14ac:dyDescent="0.25">
      <c r="A8747" s="407" t="s">
        <v>1123</v>
      </c>
      <c r="B8747" s="407" t="s">
        <v>1124</v>
      </c>
      <c r="C8747" s="407" t="s">
        <v>1125</v>
      </c>
      <c r="D8747" s="407">
        <v>51.19</v>
      </c>
      <c r="E8747" s="404" t="s">
        <v>65</v>
      </c>
      <c r="G8747"/>
    </row>
    <row r="8748" spans="1:7" ht="13.5" thickBot="1" x14ac:dyDescent="0.25">
      <c r="A8748" s="406" t="s">
        <v>1126</v>
      </c>
      <c r="B8748" s="406" t="s">
        <v>3759</v>
      </c>
      <c r="C8748" s="406" t="s">
        <v>1127</v>
      </c>
      <c r="D8748" s="406">
        <v>54.21</v>
      </c>
      <c r="E8748" s="404" t="s">
        <v>65</v>
      </c>
      <c r="G8748"/>
    </row>
    <row r="8749" spans="1:7" ht="13.5" thickBot="1" x14ac:dyDescent="0.25">
      <c r="A8749" s="407" t="s">
        <v>1128</v>
      </c>
      <c r="B8749" s="407" t="s">
        <v>1129</v>
      </c>
      <c r="C8749" s="407" t="s">
        <v>1130</v>
      </c>
      <c r="D8749" s="407">
        <v>71.92</v>
      </c>
      <c r="E8749" s="404" t="s">
        <v>65</v>
      </c>
      <c r="G8749"/>
    </row>
    <row r="8750" spans="1:7" ht="13.5" customHeight="1" thickBot="1" x14ac:dyDescent="0.25">
      <c r="A8750" s="406" t="s">
        <v>1131</v>
      </c>
      <c r="B8750" s="406" t="s">
        <v>1132</v>
      </c>
      <c r="C8750" s="406" t="s">
        <v>1130</v>
      </c>
      <c r="D8750" s="406">
        <v>83.17</v>
      </c>
      <c r="E8750" s="404" t="s">
        <v>65</v>
      </c>
      <c r="G8750"/>
    </row>
    <row r="8751" spans="1:7" ht="13.5" thickBot="1" x14ac:dyDescent="0.25">
      <c r="A8751" s="407" t="s">
        <v>1133</v>
      </c>
      <c r="B8751" s="407" t="s">
        <v>3760</v>
      </c>
      <c r="C8751" s="407" t="s">
        <v>1127</v>
      </c>
      <c r="D8751" s="407">
        <v>111.09</v>
      </c>
      <c r="E8751" s="404" t="s">
        <v>65</v>
      </c>
      <c r="G8751"/>
    </row>
    <row r="8752" spans="1:7" ht="25.5" customHeight="1" thickBot="1" x14ac:dyDescent="0.25">
      <c r="A8752" s="406" t="s">
        <v>1134</v>
      </c>
      <c r="B8752" s="406" t="s">
        <v>3761</v>
      </c>
      <c r="C8752" s="406" t="s">
        <v>1127</v>
      </c>
      <c r="D8752" s="406">
        <v>219.95</v>
      </c>
      <c r="E8752" s="404" t="s">
        <v>65</v>
      </c>
      <c r="G8752"/>
    </row>
    <row r="8753" spans="1:7" ht="13.5" thickBot="1" x14ac:dyDescent="0.25">
      <c r="A8753" s="407" t="s">
        <v>1135</v>
      </c>
      <c r="B8753" s="407" t="s">
        <v>1136</v>
      </c>
      <c r="C8753" s="407" t="s">
        <v>3762</v>
      </c>
      <c r="D8753" s="407">
        <v>369.3</v>
      </c>
      <c r="E8753" s="404" t="s">
        <v>65</v>
      </c>
      <c r="G8753"/>
    </row>
    <row r="8754" spans="1:7" ht="13.5" thickBot="1" x14ac:dyDescent="0.25">
      <c r="A8754" s="406" t="s">
        <v>1137</v>
      </c>
      <c r="B8754" s="406" t="s">
        <v>1138</v>
      </c>
      <c r="C8754" s="406" t="s">
        <v>1130</v>
      </c>
      <c r="D8754" s="406">
        <v>69.260000000000005</v>
      </c>
      <c r="E8754" s="404" t="s">
        <v>65</v>
      </c>
      <c r="G8754"/>
    </row>
    <row r="8755" spans="1:7" ht="13.5" thickBot="1" x14ac:dyDescent="0.25">
      <c r="A8755" s="407" t="s">
        <v>1139</v>
      </c>
      <c r="B8755" s="407" t="s">
        <v>4813</v>
      </c>
      <c r="C8755" s="407" t="s">
        <v>2</v>
      </c>
      <c r="D8755" s="407">
        <v>87.5</v>
      </c>
      <c r="E8755" s="404" t="s">
        <v>65</v>
      </c>
      <c r="G8755"/>
    </row>
    <row r="8756" spans="1:7" ht="13.5" thickBot="1" x14ac:dyDescent="0.25">
      <c r="A8756" s="406" t="s">
        <v>1140</v>
      </c>
      <c r="B8756" s="406" t="s">
        <v>1141</v>
      </c>
      <c r="C8756" s="406" t="s">
        <v>1142</v>
      </c>
      <c r="D8756" s="406">
        <v>121.46</v>
      </c>
      <c r="E8756" s="404" t="s">
        <v>65</v>
      </c>
      <c r="G8756"/>
    </row>
    <row r="8757" spans="1:7" ht="13.5" thickBot="1" x14ac:dyDescent="0.25">
      <c r="A8757" s="407" t="s">
        <v>1143</v>
      </c>
      <c r="B8757" s="407" t="s">
        <v>1144</v>
      </c>
      <c r="C8757" s="407" t="s">
        <v>1142</v>
      </c>
      <c r="D8757" s="407">
        <v>136.69999999999999</v>
      </c>
      <c r="E8757" s="404" t="s">
        <v>65</v>
      </c>
      <c r="G8757"/>
    </row>
    <row r="8758" spans="1:7" ht="13.5" thickBot="1" x14ac:dyDescent="0.25">
      <c r="A8758" s="406" t="s">
        <v>1145</v>
      </c>
      <c r="B8758" s="406" t="s">
        <v>1146</v>
      </c>
      <c r="C8758" s="406" t="s">
        <v>1125</v>
      </c>
      <c r="D8758" s="406">
        <v>182.68</v>
      </c>
      <c r="E8758" s="404" t="s">
        <v>65</v>
      </c>
      <c r="G8758"/>
    </row>
    <row r="8759" spans="1:7" ht="13.5" thickBot="1" x14ac:dyDescent="0.25">
      <c r="A8759" s="407" t="s">
        <v>1147</v>
      </c>
      <c r="B8759" s="407" t="s">
        <v>1148</v>
      </c>
      <c r="C8759" s="407" t="s">
        <v>1142</v>
      </c>
      <c r="D8759" s="407">
        <v>258.85000000000002</v>
      </c>
      <c r="E8759" s="404" t="s">
        <v>65</v>
      </c>
      <c r="G8759"/>
    </row>
    <row r="8760" spans="1:7" ht="13.5" thickBot="1" x14ac:dyDescent="0.25">
      <c r="A8760" s="406" t="s">
        <v>1149</v>
      </c>
      <c r="B8760" s="406" t="s">
        <v>1150</v>
      </c>
      <c r="C8760" s="406" t="s">
        <v>1125</v>
      </c>
      <c r="D8760" s="406">
        <v>342.44</v>
      </c>
      <c r="E8760" s="404" t="s">
        <v>65</v>
      </c>
      <c r="G8760"/>
    </row>
    <row r="8761" spans="1:7" ht="13.5" thickBot="1" x14ac:dyDescent="0.25">
      <c r="A8761" s="407" t="s">
        <v>1151</v>
      </c>
      <c r="B8761" s="407" t="s">
        <v>1152</v>
      </c>
      <c r="C8761" s="407" t="s">
        <v>1153</v>
      </c>
      <c r="D8761" s="407">
        <v>523.4</v>
      </c>
      <c r="E8761" s="404" t="s">
        <v>65</v>
      </c>
      <c r="G8761"/>
    </row>
    <row r="8762" spans="1:7" ht="13.5" thickBot="1" x14ac:dyDescent="0.25">
      <c r="A8762" s="406">
        <v>73796</v>
      </c>
      <c r="B8762" s="406" t="s">
        <v>1154</v>
      </c>
      <c r="C8762" s="406"/>
      <c r="D8762" s="406"/>
      <c r="E8762" s="404" t="s">
        <v>65</v>
      </c>
      <c r="G8762"/>
    </row>
    <row r="8763" spans="1:7" ht="13.5" thickBot="1" x14ac:dyDescent="0.25">
      <c r="A8763" s="407" t="s">
        <v>1155</v>
      </c>
      <c r="B8763" s="407" t="s">
        <v>1156</v>
      </c>
      <c r="C8763" s="407" t="s">
        <v>2</v>
      </c>
      <c r="D8763" s="407">
        <v>50.41</v>
      </c>
      <c r="E8763" s="404" t="s">
        <v>65</v>
      </c>
      <c r="G8763"/>
    </row>
    <row r="8764" spans="1:7" ht="23.25" customHeight="1" thickBot="1" x14ac:dyDescent="0.25">
      <c r="A8764" s="406" t="s">
        <v>1157</v>
      </c>
      <c r="B8764" s="406" t="s">
        <v>3323</v>
      </c>
      <c r="C8764" s="406" t="s">
        <v>2</v>
      </c>
      <c r="D8764" s="406">
        <v>53.78</v>
      </c>
      <c r="E8764" s="404" t="s">
        <v>65</v>
      </c>
      <c r="G8764"/>
    </row>
    <row r="8765" spans="1:7" ht="13.5" thickBot="1" x14ac:dyDescent="0.25">
      <c r="A8765" s="407" t="s">
        <v>1158</v>
      </c>
      <c r="B8765" s="407" t="s">
        <v>3763</v>
      </c>
      <c r="C8765" s="407" t="s">
        <v>843</v>
      </c>
      <c r="D8765" s="407">
        <v>81.22</v>
      </c>
      <c r="E8765" s="404" t="s">
        <v>65</v>
      </c>
      <c r="G8765"/>
    </row>
    <row r="8766" spans="1:7" ht="13.5" thickBot="1" x14ac:dyDescent="0.25">
      <c r="A8766" s="406" t="s">
        <v>1159</v>
      </c>
      <c r="B8766" s="406" t="s">
        <v>3324</v>
      </c>
      <c r="C8766" s="406" t="s">
        <v>2</v>
      </c>
      <c r="D8766" s="406">
        <v>111.67</v>
      </c>
      <c r="E8766" s="404" t="s">
        <v>65</v>
      </c>
      <c r="G8766"/>
    </row>
    <row r="8767" spans="1:7" ht="13.5" thickBot="1" x14ac:dyDescent="0.25">
      <c r="A8767" s="407" t="s">
        <v>1160</v>
      </c>
      <c r="B8767" s="407" t="s">
        <v>3764</v>
      </c>
      <c r="C8767" s="407" t="s">
        <v>843</v>
      </c>
      <c r="D8767" s="407">
        <v>189.2</v>
      </c>
      <c r="E8767" s="404" t="s">
        <v>65</v>
      </c>
      <c r="G8767"/>
    </row>
    <row r="8768" spans="1:7" ht="13.5" thickBot="1" x14ac:dyDescent="0.25">
      <c r="A8768" s="406" t="s">
        <v>1161</v>
      </c>
      <c r="B8768" s="406" t="s">
        <v>3325</v>
      </c>
      <c r="C8768" s="406" t="s">
        <v>2</v>
      </c>
      <c r="D8768" s="406">
        <v>244.59</v>
      </c>
      <c r="E8768" s="404" t="s">
        <v>65</v>
      </c>
      <c r="G8768"/>
    </row>
    <row r="8769" spans="1:7" ht="13.5" thickBot="1" x14ac:dyDescent="0.25">
      <c r="A8769" s="407" t="s">
        <v>1162</v>
      </c>
      <c r="B8769" s="407" t="s">
        <v>3326</v>
      </c>
      <c r="C8769" s="407" t="s">
        <v>2</v>
      </c>
      <c r="D8769" s="407">
        <v>417.39</v>
      </c>
      <c r="E8769" s="404" t="s">
        <v>65</v>
      </c>
      <c r="G8769"/>
    </row>
    <row r="8770" spans="1:7" ht="13.5" thickBot="1" x14ac:dyDescent="0.25">
      <c r="A8770" s="406">
        <v>73797</v>
      </c>
      <c r="B8770" s="406" t="s">
        <v>1163</v>
      </c>
      <c r="C8770" s="406"/>
      <c r="D8770" s="406"/>
      <c r="E8770" s="404" t="s">
        <v>65</v>
      </c>
      <c r="G8770"/>
    </row>
    <row r="8771" spans="1:7" ht="13.5" thickBot="1" x14ac:dyDescent="0.25">
      <c r="A8771" s="407" t="s">
        <v>1164</v>
      </c>
      <c r="B8771" s="407" t="s">
        <v>1165</v>
      </c>
      <c r="C8771" s="407" t="s">
        <v>2</v>
      </c>
      <c r="D8771" s="407">
        <v>114.1</v>
      </c>
      <c r="E8771" s="404" t="s">
        <v>65</v>
      </c>
      <c r="G8771"/>
    </row>
    <row r="8772" spans="1:7" ht="13.5" thickBot="1" x14ac:dyDescent="0.25">
      <c r="A8772" s="406">
        <v>73870</v>
      </c>
      <c r="B8772" s="406" t="s">
        <v>1166</v>
      </c>
      <c r="C8772" s="406"/>
      <c r="D8772" s="406"/>
      <c r="E8772" s="404" t="s">
        <v>65</v>
      </c>
      <c r="G8772"/>
    </row>
    <row r="8773" spans="1:7" ht="13.5" thickBot="1" x14ac:dyDescent="0.25">
      <c r="A8773" s="407" t="s">
        <v>1167</v>
      </c>
      <c r="B8773" s="407" t="s">
        <v>3327</v>
      </c>
      <c r="C8773" s="407" t="s">
        <v>2</v>
      </c>
      <c r="D8773" s="407">
        <v>51.42</v>
      </c>
      <c r="E8773" s="404" t="s">
        <v>65</v>
      </c>
      <c r="G8773"/>
    </row>
    <row r="8774" spans="1:7" ht="68.25" customHeight="1" thickBot="1" x14ac:dyDescent="0.25">
      <c r="A8774" s="406" t="s">
        <v>1168</v>
      </c>
      <c r="B8774" s="406" t="s">
        <v>3328</v>
      </c>
      <c r="C8774" s="406" t="s">
        <v>2</v>
      </c>
      <c r="D8774" s="406">
        <v>56.48</v>
      </c>
      <c r="E8774" s="404" t="s">
        <v>65</v>
      </c>
      <c r="G8774"/>
    </row>
    <row r="8775" spans="1:7" ht="13.5" thickBot="1" x14ac:dyDescent="0.25">
      <c r="A8775" s="407" t="s">
        <v>1169</v>
      </c>
      <c r="B8775" s="407" t="s">
        <v>3329</v>
      </c>
      <c r="C8775" s="407" t="s">
        <v>2</v>
      </c>
      <c r="D8775" s="407">
        <v>69.66</v>
      </c>
      <c r="E8775" s="404" t="s">
        <v>65</v>
      </c>
      <c r="G8775"/>
    </row>
    <row r="8776" spans="1:7" ht="13.5" thickBot="1" x14ac:dyDescent="0.25">
      <c r="A8776" s="406" t="s">
        <v>1170</v>
      </c>
      <c r="B8776" s="406" t="s">
        <v>3330</v>
      </c>
      <c r="C8776" s="406" t="s">
        <v>2</v>
      </c>
      <c r="D8776" s="406">
        <v>94.61</v>
      </c>
      <c r="E8776" s="404" t="s">
        <v>65</v>
      </c>
      <c r="G8776"/>
    </row>
    <row r="8777" spans="1:7" ht="13.5" thickBot="1" x14ac:dyDescent="0.25">
      <c r="A8777" s="407" t="s">
        <v>1171</v>
      </c>
      <c r="B8777" s="407" t="s">
        <v>3331</v>
      </c>
      <c r="C8777" s="407" t="s">
        <v>2</v>
      </c>
      <c r="D8777" s="407">
        <v>113.31</v>
      </c>
      <c r="E8777" s="404" t="s">
        <v>65</v>
      </c>
      <c r="G8777"/>
    </row>
    <row r="8778" spans="1:7" ht="13.5" thickBot="1" x14ac:dyDescent="0.25">
      <c r="A8778" s="406" t="s">
        <v>1172</v>
      </c>
      <c r="B8778" s="406" t="s">
        <v>3332</v>
      </c>
      <c r="C8778" s="406" t="s">
        <v>2</v>
      </c>
      <c r="D8778" s="406">
        <v>162.75</v>
      </c>
      <c r="E8778" s="404" t="s">
        <v>65</v>
      </c>
      <c r="G8778"/>
    </row>
    <row r="8779" spans="1:7" ht="13.5" thickBot="1" x14ac:dyDescent="0.25">
      <c r="A8779" s="407">
        <v>74091</v>
      </c>
      <c r="B8779" s="407" t="s">
        <v>1173</v>
      </c>
      <c r="C8779" s="407"/>
      <c r="D8779" s="407"/>
      <c r="E8779" s="404" t="s">
        <v>65</v>
      </c>
      <c r="G8779"/>
    </row>
    <row r="8780" spans="1:7" ht="23.25" thickBot="1" x14ac:dyDescent="0.25">
      <c r="A8780" s="406" t="s">
        <v>1174</v>
      </c>
      <c r="B8780" s="406" t="s">
        <v>1175</v>
      </c>
      <c r="C8780" s="406" t="s">
        <v>2</v>
      </c>
      <c r="D8780" s="406">
        <v>170.08</v>
      </c>
      <c r="E8780" s="404" t="s">
        <v>65</v>
      </c>
      <c r="G8780"/>
    </row>
    <row r="8781" spans="1:7" ht="13.5" thickBot="1" x14ac:dyDescent="0.25">
      <c r="A8781" s="407">
        <v>74093</v>
      </c>
      <c r="B8781" s="407" t="s">
        <v>1176</v>
      </c>
      <c r="C8781" s="407"/>
      <c r="D8781" s="407"/>
      <c r="E8781" s="404" t="s">
        <v>65</v>
      </c>
      <c r="G8781"/>
    </row>
    <row r="8782" spans="1:7" ht="13.5" thickBot="1" x14ac:dyDescent="0.25">
      <c r="A8782" s="406" t="s">
        <v>1177</v>
      </c>
      <c r="B8782" s="406" t="s">
        <v>3333</v>
      </c>
      <c r="C8782" s="406" t="s">
        <v>2</v>
      </c>
      <c r="D8782" s="406">
        <v>74.36</v>
      </c>
      <c r="E8782" s="404" t="s">
        <v>65</v>
      </c>
      <c r="G8782"/>
    </row>
    <row r="8783" spans="1:7" ht="13.5" thickBot="1" x14ac:dyDescent="0.25">
      <c r="A8783" s="407">
        <v>74169</v>
      </c>
      <c r="B8783" s="407" t="s">
        <v>1178</v>
      </c>
      <c r="C8783" s="407"/>
      <c r="D8783" s="407"/>
      <c r="E8783" s="404" t="s">
        <v>65</v>
      </c>
      <c r="G8783"/>
    </row>
    <row r="8784" spans="1:7" ht="23.25" thickBot="1" x14ac:dyDescent="0.25">
      <c r="A8784" s="406" t="s">
        <v>1179</v>
      </c>
      <c r="B8784" s="406" t="s">
        <v>1180</v>
      </c>
      <c r="C8784" s="406" t="s">
        <v>2</v>
      </c>
      <c r="D8784" s="406">
        <v>144.15</v>
      </c>
      <c r="E8784" s="404" t="s">
        <v>65</v>
      </c>
      <c r="G8784"/>
    </row>
    <row r="8785" spans="1:7" ht="13.5" thickBot="1" x14ac:dyDescent="0.25">
      <c r="A8785" s="407">
        <v>74174</v>
      </c>
      <c r="B8785" s="407" t="s">
        <v>1181</v>
      </c>
      <c r="C8785" s="407"/>
      <c r="D8785" s="407"/>
      <c r="E8785" s="404" t="s">
        <v>65</v>
      </c>
      <c r="G8785"/>
    </row>
    <row r="8786" spans="1:7" ht="13.5" thickBot="1" x14ac:dyDescent="0.25">
      <c r="A8786" s="406" t="s">
        <v>1182</v>
      </c>
      <c r="B8786" s="406" t="s">
        <v>1183</v>
      </c>
      <c r="C8786" s="406" t="s">
        <v>2</v>
      </c>
      <c r="D8786" s="406">
        <v>130.15</v>
      </c>
      <c r="E8786" s="404" t="s">
        <v>65</v>
      </c>
      <c r="G8786"/>
    </row>
    <row r="8787" spans="1:7" ht="13.5" thickBot="1" x14ac:dyDescent="0.25">
      <c r="A8787" s="407">
        <v>74175</v>
      </c>
      <c r="B8787" s="407" t="s">
        <v>1184</v>
      </c>
      <c r="C8787" s="407"/>
      <c r="D8787" s="407"/>
      <c r="E8787" s="404" t="s">
        <v>65</v>
      </c>
      <c r="G8787"/>
    </row>
    <row r="8788" spans="1:7" ht="13.5" thickBot="1" x14ac:dyDescent="0.25">
      <c r="A8788" s="406" t="s">
        <v>1185</v>
      </c>
      <c r="B8788" s="406" t="s">
        <v>1186</v>
      </c>
      <c r="C8788" s="406" t="s">
        <v>2</v>
      </c>
      <c r="D8788" s="406">
        <v>88.1</v>
      </c>
      <c r="E8788" s="404" t="s">
        <v>65</v>
      </c>
      <c r="G8788"/>
    </row>
    <row r="8789" spans="1:7" ht="13.5" thickBot="1" x14ac:dyDescent="0.25">
      <c r="A8789" s="407">
        <v>74178</v>
      </c>
      <c r="B8789" s="407" t="s">
        <v>1187</v>
      </c>
      <c r="C8789" s="407"/>
      <c r="D8789" s="407"/>
      <c r="E8789" s="404" t="s">
        <v>65</v>
      </c>
      <c r="G8789"/>
    </row>
    <row r="8790" spans="1:7" ht="13.5" thickBot="1" x14ac:dyDescent="0.25">
      <c r="A8790" s="406" t="s">
        <v>1188</v>
      </c>
      <c r="B8790" s="406" t="s">
        <v>3334</v>
      </c>
      <c r="C8790" s="406" t="s">
        <v>2</v>
      </c>
      <c r="D8790" s="406">
        <v>614.23</v>
      </c>
      <c r="E8790" s="404" t="s">
        <v>65</v>
      </c>
      <c r="G8790"/>
    </row>
    <row r="8791" spans="1:7" ht="13.5" thickBot="1" x14ac:dyDescent="0.25">
      <c r="A8791" s="407">
        <v>74179</v>
      </c>
      <c r="B8791" s="407" t="s">
        <v>1189</v>
      </c>
      <c r="C8791" s="407"/>
      <c r="D8791" s="407"/>
      <c r="E8791" s="404" t="s">
        <v>65</v>
      </c>
      <c r="G8791"/>
    </row>
    <row r="8792" spans="1:7" ht="13.5" thickBot="1" x14ac:dyDescent="0.25">
      <c r="A8792" s="406" t="s">
        <v>1190</v>
      </c>
      <c r="B8792" s="406" t="s">
        <v>3335</v>
      </c>
      <c r="C8792" s="406" t="s">
        <v>2</v>
      </c>
      <c r="D8792" s="406">
        <v>369.58</v>
      </c>
      <c r="E8792" s="404" t="s">
        <v>65</v>
      </c>
      <c r="G8792"/>
    </row>
    <row r="8793" spans="1:7" ht="13.5" thickBot="1" x14ac:dyDescent="0.25">
      <c r="A8793" s="407">
        <v>74180</v>
      </c>
      <c r="B8793" s="407" t="s">
        <v>1191</v>
      </c>
      <c r="C8793" s="407"/>
      <c r="D8793" s="407"/>
      <c r="E8793" s="404" t="s">
        <v>65</v>
      </c>
      <c r="G8793"/>
    </row>
    <row r="8794" spans="1:7" ht="13.5" thickBot="1" x14ac:dyDescent="0.25">
      <c r="A8794" s="406" t="s">
        <v>1192</v>
      </c>
      <c r="B8794" s="406" t="s">
        <v>3336</v>
      </c>
      <c r="C8794" s="406" t="s">
        <v>2</v>
      </c>
      <c r="D8794" s="406">
        <v>216.95</v>
      </c>
      <c r="E8794" s="404" t="s">
        <v>65</v>
      </c>
      <c r="G8794"/>
    </row>
    <row r="8795" spans="1:7" ht="38.25" customHeight="1" thickBot="1" x14ac:dyDescent="0.25">
      <c r="A8795" s="407">
        <v>74181</v>
      </c>
      <c r="B8795" s="407" t="s">
        <v>1193</v>
      </c>
      <c r="C8795" s="407"/>
      <c r="D8795" s="407"/>
      <c r="E8795" s="404" t="s">
        <v>65</v>
      </c>
      <c r="G8795"/>
    </row>
    <row r="8796" spans="1:7" ht="13.5" thickBot="1" x14ac:dyDescent="0.25">
      <c r="A8796" s="406" t="s">
        <v>1194</v>
      </c>
      <c r="B8796" s="406" t="s">
        <v>3337</v>
      </c>
      <c r="C8796" s="406" t="s">
        <v>2</v>
      </c>
      <c r="D8796" s="406">
        <v>114.22</v>
      </c>
      <c r="E8796" s="404" t="s">
        <v>65</v>
      </c>
      <c r="G8796"/>
    </row>
    <row r="8797" spans="1:7" ht="13.5" thickBot="1" x14ac:dyDescent="0.25">
      <c r="A8797" s="407">
        <v>74182</v>
      </c>
      <c r="B8797" s="407" t="s">
        <v>1195</v>
      </c>
      <c r="C8797" s="407"/>
      <c r="D8797" s="407"/>
      <c r="E8797" s="404" t="s">
        <v>65</v>
      </c>
      <c r="G8797"/>
    </row>
    <row r="8798" spans="1:7" ht="13.5" thickBot="1" x14ac:dyDescent="0.25">
      <c r="A8798" s="406" t="s">
        <v>1196</v>
      </c>
      <c r="B8798" s="406" t="s">
        <v>3338</v>
      </c>
      <c r="C8798" s="406" t="s">
        <v>2</v>
      </c>
      <c r="D8798" s="406">
        <v>89.7</v>
      </c>
      <c r="E8798" s="404" t="s">
        <v>65</v>
      </c>
      <c r="G8798"/>
    </row>
    <row r="8799" spans="1:7" ht="13.5" thickBot="1" x14ac:dyDescent="0.25">
      <c r="A8799" s="407">
        <v>74183</v>
      </c>
      <c r="B8799" s="407" t="s">
        <v>1197</v>
      </c>
      <c r="C8799" s="407"/>
      <c r="D8799" s="407"/>
      <c r="E8799" s="404" t="s">
        <v>65</v>
      </c>
      <c r="G8799"/>
    </row>
    <row r="8800" spans="1:7" ht="13.5" thickBot="1" x14ac:dyDescent="0.25">
      <c r="A8800" s="406" t="s">
        <v>1198</v>
      </c>
      <c r="B8800" s="406" t="s">
        <v>3339</v>
      </c>
      <c r="C8800" s="406" t="s">
        <v>2</v>
      </c>
      <c r="D8800" s="406">
        <v>76.69</v>
      </c>
      <c r="E8800" s="404" t="s">
        <v>65</v>
      </c>
      <c r="G8800"/>
    </row>
    <row r="8801" spans="1:7" ht="13.5" thickBot="1" x14ac:dyDescent="0.25">
      <c r="A8801" s="407">
        <v>74184</v>
      </c>
      <c r="B8801" s="407" t="s">
        <v>1199</v>
      </c>
      <c r="C8801" s="407"/>
      <c r="D8801" s="407"/>
      <c r="E8801" s="404" t="s">
        <v>65</v>
      </c>
      <c r="G8801"/>
    </row>
    <row r="8802" spans="1:7" ht="13.5" thickBot="1" x14ac:dyDescent="0.25">
      <c r="A8802" s="406" t="s">
        <v>1200</v>
      </c>
      <c r="B8802" s="406" t="s">
        <v>3340</v>
      </c>
      <c r="C8802" s="406" t="s">
        <v>2</v>
      </c>
      <c r="D8802" s="406">
        <v>53.62</v>
      </c>
      <c r="E8802" s="404" t="s">
        <v>65</v>
      </c>
      <c r="G8802"/>
    </row>
    <row r="8803" spans="1:7" ht="23.25" thickBot="1" x14ac:dyDescent="0.25">
      <c r="A8803" s="407">
        <v>85117</v>
      </c>
      <c r="B8803" s="407" t="s">
        <v>4652</v>
      </c>
      <c r="C8803" s="407" t="s">
        <v>2</v>
      </c>
      <c r="D8803" s="407">
        <v>35.799999999999997</v>
      </c>
      <c r="E8803" s="404" t="s">
        <v>65</v>
      </c>
      <c r="G8803"/>
    </row>
    <row r="8804" spans="1:7" ht="23.25" thickBot="1" x14ac:dyDescent="0.25">
      <c r="A8804" s="406">
        <v>89349</v>
      </c>
      <c r="B8804" s="406" t="s">
        <v>12262</v>
      </c>
      <c r="C8804" s="406" t="s">
        <v>5010</v>
      </c>
      <c r="D8804" s="406">
        <v>21.86</v>
      </c>
      <c r="E8804" s="404" t="s">
        <v>65</v>
      </c>
      <c r="G8804"/>
    </row>
    <row r="8805" spans="1:7" ht="13.5" thickBot="1" x14ac:dyDescent="0.25">
      <c r="A8805" s="407">
        <v>89351</v>
      </c>
      <c r="B8805" s="407" t="s">
        <v>12263</v>
      </c>
      <c r="C8805" s="407" t="s">
        <v>2</v>
      </c>
      <c r="D8805" s="407">
        <v>24.85</v>
      </c>
      <c r="E8805" s="404" t="s">
        <v>65</v>
      </c>
      <c r="G8805"/>
    </row>
    <row r="8806" spans="1:7" ht="23.25" thickBot="1" x14ac:dyDescent="0.25">
      <c r="A8806" s="406">
        <v>89352</v>
      </c>
      <c r="B8806" s="406" t="s">
        <v>12264</v>
      </c>
      <c r="C8806" s="406" t="s">
        <v>2</v>
      </c>
      <c r="D8806" s="406">
        <v>28.19</v>
      </c>
      <c r="E8806" s="404" t="s">
        <v>65</v>
      </c>
      <c r="G8806"/>
    </row>
    <row r="8807" spans="1:7" ht="23.25" thickBot="1" x14ac:dyDescent="0.25">
      <c r="A8807" s="407">
        <v>89353</v>
      </c>
      <c r="B8807" s="407" t="s">
        <v>12265</v>
      </c>
      <c r="C8807" s="407" t="s">
        <v>2</v>
      </c>
      <c r="D8807" s="407">
        <v>29.38</v>
      </c>
      <c r="E8807" s="404" t="s">
        <v>65</v>
      </c>
      <c r="G8807"/>
    </row>
    <row r="8808" spans="1:7" ht="23.25" thickBot="1" x14ac:dyDescent="0.25">
      <c r="A8808" s="406">
        <v>89354</v>
      </c>
      <c r="B8808" s="406" t="s">
        <v>12266</v>
      </c>
      <c r="C8808" s="406" t="s">
        <v>2</v>
      </c>
      <c r="D8808" s="406">
        <v>73.66</v>
      </c>
      <c r="E8808" s="404" t="s">
        <v>65</v>
      </c>
      <c r="G8808"/>
    </row>
    <row r="8809" spans="1:7" ht="23.25" customHeight="1" thickBot="1" x14ac:dyDescent="0.25">
      <c r="A8809" s="407">
        <v>89969</v>
      </c>
      <c r="B8809" s="407" t="s">
        <v>15171</v>
      </c>
      <c r="C8809" s="407" t="s">
        <v>12267</v>
      </c>
      <c r="D8809" s="407">
        <v>30.31</v>
      </c>
      <c r="E8809" s="404" t="s">
        <v>65</v>
      </c>
      <c r="G8809"/>
    </row>
    <row r="8810" spans="1:7" ht="23.25" thickBot="1" x14ac:dyDescent="0.25">
      <c r="A8810" s="406">
        <v>89970</v>
      </c>
      <c r="B8810" s="406" t="s">
        <v>15172</v>
      </c>
      <c r="C8810" s="406" t="s">
        <v>15173</v>
      </c>
      <c r="D8810" s="406">
        <v>33.71</v>
      </c>
      <c r="E8810" s="404" t="s">
        <v>65</v>
      </c>
      <c r="G8810"/>
    </row>
    <row r="8811" spans="1:7" ht="23.25" thickBot="1" x14ac:dyDescent="0.25">
      <c r="A8811" s="407">
        <v>89971</v>
      </c>
      <c r="B8811" s="407" t="s">
        <v>15174</v>
      </c>
      <c r="C8811" s="407" t="s">
        <v>15175</v>
      </c>
      <c r="D8811" s="407">
        <v>35.6</v>
      </c>
      <c r="E8811" s="404" t="s">
        <v>65</v>
      </c>
      <c r="G8811"/>
    </row>
    <row r="8812" spans="1:7" ht="23.25" thickBot="1" x14ac:dyDescent="0.25">
      <c r="A8812" s="406">
        <v>89972</v>
      </c>
      <c r="B8812" s="406" t="s">
        <v>15176</v>
      </c>
      <c r="C8812" s="406" t="s">
        <v>15175</v>
      </c>
      <c r="D8812" s="406">
        <v>38.03</v>
      </c>
      <c r="E8812" s="404" t="s">
        <v>65</v>
      </c>
      <c r="G8812"/>
    </row>
    <row r="8813" spans="1:7" ht="23.25" thickBot="1" x14ac:dyDescent="0.25">
      <c r="A8813" s="407">
        <v>89973</v>
      </c>
      <c r="B8813" s="407" t="s">
        <v>12268</v>
      </c>
      <c r="C8813" s="407" t="s">
        <v>2</v>
      </c>
      <c r="D8813" s="407">
        <v>185.7</v>
      </c>
      <c r="E8813" s="404" t="s">
        <v>65</v>
      </c>
      <c r="G8813"/>
    </row>
    <row r="8814" spans="1:7" ht="23.25" thickBot="1" x14ac:dyDescent="0.25">
      <c r="A8814" s="406">
        <v>89974</v>
      </c>
      <c r="B8814" s="406" t="s">
        <v>13143</v>
      </c>
      <c r="C8814" s="406" t="s">
        <v>2</v>
      </c>
      <c r="D8814" s="406">
        <v>170.14</v>
      </c>
      <c r="E8814" s="404" t="s">
        <v>65</v>
      </c>
      <c r="G8814"/>
    </row>
    <row r="8815" spans="1:7" ht="23.25" thickBot="1" x14ac:dyDescent="0.25">
      <c r="A8815" s="407">
        <v>89984</v>
      </c>
      <c r="B8815" s="407" t="s">
        <v>12269</v>
      </c>
      <c r="C8815" s="407" t="s">
        <v>12270</v>
      </c>
      <c r="D8815" s="407">
        <v>59.67</v>
      </c>
      <c r="E8815" s="404" t="s">
        <v>65</v>
      </c>
      <c r="G8815"/>
    </row>
    <row r="8816" spans="1:7" ht="23.25" thickBot="1" x14ac:dyDescent="0.25">
      <c r="A8816" s="406">
        <v>89985</v>
      </c>
      <c r="B8816" s="406" t="s">
        <v>12271</v>
      </c>
      <c r="C8816" s="406" t="s">
        <v>12270</v>
      </c>
      <c r="D8816" s="406">
        <v>61.39</v>
      </c>
      <c r="E8816" s="404" t="s">
        <v>65</v>
      </c>
      <c r="G8816"/>
    </row>
    <row r="8817" spans="1:7" ht="23.25" thickBot="1" x14ac:dyDescent="0.25">
      <c r="A8817" s="407">
        <v>89986</v>
      </c>
      <c r="B8817" s="407" t="s">
        <v>12272</v>
      </c>
      <c r="C8817" s="407" t="s">
        <v>2</v>
      </c>
      <c r="D8817" s="407">
        <v>58.22</v>
      </c>
      <c r="E8817" s="404" t="s">
        <v>65</v>
      </c>
      <c r="G8817"/>
    </row>
    <row r="8818" spans="1:7" ht="23.25" thickBot="1" x14ac:dyDescent="0.25">
      <c r="A8818" s="406">
        <v>89987</v>
      </c>
      <c r="B8818" s="406" t="s">
        <v>12273</v>
      </c>
      <c r="C8818" s="406" t="s">
        <v>2</v>
      </c>
      <c r="D8818" s="406">
        <v>64.56</v>
      </c>
      <c r="E8818" s="404" t="s">
        <v>65</v>
      </c>
      <c r="G8818"/>
    </row>
    <row r="8819" spans="1:7" ht="13.5" thickBot="1" x14ac:dyDescent="0.25">
      <c r="A8819" s="407">
        <v>90371</v>
      </c>
      <c r="B8819" s="407" t="s">
        <v>12274</v>
      </c>
      <c r="C8819" s="407" t="s">
        <v>2</v>
      </c>
      <c r="D8819" s="407">
        <v>14.12</v>
      </c>
      <c r="E8819" s="404" t="s">
        <v>65</v>
      </c>
      <c r="G8819"/>
    </row>
    <row r="8820" spans="1:7" ht="13.5" thickBot="1" x14ac:dyDescent="0.25">
      <c r="A8820" s="406">
        <v>297</v>
      </c>
      <c r="B8820" s="406" t="s">
        <v>970</v>
      </c>
      <c r="C8820" s="406"/>
      <c r="D8820" s="406"/>
      <c r="E8820" s="404" t="s">
        <v>65</v>
      </c>
      <c r="G8820"/>
    </row>
    <row r="8821" spans="1:7" ht="13.5" thickBot="1" x14ac:dyDescent="0.25">
      <c r="A8821" s="407">
        <v>72285</v>
      </c>
      <c r="B8821" s="407" t="s">
        <v>3341</v>
      </c>
      <c r="C8821" s="407" t="s">
        <v>2</v>
      </c>
      <c r="D8821" s="407">
        <v>74.14</v>
      </c>
      <c r="E8821" s="404" t="s">
        <v>65</v>
      </c>
      <c r="G8821"/>
    </row>
    <row r="8822" spans="1:7" ht="13.5" thickBot="1" x14ac:dyDescent="0.25">
      <c r="A8822" s="406">
        <v>72286</v>
      </c>
      <c r="B8822" s="406" t="s">
        <v>3342</v>
      </c>
      <c r="C8822" s="406" t="s">
        <v>2</v>
      </c>
      <c r="D8822" s="406">
        <v>147.34</v>
      </c>
      <c r="E8822" s="404" t="s">
        <v>65</v>
      </c>
      <c r="G8822"/>
    </row>
    <row r="8823" spans="1:7" ht="13.5" thickBot="1" x14ac:dyDescent="0.25">
      <c r="A8823" s="407">
        <v>90436</v>
      </c>
      <c r="B8823" s="407" t="s">
        <v>12275</v>
      </c>
      <c r="C8823" s="407" t="s">
        <v>2</v>
      </c>
      <c r="D8823" s="407">
        <v>9.94</v>
      </c>
      <c r="E8823" s="404" t="s">
        <v>65</v>
      </c>
      <c r="G8823"/>
    </row>
    <row r="8824" spans="1:7" ht="38.25" customHeight="1" thickBot="1" x14ac:dyDescent="0.25">
      <c r="A8824" s="406">
        <v>90437</v>
      </c>
      <c r="B8824" s="406" t="s">
        <v>12276</v>
      </c>
      <c r="C8824" s="406" t="s">
        <v>2</v>
      </c>
      <c r="D8824" s="406">
        <v>24.16</v>
      </c>
      <c r="E8824" s="404" t="s">
        <v>65</v>
      </c>
      <c r="G8824"/>
    </row>
    <row r="8825" spans="1:7" ht="13.5" thickBot="1" x14ac:dyDescent="0.25">
      <c r="A8825" s="407">
        <v>90438</v>
      </c>
      <c r="B8825" s="407" t="s">
        <v>12277</v>
      </c>
      <c r="C8825" s="407" t="s">
        <v>2</v>
      </c>
      <c r="D8825" s="407">
        <v>34.630000000000003</v>
      </c>
      <c r="E8825" s="404" t="s">
        <v>65</v>
      </c>
      <c r="G8825"/>
    </row>
    <row r="8826" spans="1:7" ht="13.5" thickBot="1" x14ac:dyDescent="0.25">
      <c r="A8826" s="406">
        <v>90439</v>
      </c>
      <c r="B8826" s="406" t="s">
        <v>12278</v>
      </c>
      <c r="C8826" s="406" t="s">
        <v>2</v>
      </c>
      <c r="D8826" s="406">
        <v>42.49</v>
      </c>
      <c r="E8826" s="404" t="s">
        <v>65</v>
      </c>
      <c r="G8826"/>
    </row>
    <row r="8827" spans="1:7" ht="13.5" thickBot="1" x14ac:dyDescent="0.25">
      <c r="A8827" s="407">
        <v>90440</v>
      </c>
      <c r="B8827" s="407" t="s">
        <v>12279</v>
      </c>
      <c r="C8827" s="407" t="s">
        <v>2</v>
      </c>
      <c r="D8827" s="407">
        <v>68.05</v>
      </c>
      <c r="E8827" s="404" t="s">
        <v>65</v>
      </c>
      <c r="G8827"/>
    </row>
    <row r="8828" spans="1:7" ht="13.5" thickBot="1" x14ac:dyDescent="0.25">
      <c r="A8828" s="406">
        <v>90441</v>
      </c>
      <c r="B8828" s="406" t="s">
        <v>12280</v>
      </c>
      <c r="C8828" s="406" t="s">
        <v>2</v>
      </c>
      <c r="D8828" s="406">
        <v>86.91</v>
      </c>
      <c r="E8828" s="404" t="s">
        <v>65</v>
      </c>
      <c r="G8828"/>
    </row>
    <row r="8829" spans="1:7" ht="13.5" thickBot="1" x14ac:dyDescent="0.25">
      <c r="A8829" s="407">
        <v>90443</v>
      </c>
      <c r="B8829" s="407" t="s">
        <v>12281</v>
      </c>
      <c r="C8829" s="407" t="s">
        <v>70</v>
      </c>
      <c r="D8829" s="407">
        <v>9.0399999999999991</v>
      </c>
      <c r="E8829" s="404" t="s">
        <v>65</v>
      </c>
      <c r="G8829"/>
    </row>
    <row r="8830" spans="1:7" ht="13.5" thickBot="1" x14ac:dyDescent="0.25">
      <c r="A8830" s="406">
        <v>90444</v>
      </c>
      <c r="B8830" s="406" t="s">
        <v>12282</v>
      </c>
      <c r="C8830" s="406" t="s">
        <v>12283</v>
      </c>
      <c r="D8830" s="406">
        <v>18.239999999999998</v>
      </c>
      <c r="E8830" s="404" t="s">
        <v>65</v>
      </c>
      <c r="G8830"/>
    </row>
    <row r="8831" spans="1:7" ht="23.25" thickBot="1" x14ac:dyDescent="0.25">
      <c r="A8831" s="407">
        <v>90445</v>
      </c>
      <c r="B8831" s="407" t="s">
        <v>12284</v>
      </c>
      <c r="C8831" s="407" t="s">
        <v>12285</v>
      </c>
      <c r="D8831" s="407">
        <v>19.47</v>
      </c>
      <c r="E8831" s="404" t="s">
        <v>65</v>
      </c>
      <c r="G8831"/>
    </row>
    <row r="8832" spans="1:7" ht="13.5" thickBot="1" x14ac:dyDescent="0.25">
      <c r="A8832" s="406">
        <v>90446</v>
      </c>
      <c r="B8832" s="406" t="s">
        <v>12286</v>
      </c>
      <c r="C8832" s="406" t="s">
        <v>12285</v>
      </c>
      <c r="D8832" s="406">
        <v>21.15</v>
      </c>
      <c r="E8832" s="404" t="s">
        <v>65</v>
      </c>
      <c r="G8832"/>
    </row>
    <row r="8833" spans="1:7" ht="13.5" thickBot="1" x14ac:dyDescent="0.25">
      <c r="A8833" s="407">
        <v>90447</v>
      </c>
      <c r="B8833" s="407" t="s">
        <v>12287</v>
      </c>
      <c r="C8833" s="407" t="s">
        <v>70</v>
      </c>
      <c r="D8833" s="407">
        <v>5.05</v>
      </c>
      <c r="E8833" s="404" t="s">
        <v>65</v>
      </c>
      <c r="G8833"/>
    </row>
    <row r="8834" spans="1:7" ht="13.5" thickBot="1" x14ac:dyDescent="0.25">
      <c r="A8834" s="406">
        <v>90453</v>
      </c>
      <c r="B8834" s="406" t="s">
        <v>12288</v>
      </c>
      <c r="C8834" s="406" t="s">
        <v>2</v>
      </c>
      <c r="D8834" s="406">
        <v>1.75</v>
      </c>
      <c r="E8834" s="404" t="s">
        <v>65</v>
      </c>
      <c r="G8834"/>
    </row>
    <row r="8835" spans="1:7" ht="23.25" thickBot="1" x14ac:dyDescent="0.25">
      <c r="A8835" s="407">
        <v>90454</v>
      </c>
      <c r="B8835" s="407" t="s">
        <v>12289</v>
      </c>
      <c r="C8835" s="407" t="s">
        <v>2</v>
      </c>
      <c r="D8835" s="407">
        <v>2.99</v>
      </c>
      <c r="E8835" s="404" t="s">
        <v>65</v>
      </c>
      <c r="G8835"/>
    </row>
    <row r="8836" spans="1:7" ht="13.5" thickBot="1" x14ac:dyDescent="0.25">
      <c r="A8836" s="406">
        <v>90455</v>
      </c>
      <c r="B8836" s="406" t="s">
        <v>12290</v>
      </c>
      <c r="C8836" s="406" t="s">
        <v>2</v>
      </c>
      <c r="D8836" s="406">
        <v>4.04</v>
      </c>
      <c r="E8836" s="404" t="s">
        <v>65</v>
      </c>
      <c r="G8836"/>
    </row>
    <row r="8837" spans="1:7" ht="13.5" thickBot="1" x14ac:dyDescent="0.25">
      <c r="A8837" s="407">
        <v>90456</v>
      </c>
      <c r="B8837" s="407" t="s">
        <v>12291</v>
      </c>
      <c r="C8837" s="407" t="s">
        <v>812</v>
      </c>
      <c r="D8837" s="407">
        <v>2.9</v>
      </c>
      <c r="E8837" s="404" t="s">
        <v>65</v>
      </c>
      <c r="G8837"/>
    </row>
    <row r="8838" spans="1:7" ht="13.5" thickBot="1" x14ac:dyDescent="0.25">
      <c r="A8838" s="406">
        <v>90457</v>
      </c>
      <c r="B8838" s="406" t="s">
        <v>12292</v>
      </c>
      <c r="C8838" s="406" t="s">
        <v>12293</v>
      </c>
      <c r="D8838" s="406">
        <v>6.62</v>
      </c>
      <c r="E8838" s="404" t="s">
        <v>65</v>
      </c>
      <c r="G8838"/>
    </row>
    <row r="8839" spans="1:7" ht="13.5" thickBot="1" x14ac:dyDescent="0.25">
      <c r="A8839" s="407">
        <v>90458</v>
      </c>
      <c r="B8839" s="407" t="s">
        <v>12294</v>
      </c>
      <c r="C8839" s="407" t="s">
        <v>12295</v>
      </c>
      <c r="D8839" s="407">
        <v>18.77</v>
      </c>
      <c r="E8839" s="404" t="s">
        <v>65</v>
      </c>
      <c r="G8839"/>
    </row>
    <row r="8840" spans="1:7" ht="13.5" thickBot="1" x14ac:dyDescent="0.25">
      <c r="A8840" s="406">
        <v>90459</v>
      </c>
      <c r="B8840" s="406" t="s">
        <v>12296</v>
      </c>
      <c r="C8840" s="406" t="s">
        <v>806</v>
      </c>
      <c r="D8840" s="406">
        <v>26.48</v>
      </c>
      <c r="E8840" s="404" t="s">
        <v>65</v>
      </c>
      <c r="G8840"/>
    </row>
    <row r="8841" spans="1:7" ht="23.25" thickBot="1" x14ac:dyDescent="0.25">
      <c r="A8841" s="407">
        <v>90466</v>
      </c>
      <c r="B8841" s="407" t="s">
        <v>12297</v>
      </c>
      <c r="C8841" s="407" t="s">
        <v>12298</v>
      </c>
      <c r="D8841" s="407">
        <v>9.06</v>
      </c>
      <c r="E8841" s="404" t="s">
        <v>65</v>
      </c>
      <c r="G8841"/>
    </row>
    <row r="8842" spans="1:7" ht="23.25" thickBot="1" x14ac:dyDescent="0.25">
      <c r="A8842" s="406">
        <v>90467</v>
      </c>
      <c r="B8842" s="406" t="s">
        <v>12299</v>
      </c>
      <c r="C8842" s="406" t="s">
        <v>12298</v>
      </c>
      <c r="D8842" s="406">
        <v>14.32</v>
      </c>
      <c r="E8842" s="404" t="s">
        <v>65</v>
      </c>
      <c r="G8842"/>
    </row>
    <row r="8843" spans="1:7" ht="23.25" thickBot="1" x14ac:dyDescent="0.25">
      <c r="A8843" s="407">
        <v>90468</v>
      </c>
      <c r="B8843" s="407" t="s">
        <v>12300</v>
      </c>
      <c r="C8843" s="407" t="s">
        <v>13144</v>
      </c>
      <c r="D8843" s="407">
        <v>3.99</v>
      </c>
      <c r="E8843" s="404" t="s">
        <v>65</v>
      </c>
      <c r="G8843"/>
    </row>
    <row r="8844" spans="1:7" ht="23.25" thickBot="1" x14ac:dyDescent="0.25">
      <c r="A8844" s="406">
        <v>90469</v>
      </c>
      <c r="B8844" s="406" t="s">
        <v>12301</v>
      </c>
      <c r="C8844" s="406" t="s">
        <v>13144</v>
      </c>
      <c r="D8844" s="406">
        <v>6.39</v>
      </c>
      <c r="E8844" s="404" t="s">
        <v>65</v>
      </c>
      <c r="G8844"/>
    </row>
    <row r="8845" spans="1:7" ht="23.25" thickBot="1" x14ac:dyDescent="0.25">
      <c r="A8845" s="407">
        <v>90470</v>
      </c>
      <c r="B8845" s="407" t="s">
        <v>12302</v>
      </c>
      <c r="C8845" s="407" t="s">
        <v>13144</v>
      </c>
      <c r="D8845" s="407">
        <v>8.8000000000000007</v>
      </c>
      <c r="E8845" s="404" t="s">
        <v>65</v>
      </c>
      <c r="G8845"/>
    </row>
    <row r="8846" spans="1:7" ht="23.25" thickBot="1" x14ac:dyDescent="0.25">
      <c r="A8846" s="406">
        <v>91166</v>
      </c>
      <c r="B8846" s="406" t="s">
        <v>12303</v>
      </c>
      <c r="C8846" s="406" t="s">
        <v>12304</v>
      </c>
      <c r="D8846" s="406">
        <v>2.63</v>
      </c>
      <c r="E8846" s="404" t="s">
        <v>65</v>
      </c>
      <c r="G8846"/>
    </row>
    <row r="8847" spans="1:7" ht="23.25" thickBot="1" x14ac:dyDescent="0.25">
      <c r="A8847" s="407">
        <v>91167</v>
      </c>
      <c r="B8847" s="407" t="s">
        <v>13145</v>
      </c>
      <c r="C8847" s="407" t="s">
        <v>12312</v>
      </c>
      <c r="D8847" s="407">
        <v>9.58</v>
      </c>
      <c r="E8847" s="404" t="s">
        <v>65</v>
      </c>
      <c r="G8847"/>
    </row>
    <row r="8848" spans="1:7" ht="23.25" thickBot="1" x14ac:dyDescent="0.25">
      <c r="A8848" s="406">
        <v>91168</v>
      </c>
      <c r="B8848" s="406" t="s">
        <v>12305</v>
      </c>
      <c r="C8848" s="406" t="s">
        <v>12314</v>
      </c>
      <c r="D8848" s="406">
        <v>7.3</v>
      </c>
      <c r="E8848" s="404" t="s">
        <v>65</v>
      </c>
      <c r="G8848"/>
    </row>
    <row r="8849" spans="1:7" ht="23.25" thickBot="1" x14ac:dyDescent="0.25">
      <c r="A8849" s="407">
        <v>91169</v>
      </c>
      <c r="B8849" s="407" t="s">
        <v>12306</v>
      </c>
      <c r="C8849" s="407" t="s">
        <v>12316</v>
      </c>
      <c r="D8849" s="407">
        <v>8.6300000000000008</v>
      </c>
      <c r="E8849" s="404" t="s">
        <v>65</v>
      </c>
      <c r="G8849"/>
    </row>
    <row r="8850" spans="1:7" ht="23.25" thickBot="1" x14ac:dyDescent="0.25">
      <c r="A8850" s="406">
        <v>91170</v>
      </c>
      <c r="B8850" s="406" t="s">
        <v>15177</v>
      </c>
      <c r="C8850" s="406" t="s">
        <v>8379</v>
      </c>
      <c r="D8850" s="406">
        <v>2.4700000000000002</v>
      </c>
      <c r="E8850" s="404" t="s">
        <v>65</v>
      </c>
      <c r="G8850"/>
    </row>
    <row r="8851" spans="1:7" ht="23.25" thickBot="1" x14ac:dyDescent="0.25">
      <c r="A8851" s="407">
        <v>91171</v>
      </c>
      <c r="B8851" s="407" t="s">
        <v>12307</v>
      </c>
      <c r="C8851" s="407" t="s">
        <v>12319</v>
      </c>
      <c r="D8851" s="407">
        <v>3.11</v>
      </c>
      <c r="E8851" s="404" t="s">
        <v>65</v>
      </c>
      <c r="G8851"/>
    </row>
    <row r="8852" spans="1:7" ht="23.25" thickBot="1" x14ac:dyDescent="0.25">
      <c r="A8852" s="406">
        <v>91172</v>
      </c>
      <c r="B8852" s="406" t="s">
        <v>13146</v>
      </c>
      <c r="C8852" s="406" t="s">
        <v>12319</v>
      </c>
      <c r="D8852" s="406">
        <v>4.5599999999999996</v>
      </c>
      <c r="E8852" s="404" t="s">
        <v>65</v>
      </c>
      <c r="G8852"/>
    </row>
    <row r="8853" spans="1:7" ht="23.25" thickBot="1" x14ac:dyDescent="0.25">
      <c r="A8853" s="407">
        <v>91173</v>
      </c>
      <c r="B8853" s="407" t="s">
        <v>13147</v>
      </c>
      <c r="C8853" s="407" t="s">
        <v>12312</v>
      </c>
      <c r="D8853" s="407">
        <v>1.25</v>
      </c>
      <c r="E8853" s="404" t="s">
        <v>65</v>
      </c>
      <c r="G8853"/>
    </row>
    <row r="8854" spans="1:7" ht="23.25" thickBot="1" x14ac:dyDescent="0.25">
      <c r="A8854" s="406">
        <v>91174</v>
      </c>
      <c r="B8854" s="406" t="s">
        <v>15178</v>
      </c>
      <c r="C8854" s="406" t="s">
        <v>12308</v>
      </c>
      <c r="D8854" s="406">
        <v>2.4700000000000002</v>
      </c>
      <c r="E8854" s="404" t="s">
        <v>65</v>
      </c>
      <c r="G8854"/>
    </row>
    <row r="8855" spans="1:7" ht="23.25" thickBot="1" x14ac:dyDescent="0.25">
      <c r="A8855" s="407">
        <v>91175</v>
      </c>
      <c r="B8855" s="407" t="s">
        <v>12309</v>
      </c>
      <c r="C8855" s="407" t="s">
        <v>12310</v>
      </c>
      <c r="D8855" s="407">
        <v>4.01</v>
      </c>
      <c r="E8855" s="404" t="s">
        <v>65</v>
      </c>
      <c r="G8855"/>
    </row>
    <row r="8856" spans="1:7" ht="23.25" thickBot="1" x14ac:dyDescent="0.25">
      <c r="A8856" s="406">
        <v>91182</v>
      </c>
      <c r="B8856" s="406" t="s">
        <v>12311</v>
      </c>
      <c r="C8856" s="406" t="s">
        <v>12312</v>
      </c>
      <c r="D8856" s="406">
        <v>19.82</v>
      </c>
      <c r="E8856" s="404" t="s">
        <v>65</v>
      </c>
      <c r="G8856"/>
    </row>
    <row r="8857" spans="1:7" ht="23.25" thickBot="1" x14ac:dyDescent="0.25">
      <c r="A8857" s="407">
        <v>91183</v>
      </c>
      <c r="B8857" s="407" t="s">
        <v>12313</v>
      </c>
      <c r="C8857" s="407" t="s">
        <v>12314</v>
      </c>
      <c r="D8857" s="407">
        <v>9.7799999999999994</v>
      </c>
      <c r="E8857" s="404" t="s">
        <v>65</v>
      </c>
      <c r="G8857"/>
    </row>
    <row r="8858" spans="1:7" ht="23.25" thickBot="1" x14ac:dyDescent="0.25">
      <c r="A8858" s="406">
        <v>91184</v>
      </c>
      <c r="B8858" s="406" t="s">
        <v>12315</v>
      </c>
      <c r="C8858" s="406" t="s">
        <v>12316</v>
      </c>
      <c r="D8858" s="406">
        <v>9.1</v>
      </c>
      <c r="E8858" s="404" t="s">
        <v>65</v>
      </c>
      <c r="G8858"/>
    </row>
    <row r="8859" spans="1:7" ht="23.25" thickBot="1" x14ac:dyDescent="0.25">
      <c r="A8859" s="407">
        <v>91185</v>
      </c>
      <c r="B8859" s="407" t="s">
        <v>12317</v>
      </c>
      <c r="C8859" s="407" t="s">
        <v>8379</v>
      </c>
      <c r="D8859" s="407">
        <v>5.0999999999999996</v>
      </c>
      <c r="E8859" s="404" t="s">
        <v>65</v>
      </c>
      <c r="G8859"/>
    </row>
    <row r="8860" spans="1:7" ht="23.25" thickBot="1" x14ac:dyDescent="0.25">
      <c r="A8860" s="406">
        <v>91186</v>
      </c>
      <c r="B8860" s="406" t="s">
        <v>12318</v>
      </c>
      <c r="C8860" s="406" t="s">
        <v>12319</v>
      </c>
      <c r="D8860" s="406">
        <v>4.1900000000000004</v>
      </c>
      <c r="E8860" s="404" t="s">
        <v>65</v>
      </c>
      <c r="G8860"/>
    </row>
    <row r="8861" spans="1:7" ht="23.25" thickBot="1" x14ac:dyDescent="0.25">
      <c r="A8861" s="407">
        <v>91187</v>
      </c>
      <c r="B8861" s="407" t="s">
        <v>12320</v>
      </c>
      <c r="C8861" s="407" t="s">
        <v>12319</v>
      </c>
      <c r="D8861" s="407">
        <v>4.8</v>
      </c>
      <c r="E8861" s="404" t="s">
        <v>65</v>
      </c>
      <c r="G8861"/>
    </row>
    <row r="8862" spans="1:7" ht="23.25" thickBot="1" x14ac:dyDescent="0.25">
      <c r="A8862" s="406">
        <v>91188</v>
      </c>
      <c r="B8862" s="406" t="s">
        <v>12321</v>
      </c>
      <c r="C8862" s="406" t="s">
        <v>2</v>
      </c>
      <c r="D8862" s="406">
        <v>4.87</v>
      </c>
      <c r="E8862" s="404" t="s">
        <v>65</v>
      </c>
      <c r="G8862"/>
    </row>
    <row r="8863" spans="1:7" ht="23.25" thickBot="1" x14ac:dyDescent="0.25">
      <c r="A8863" s="407">
        <v>91189</v>
      </c>
      <c r="B8863" s="407" t="s">
        <v>12322</v>
      </c>
      <c r="C8863" s="407" t="s">
        <v>2</v>
      </c>
      <c r="D8863" s="407">
        <v>32.92</v>
      </c>
      <c r="E8863" s="404" t="s">
        <v>65</v>
      </c>
      <c r="G8863"/>
    </row>
    <row r="8864" spans="1:7" ht="13.5" thickBot="1" x14ac:dyDescent="0.25">
      <c r="A8864" s="406">
        <v>91190</v>
      </c>
      <c r="B8864" s="406" t="s">
        <v>12323</v>
      </c>
      <c r="C8864" s="406" t="s">
        <v>2</v>
      </c>
      <c r="D8864" s="406">
        <v>3.51</v>
      </c>
      <c r="E8864" s="404" t="s">
        <v>65</v>
      </c>
      <c r="G8864"/>
    </row>
    <row r="8865" spans="1:7" ht="13.5" thickBot="1" x14ac:dyDescent="0.25">
      <c r="A8865" s="407">
        <v>91191</v>
      </c>
      <c r="B8865" s="407" t="s">
        <v>12324</v>
      </c>
      <c r="C8865" s="407" t="s">
        <v>12325</v>
      </c>
      <c r="D8865" s="407">
        <v>3.72</v>
      </c>
      <c r="E8865" s="404" t="s">
        <v>65</v>
      </c>
      <c r="G8865"/>
    </row>
    <row r="8866" spans="1:7" ht="13.5" thickBot="1" x14ac:dyDescent="0.25">
      <c r="A8866" s="406">
        <v>91192</v>
      </c>
      <c r="B8866" s="406" t="s">
        <v>12326</v>
      </c>
      <c r="C8866" s="406" t="s">
        <v>2</v>
      </c>
      <c r="D8866" s="406">
        <v>4.12</v>
      </c>
      <c r="E8866" s="404" t="s">
        <v>65</v>
      </c>
      <c r="G8866"/>
    </row>
    <row r="8867" spans="1:7" ht="23.25" thickBot="1" x14ac:dyDescent="0.25">
      <c r="A8867" s="407">
        <v>91222</v>
      </c>
      <c r="B8867" s="407" t="s">
        <v>15179</v>
      </c>
      <c r="C8867" s="407" t="s">
        <v>15180</v>
      </c>
      <c r="D8867" s="407">
        <v>9.73</v>
      </c>
      <c r="E8867" s="404" t="s">
        <v>65</v>
      </c>
      <c r="G8867"/>
    </row>
    <row r="8868" spans="1:7" ht="13.5" thickBot="1" x14ac:dyDescent="0.25">
      <c r="A8868" s="406">
        <v>232</v>
      </c>
      <c r="B8868" s="406" t="s">
        <v>1203</v>
      </c>
      <c r="C8868" s="406"/>
      <c r="D8868" s="406"/>
      <c r="E8868" s="404" t="s">
        <v>65</v>
      </c>
      <c r="G8868"/>
    </row>
    <row r="8869" spans="1:7" ht="13.5" thickBot="1" x14ac:dyDescent="0.25">
      <c r="A8869" s="407">
        <v>73826</v>
      </c>
      <c r="B8869" s="407" t="s">
        <v>1204</v>
      </c>
      <c r="C8869" s="407"/>
      <c r="D8869" s="407"/>
      <c r="E8869" s="404" t="s">
        <v>65</v>
      </c>
      <c r="G8869"/>
    </row>
    <row r="8870" spans="1:7" ht="13.5" thickBot="1" x14ac:dyDescent="0.25">
      <c r="A8870" s="406" t="s">
        <v>1205</v>
      </c>
      <c r="B8870" s="406" t="s">
        <v>3345</v>
      </c>
      <c r="C8870" s="406" t="s">
        <v>2</v>
      </c>
      <c r="D8870" s="406">
        <v>472.41</v>
      </c>
      <c r="E8870" s="404" t="s">
        <v>65</v>
      </c>
      <c r="G8870"/>
    </row>
    <row r="8871" spans="1:7" ht="13.5" thickBot="1" x14ac:dyDescent="0.25">
      <c r="A8871" s="407" t="s">
        <v>1206</v>
      </c>
      <c r="B8871" s="407" t="s">
        <v>3346</v>
      </c>
      <c r="C8871" s="407" t="s">
        <v>2</v>
      </c>
      <c r="D8871" s="407">
        <v>614.14</v>
      </c>
      <c r="E8871" s="404" t="s">
        <v>65</v>
      </c>
      <c r="G8871"/>
    </row>
    <row r="8872" spans="1:7" ht="13.5" thickBot="1" x14ac:dyDescent="0.25">
      <c r="A8872" s="406">
        <v>73834</v>
      </c>
      <c r="B8872" s="406" t="s">
        <v>1207</v>
      </c>
      <c r="C8872" s="406"/>
      <c r="D8872" s="406"/>
      <c r="E8872" s="404" t="s">
        <v>65</v>
      </c>
      <c r="G8872"/>
    </row>
    <row r="8873" spans="1:7" ht="13.5" thickBot="1" x14ac:dyDescent="0.25">
      <c r="A8873" s="407" t="s">
        <v>1208</v>
      </c>
      <c r="B8873" s="407" t="s">
        <v>3347</v>
      </c>
      <c r="C8873" s="407" t="s">
        <v>2</v>
      </c>
      <c r="D8873" s="407">
        <v>168.97</v>
      </c>
      <c r="E8873" s="404" t="s">
        <v>65</v>
      </c>
      <c r="G8873"/>
    </row>
    <row r="8874" spans="1:7" ht="13.5" thickBot="1" x14ac:dyDescent="0.25">
      <c r="A8874" s="406" t="s">
        <v>1209</v>
      </c>
      <c r="B8874" s="406" t="s">
        <v>3348</v>
      </c>
      <c r="C8874" s="406" t="s">
        <v>2</v>
      </c>
      <c r="D8874" s="406">
        <v>270.36</v>
      </c>
      <c r="E8874" s="404" t="s">
        <v>65</v>
      </c>
      <c r="G8874"/>
    </row>
    <row r="8875" spans="1:7" ht="13.5" thickBot="1" x14ac:dyDescent="0.25">
      <c r="A8875" s="407" t="s">
        <v>1210</v>
      </c>
      <c r="B8875" s="407" t="s">
        <v>3349</v>
      </c>
      <c r="C8875" s="407" t="s">
        <v>2</v>
      </c>
      <c r="D8875" s="407">
        <v>540.73</v>
      </c>
      <c r="E8875" s="404" t="s">
        <v>65</v>
      </c>
      <c r="G8875"/>
    </row>
    <row r="8876" spans="1:7" ht="13.5" thickBot="1" x14ac:dyDescent="0.25">
      <c r="A8876" s="406" t="s">
        <v>1211</v>
      </c>
      <c r="B8876" s="406" t="s">
        <v>3350</v>
      </c>
      <c r="C8876" s="406" t="s">
        <v>2</v>
      </c>
      <c r="D8876" s="406">
        <v>811.1</v>
      </c>
      <c r="E8876" s="404" t="s">
        <v>65</v>
      </c>
      <c r="G8876"/>
    </row>
    <row r="8877" spans="1:7" ht="13.5" thickBot="1" x14ac:dyDescent="0.25">
      <c r="A8877" s="407">
        <v>73835</v>
      </c>
      <c r="B8877" s="407" t="s">
        <v>1212</v>
      </c>
      <c r="C8877" s="407"/>
      <c r="D8877" s="407"/>
      <c r="E8877" s="404" t="s">
        <v>65</v>
      </c>
      <c r="G8877"/>
    </row>
    <row r="8878" spans="1:7" ht="13.5" thickBot="1" x14ac:dyDescent="0.25">
      <c r="A8878" s="406" t="s">
        <v>1213</v>
      </c>
      <c r="B8878" s="406" t="s">
        <v>3351</v>
      </c>
      <c r="C8878" s="406" t="s">
        <v>2</v>
      </c>
      <c r="D8878" s="409">
        <v>1125.27</v>
      </c>
      <c r="E8878" s="404" t="s">
        <v>65</v>
      </c>
      <c r="G8878"/>
    </row>
    <row r="8879" spans="1:7" ht="13.5" thickBot="1" x14ac:dyDescent="0.25">
      <c r="A8879" s="407" t="s">
        <v>1214</v>
      </c>
      <c r="B8879" s="407" t="s">
        <v>3352</v>
      </c>
      <c r="C8879" s="407" t="s">
        <v>2</v>
      </c>
      <c r="D8879" s="408">
        <v>1530.37</v>
      </c>
      <c r="E8879" s="404" t="s">
        <v>65</v>
      </c>
      <c r="G8879"/>
    </row>
    <row r="8880" spans="1:7" ht="13.5" thickBot="1" x14ac:dyDescent="0.25">
      <c r="A8880" s="406" t="s">
        <v>1215</v>
      </c>
      <c r="B8880" s="406" t="s">
        <v>3353</v>
      </c>
      <c r="C8880" s="406" t="s">
        <v>2</v>
      </c>
      <c r="D8880" s="409">
        <v>1710.42</v>
      </c>
      <c r="E8880" s="404" t="s">
        <v>65</v>
      </c>
      <c r="G8880"/>
    </row>
    <row r="8881" spans="1:7" ht="13.5" thickBot="1" x14ac:dyDescent="0.25">
      <c r="A8881" s="407">
        <v>73836</v>
      </c>
      <c r="B8881" s="407" t="s">
        <v>1216</v>
      </c>
      <c r="C8881" s="407"/>
      <c r="D8881" s="407"/>
      <c r="E8881" s="404" t="s">
        <v>65</v>
      </c>
      <c r="G8881"/>
    </row>
    <row r="8882" spans="1:7" ht="13.5" thickBot="1" x14ac:dyDescent="0.25">
      <c r="A8882" s="406" t="s">
        <v>1217</v>
      </c>
      <c r="B8882" s="406" t="s">
        <v>3354</v>
      </c>
      <c r="C8882" s="406" t="s">
        <v>2</v>
      </c>
      <c r="D8882" s="406">
        <v>450.11</v>
      </c>
      <c r="E8882" s="404" t="s">
        <v>65</v>
      </c>
      <c r="G8882"/>
    </row>
    <row r="8883" spans="1:7" ht="13.5" thickBot="1" x14ac:dyDescent="0.25">
      <c r="A8883" s="407" t="s">
        <v>1218</v>
      </c>
      <c r="B8883" s="407" t="s">
        <v>3355</v>
      </c>
      <c r="C8883" s="407" t="s">
        <v>2</v>
      </c>
      <c r="D8883" s="407">
        <v>585.14</v>
      </c>
      <c r="E8883" s="404" t="s">
        <v>65</v>
      </c>
      <c r="G8883"/>
    </row>
    <row r="8884" spans="1:7" ht="13.5" thickBot="1" x14ac:dyDescent="0.25">
      <c r="A8884" s="406" t="s">
        <v>1219</v>
      </c>
      <c r="B8884" s="406" t="s">
        <v>3356</v>
      </c>
      <c r="C8884" s="406" t="s">
        <v>2</v>
      </c>
      <c r="D8884" s="406">
        <v>900.22</v>
      </c>
      <c r="E8884" s="404" t="s">
        <v>65</v>
      </c>
      <c r="G8884"/>
    </row>
    <row r="8885" spans="1:7" ht="13.5" thickBot="1" x14ac:dyDescent="0.25">
      <c r="A8885" s="407" t="s">
        <v>1220</v>
      </c>
      <c r="B8885" s="407" t="s">
        <v>3357</v>
      </c>
      <c r="C8885" s="407" t="s">
        <v>2</v>
      </c>
      <c r="D8885" s="408">
        <v>1440.35</v>
      </c>
      <c r="E8885" s="404" t="s">
        <v>65</v>
      </c>
      <c r="G8885"/>
    </row>
    <row r="8886" spans="1:7" ht="13.5" thickBot="1" x14ac:dyDescent="0.25">
      <c r="A8886" s="406">
        <v>73837</v>
      </c>
      <c r="B8886" s="406" t="s">
        <v>1221</v>
      </c>
      <c r="C8886" s="406"/>
      <c r="D8886" s="406"/>
      <c r="E8886" s="404" t="s">
        <v>65</v>
      </c>
      <c r="G8886"/>
    </row>
    <row r="8887" spans="1:7" ht="13.5" thickBot="1" x14ac:dyDescent="0.25">
      <c r="A8887" s="407" t="s">
        <v>1222</v>
      </c>
      <c r="B8887" s="407" t="s">
        <v>3358</v>
      </c>
      <c r="C8887" s="407" t="s">
        <v>2</v>
      </c>
      <c r="D8887" s="407">
        <v>168.97</v>
      </c>
      <c r="E8887" s="404" t="s">
        <v>65</v>
      </c>
      <c r="G8887"/>
    </row>
    <row r="8888" spans="1:7" ht="23.25" customHeight="1" thickBot="1" x14ac:dyDescent="0.25">
      <c r="A8888" s="406" t="s">
        <v>1223</v>
      </c>
      <c r="B8888" s="406" t="s">
        <v>3359</v>
      </c>
      <c r="C8888" s="406" t="s">
        <v>2</v>
      </c>
      <c r="D8888" s="406">
        <v>337.95</v>
      </c>
      <c r="E8888" s="404" t="s">
        <v>65</v>
      </c>
      <c r="G8888"/>
    </row>
    <row r="8889" spans="1:7" ht="13.5" thickBot="1" x14ac:dyDescent="0.25">
      <c r="A8889" s="407" t="s">
        <v>1224</v>
      </c>
      <c r="B8889" s="407" t="s">
        <v>3360</v>
      </c>
      <c r="C8889" s="407" t="s">
        <v>2</v>
      </c>
      <c r="D8889" s="407">
        <v>675.91</v>
      </c>
      <c r="E8889" s="404" t="s">
        <v>65</v>
      </c>
      <c r="G8889"/>
    </row>
    <row r="8890" spans="1:7" ht="13.5" thickBot="1" x14ac:dyDescent="0.25">
      <c r="A8890" s="406">
        <v>240</v>
      </c>
      <c r="B8890" s="406" t="s">
        <v>1225</v>
      </c>
      <c r="C8890" s="406"/>
      <c r="D8890" s="406"/>
      <c r="E8890" s="404" t="s">
        <v>65</v>
      </c>
      <c r="G8890"/>
    </row>
    <row r="8891" spans="1:7" ht="13.5" thickBot="1" x14ac:dyDescent="0.25">
      <c r="A8891" s="407">
        <v>73612</v>
      </c>
      <c r="B8891" s="407" t="s">
        <v>3361</v>
      </c>
      <c r="C8891" s="407" t="s">
        <v>2</v>
      </c>
      <c r="D8891" s="407">
        <v>358.14</v>
      </c>
      <c r="E8891" s="404" t="s">
        <v>65</v>
      </c>
      <c r="G8891"/>
    </row>
    <row r="8892" spans="1:7" ht="23.25" customHeight="1" thickBot="1" x14ac:dyDescent="0.25">
      <c r="A8892" s="406">
        <v>73660</v>
      </c>
      <c r="B8892" s="406" t="s">
        <v>3362</v>
      </c>
      <c r="C8892" s="406" t="s">
        <v>184</v>
      </c>
      <c r="D8892" s="406">
        <v>64.97</v>
      </c>
      <c r="E8892" s="404" t="s">
        <v>65</v>
      </c>
      <c r="G8892"/>
    </row>
    <row r="8893" spans="1:7" ht="13.5" thickBot="1" x14ac:dyDescent="0.25">
      <c r="A8893" s="407">
        <v>73661</v>
      </c>
      <c r="B8893" s="407" t="s">
        <v>3363</v>
      </c>
      <c r="C8893" s="407" t="s">
        <v>2</v>
      </c>
      <c r="D8893" s="408">
        <v>1966.08</v>
      </c>
      <c r="E8893" s="404" t="s">
        <v>65</v>
      </c>
      <c r="G8893"/>
    </row>
    <row r="8894" spans="1:7" ht="13.5" thickBot="1" x14ac:dyDescent="0.25">
      <c r="A8894" s="406">
        <v>73693</v>
      </c>
      <c r="B8894" s="406" t="s">
        <v>3364</v>
      </c>
      <c r="C8894" s="406" t="s">
        <v>184</v>
      </c>
      <c r="D8894" s="406">
        <v>17.690000000000001</v>
      </c>
      <c r="E8894" s="404" t="s">
        <v>65</v>
      </c>
      <c r="G8894"/>
    </row>
    <row r="8895" spans="1:7" ht="13.5" thickBot="1" x14ac:dyDescent="0.25">
      <c r="A8895" s="407">
        <v>73694</v>
      </c>
      <c r="B8895" s="407" t="s">
        <v>3365</v>
      </c>
      <c r="C8895" s="407" t="s">
        <v>2</v>
      </c>
      <c r="D8895" s="407">
        <v>146.28</v>
      </c>
      <c r="E8895" s="404" t="s">
        <v>65</v>
      </c>
      <c r="G8895"/>
    </row>
    <row r="8896" spans="1:7" ht="13.5" thickBot="1" x14ac:dyDescent="0.25">
      <c r="A8896" s="406">
        <v>73695</v>
      </c>
      <c r="B8896" s="406" t="s">
        <v>3366</v>
      </c>
      <c r="C8896" s="406" t="s">
        <v>2</v>
      </c>
      <c r="D8896" s="406">
        <v>75.23</v>
      </c>
      <c r="E8896" s="404" t="s">
        <v>65</v>
      </c>
      <c r="G8896"/>
    </row>
    <row r="8897" spans="1:7" ht="13.5" thickBot="1" x14ac:dyDescent="0.25">
      <c r="A8897" s="407">
        <v>73824</v>
      </c>
      <c r="B8897" s="407" t="s">
        <v>1226</v>
      </c>
      <c r="C8897" s="407"/>
      <c r="D8897" s="407"/>
      <c r="E8897" s="404" t="s">
        <v>65</v>
      </c>
      <c r="G8897"/>
    </row>
    <row r="8898" spans="1:7" ht="13.5" thickBot="1" x14ac:dyDescent="0.25">
      <c r="A8898" s="406" t="s">
        <v>1227</v>
      </c>
      <c r="B8898" s="406" t="s">
        <v>3367</v>
      </c>
      <c r="C8898" s="406" t="s">
        <v>2</v>
      </c>
      <c r="D8898" s="406">
        <v>358.14</v>
      </c>
      <c r="E8898" s="404" t="s">
        <v>65</v>
      </c>
      <c r="G8898"/>
    </row>
    <row r="8899" spans="1:7" ht="13.5" thickBot="1" x14ac:dyDescent="0.25">
      <c r="A8899" s="407">
        <v>73825</v>
      </c>
      <c r="B8899" s="407" t="s">
        <v>1228</v>
      </c>
      <c r="C8899" s="407"/>
      <c r="D8899" s="407"/>
      <c r="E8899" s="404" t="s">
        <v>65</v>
      </c>
      <c r="G8899"/>
    </row>
    <row r="8900" spans="1:7" ht="13.5" thickBot="1" x14ac:dyDescent="0.25">
      <c r="A8900" s="406" t="s">
        <v>1229</v>
      </c>
      <c r="B8900" s="406" t="s">
        <v>3368</v>
      </c>
      <c r="C8900" s="406" t="s">
        <v>184</v>
      </c>
      <c r="D8900" s="406">
        <v>718.08</v>
      </c>
      <c r="E8900" s="404" t="s">
        <v>65</v>
      </c>
      <c r="G8900"/>
    </row>
    <row r="8901" spans="1:7" ht="13.5" thickBot="1" x14ac:dyDescent="0.25">
      <c r="A8901" s="407">
        <v>73873</v>
      </c>
      <c r="B8901" s="407" t="s">
        <v>1230</v>
      </c>
      <c r="C8901" s="407"/>
      <c r="D8901" s="407"/>
      <c r="E8901" s="404" t="s">
        <v>65</v>
      </c>
      <c r="G8901"/>
    </row>
    <row r="8902" spans="1:7" ht="13.5" thickBot="1" x14ac:dyDescent="0.25">
      <c r="A8902" s="406" t="s">
        <v>1231</v>
      </c>
      <c r="B8902" s="406" t="s">
        <v>3369</v>
      </c>
      <c r="C8902" s="406" t="s">
        <v>298</v>
      </c>
      <c r="D8902" s="406">
        <v>65.84</v>
      </c>
      <c r="E8902" s="404" t="s">
        <v>65</v>
      </c>
      <c r="G8902"/>
    </row>
    <row r="8903" spans="1:7" ht="13.5" thickBot="1" x14ac:dyDescent="0.25">
      <c r="A8903" s="407" t="s">
        <v>1232</v>
      </c>
      <c r="B8903" s="407" t="s">
        <v>3370</v>
      </c>
      <c r="C8903" s="407" t="s">
        <v>298</v>
      </c>
      <c r="D8903" s="407">
        <v>141.38999999999999</v>
      </c>
      <c r="E8903" s="404" t="s">
        <v>65</v>
      </c>
      <c r="G8903"/>
    </row>
    <row r="8904" spans="1:7" ht="13.5" thickBot="1" x14ac:dyDescent="0.25">
      <c r="A8904" s="406" t="s">
        <v>1233</v>
      </c>
      <c r="B8904" s="406" t="s">
        <v>3371</v>
      </c>
      <c r="C8904" s="406" t="s">
        <v>298</v>
      </c>
      <c r="D8904" s="406">
        <v>65.84</v>
      </c>
      <c r="E8904" s="404" t="s">
        <v>65</v>
      </c>
      <c r="G8904"/>
    </row>
    <row r="8905" spans="1:7" ht="13.5" thickBot="1" x14ac:dyDescent="0.25">
      <c r="A8905" s="407" t="s">
        <v>1234</v>
      </c>
      <c r="B8905" s="407" t="s">
        <v>3372</v>
      </c>
      <c r="C8905" s="407" t="s">
        <v>298</v>
      </c>
      <c r="D8905" s="407">
        <v>72.11</v>
      </c>
      <c r="E8905" s="404" t="s">
        <v>65</v>
      </c>
      <c r="G8905"/>
    </row>
    <row r="8906" spans="1:7" ht="23.25" thickBot="1" x14ac:dyDescent="0.25">
      <c r="A8906" s="406" t="s">
        <v>1235</v>
      </c>
      <c r="B8906" s="406" t="s">
        <v>3373</v>
      </c>
      <c r="C8906" s="406" t="s">
        <v>298</v>
      </c>
      <c r="D8906" s="406">
        <v>65.84</v>
      </c>
      <c r="E8906" s="404" t="s">
        <v>65</v>
      </c>
      <c r="G8906"/>
    </row>
    <row r="8907" spans="1:7" ht="13.5" thickBot="1" x14ac:dyDescent="0.25">
      <c r="A8907" s="407">
        <v>58</v>
      </c>
      <c r="B8907" s="407" t="s">
        <v>1236</v>
      </c>
      <c r="C8907" s="407"/>
      <c r="D8907" s="407"/>
      <c r="E8907" s="404" t="s">
        <v>65</v>
      </c>
      <c r="G8907"/>
    </row>
    <row r="8908" spans="1:7" ht="13.5" thickBot="1" x14ac:dyDescent="0.25">
      <c r="A8908" s="406">
        <v>73827</v>
      </c>
      <c r="B8908" s="406" t="s">
        <v>1237</v>
      </c>
      <c r="C8908" s="406"/>
      <c r="D8908" s="406"/>
      <c r="E8908" s="404" t="s">
        <v>65</v>
      </c>
      <c r="G8908"/>
    </row>
    <row r="8909" spans="1:7" ht="13.5" thickBot="1" x14ac:dyDescent="0.25">
      <c r="A8909" s="407" t="s">
        <v>1238</v>
      </c>
      <c r="B8909" s="407" t="s">
        <v>3374</v>
      </c>
      <c r="C8909" s="407" t="s">
        <v>2</v>
      </c>
      <c r="D8909" s="407">
        <v>45.63</v>
      </c>
      <c r="E8909" s="404" t="s">
        <v>65</v>
      </c>
      <c r="G8909"/>
    </row>
    <row r="8910" spans="1:7" ht="13.5" thickBot="1" x14ac:dyDescent="0.25">
      <c r="A8910" s="406">
        <v>74102</v>
      </c>
      <c r="B8910" s="406" t="s">
        <v>1201</v>
      </c>
      <c r="C8910" s="406"/>
      <c r="D8910" s="406"/>
      <c r="E8910" s="404" t="s">
        <v>65</v>
      </c>
      <c r="G8910"/>
    </row>
    <row r="8911" spans="1:7" ht="13.5" thickBot="1" x14ac:dyDescent="0.25">
      <c r="A8911" s="407" t="s">
        <v>1202</v>
      </c>
      <c r="B8911" s="407" t="s">
        <v>12327</v>
      </c>
      <c r="C8911" s="407" t="s">
        <v>2</v>
      </c>
      <c r="D8911" s="407">
        <v>156.63999999999999</v>
      </c>
      <c r="E8911" s="404" t="s">
        <v>65</v>
      </c>
      <c r="G8911"/>
    </row>
    <row r="8912" spans="1:7" ht="13.5" thickBot="1" x14ac:dyDescent="0.25">
      <c r="A8912" s="406">
        <v>74217</v>
      </c>
      <c r="B8912" s="406" t="s">
        <v>1239</v>
      </c>
      <c r="C8912" s="406"/>
      <c r="D8912" s="406"/>
      <c r="E8912" s="404" t="s">
        <v>65</v>
      </c>
      <c r="G8912"/>
    </row>
    <row r="8913" spans="1:7" ht="13.5" thickBot="1" x14ac:dyDescent="0.25">
      <c r="A8913" s="407" t="s">
        <v>1240</v>
      </c>
      <c r="B8913" s="407" t="s">
        <v>3375</v>
      </c>
      <c r="C8913" s="407" t="s">
        <v>2</v>
      </c>
      <c r="D8913" s="407">
        <v>145.15</v>
      </c>
      <c r="E8913" s="404" t="s">
        <v>65</v>
      </c>
      <c r="G8913"/>
    </row>
    <row r="8914" spans="1:7" ht="13.5" thickBot="1" x14ac:dyDescent="0.25">
      <c r="A8914" s="406" t="s">
        <v>1241</v>
      </c>
      <c r="B8914" s="406" t="s">
        <v>3376</v>
      </c>
      <c r="C8914" s="406" t="s">
        <v>2</v>
      </c>
      <c r="D8914" s="406">
        <v>177.48</v>
      </c>
      <c r="E8914" s="404" t="s">
        <v>65</v>
      </c>
      <c r="G8914"/>
    </row>
    <row r="8915" spans="1:7" ht="13.5" thickBot="1" x14ac:dyDescent="0.25">
      <c r="A8915" s="407" t="s">
        <v>1242</v>
      </c>
      <c r="B8915" s="407" t="s">
        <v>3377</v>
      </c>
      <c r="C8915" s="407" t="s">
        <v>2</v>
      </c>
      <c r="D8915" s="407">
        <v>139.16</v>
      </c>
      <c r="E8915" s="404" t="s">
        <v>65</v>
      </c>
      <c r="G8915"/>
    </row>
    <row r="8916" spans="1:7" ht="13.5" thickBot="1" x14ac:dyDescent="0.25">
      <c r="A8916" s="406">
        <v>74218</v>
      </c>
      <c r="B8916" s="406" t="s">
        <v>1243</v>
      </c>
      <c r="C8916" s="406"/>
      <c r="D8916" s="406"/>
      <c r="E8916" s="404" t="s">
        <v>65</v>
      </c>
      <c r="G8916"/>
    </row>
    <row r="8917" spans="1:7" ht="13.5" thickBot="1" x14ac:dyDescent="0.25">
      <c r="A8917" s="407" t="s">
        <v>1244</v>
      </c>
      <c r="B8917" s="407" t="s">
        <v>3378</v>
      </c>
      <c r="C8917" s="407" t="s">
        <v>2</v>
      </c>
      <c r="D8917" s="407">
        <v>46.52</v>
      </c>
      <c r="E8917" s="404" t="s">
        <v>65</v>
      </c>
      <c r="G8917"/>
    </row>
    <row r="8918" spans="1:7" ht="13.5" thickBot="1" x14ac:dyDescent="0.25">
      <c r="A8918" s="406">
        <v>74253</v>
      </c>
      <c r="B8918" s="406" t="s">
        <v>1245</v>
      </c>
      <c r="C8918" s="406"/>
      <c r="D8918" s="406"/>
      <c r="E8918" s="404" t="s">
        <v>65</v>
      </c>
      <c r="G8918"/>
    </row>
    <row r="8919" spans="1:7" ht="13.5" thickBot="1" x14ac:dyDescent="0.25">
      <c r="A8919" s="407" t="s">
        <v>1246</v>
      </c>
      <c r="B8919" s="407" t="s">
        <v>1247</v>
      </c>
      <c r="C8919" s="407" t="s">
        <v>3765</v>
      </c>
      <c r="D8919" s="407">
        <v>19.440000000000001</v>
      </c>
      <c r="E8919" s="404" t="s">
        <v>65</v>
      </c>
      <c r="G8919"/>
    </row>
    <row r="8920" spans="1:7" ht="13.5" thickBot="1" x14ac:dyDescent="0.25">
      <c r="A8920" s="406">
        <v>83878</v>
      </c>
      <c r="B8920" s="406" t="s">
        <v>4191</v>
      </c>
      <c r="C8920" s="406" t="s">
        <v>2</v>
      </c>
      <c r="D8920" s="406">
        <v>27.42</v>
      </c>
      <c r="E8920" s="404" t="s">
        <v>65</v>
      </c>
      <c r="G8920"/>
    </row>
    <row r="8921" spans="1:7" ht="13.5" thickBot="1" x14ac:dyDescent="0.25">
      <c r="A8921" s="407">
        <v>83879</v>
      </c>
      <c r="B8921" s="407" t="s">
        <v>4192</v>
      </c>
      <c r="C8921" s="407" t="s">
        <v>2</v>
      </c>
      <c r="D8921" s="407">
        <v>33.28</v>
      </c>
      <c r="E8921" s="404" t="s">
        <v>65</v>
      </c>
      <c r="G8921"/>
    </row>
    <row r="8922" spans="1:7" ht="13.5" thickBot="1" x14ac:dyDescent="0.25">
      <c r="A8922" s="406">
        <v>59</v>
      </c>
      <c r="B8922" s="406" t="s">
        <v>1248</v>
      </c>
      <c r="C8922" s="406"/>
      <c r="D8922" s="406"/>
      <c r="E8922" s="404" t="s">
        <v>65</v>
      </c>
      <c r="G8922"/>
    </row>
    <row r="8923" spans="1:7" ht="23.25" thickBot="1" x14ac:dyDescent="0.25">
      <c r="A8923" s="407">
        <v>73658</v>
      </c>
      <c r="B8923" s="407" t="s">
        <v>8390</v>
      </c>
      <c r="C8923" s="407" t="s">
        <v>1249</v>
      </c>
      <c r="D8923" s="407">
        <v>449.78</v>
      </c>
      <c r="E8923" s="404" t="s">
        <v>65</v>
      </c>
      <c r="G8923"/>
    </row>
    <row r="8924" spans="1:7" ht="13.5" thickBot="1" x14ac:dyDescent="0.25">
      <c r="A8924" s="406">
        <v>73784</v>
      </c>
      <c r="B8924" s="406" t="s">
        <v>1250</v>
      </c>
      <c r="C8924" s="406"/>
      <c r="D8924" s="406"/>
      <c r="E8924" s="404" t="s">
        <v>65</v>
      </c>
      <c r="G8924"/>
    </row>
    <row r="8925" spans="1:7" ht="45.75" thickBot="1" x14ac:dyDescent="0.25">
      <c r="A8925" s="407" t="s">
        <v>1251</v>
      </c>
      <c r="B8925" s="407" t="s">
        <v>12328</v>
      </c>
      <c r="C8925" s="407" t="s">
        <v>812</v>
      </c>
      <c r="D8925" s="407">
        <v>872.49</v>
      </c>
      <c r="E8925" s="404" t="s">
        <v>65</v>
      </c>
      <c r="G8925"/>
    </row>
    <row r="8926" spans="1:7" ht="34.5" thickBot="1" x14ac:dyDescent="0.25">
      <c r="A8926" s="406" t="s">
        <v>1252</v>
      </c>
      <c r="B8926" s="406" t="s">
        <v>3766</v>
      </c>
      <c r="C8926" s="406" t="s">
        <v>812</v>
      </c>
      <c r="D8926" s="409">
        <v>1145.9000000000001</v>
      </c>
      <c r="E8926" s="404" t="s">
        <v>65</v>
      </c>
      <c r="G8926"/>
    </row>
    <row r="8927" spans="1:7" ht="23.25" thickBot="1" x14ac:dyDescent="0.25">
      <c r="A8927" s="407">
        <v>74216</v>
      </c>
      <c r="B8927" s="407" t="s">
        <v>1253</v>
      </c>
      <c r="C8927" s="407"/>
      <c r="D8927" s="407"/>
      <c r="E8927" s="404" t="s">
        <v>65</v>
      </c>
      <c r="G8927"/>
    </row>
    <row r="8928" spans="1:7" ht="23.25" thickBot="1" x14ac:dyDescent="0.25">
      <c r="A8928" s="406" t="s">
        <v>1254</v>
      </c>
      <c r="B8928" s="406" t="s">
        <v>12329</v>
      </c>
      <c r="C8928" s="406" t="s">
        <v>70</v>
      </c>
      <c r="D8928" s="406">
        <v>73.239999999999995</v>
      </c>
      <c r="E8928" s="404" t="s">
        <v>65</v>
      </c>
      <c r="G8928"/>
    </row>
    <row r="8929" spans="1:7" ht="13.5" thickBot="1" x14ac:dyDescent="0.25">
      <c r="A8929" s="407">
        <v>17</v>
      </c>
      <c r="B8929" s="407" t="s">
        <v>1255</v>
      </c>
      <c r="C8929" s="407"/>
      <c r="D8929" s="407"/>
      <c r="E8929" s="404" t="s">
        <v>65</v>
      </c>
      <c r="G8929"/>
    </row>
    <row r="8930" spans="1:7" ht="13.5" thickBot="1" x14ac:dyDescent="0.25">
      <c r="A8930" s="406">
        <v>76451</v>
      </c>
      <c r="B8930" s="406" t="s">
        <v>1256</v>
      </c>
      <c r="C8930" s="406"/>
      <c r="D8930" s="406"/>
      <c r="E8930" s="404" t="s">
        <v>65</v>
      </c>
      <c r="G8930"/>
    </row>
    <row r="8931" spans="1:7" ht="23.25" thickBot="1" x14ac:dyDescent="0.25">
      <c r="A8931" s="407" t="s">
        <v>1257</v>
      </c>
      <c r="B8931" s="407" t="s">
        <v>1258</v>
      </c>
      <c r="C8931" s="407" t="s">
        <v>298</v>
      </c>
      <c r="D8931" s="407">
        <v>29.46</v>
      </c>
      <c r="E8931" s="404" t="s">
        <v>65</v>
      </c>
      <c r="G8931"/>
    </row>
    <row r="8932" spans="1:7" ht="13.5" thickBot="1" x14ac:dyDescent="0.25">
      <c r="A8932" s="406">
        <v>83335</v>
      </c>
      <c r="B8932" s="406" t="s">
        <v>4193</v>
      </c>
      <c r="C8932" s="406" t="s">
        <v>298</v>
      </c>
      <c r="D8932" s="406">
        <v>39.5</v>
      </c>
      <c r="E8932" s="404" t="s">
        <v>65</v>
      </c>
      <c r="G8932"/>
    </row>
    <row r="8933" spans="1:7" ht="13.5" thickBot="1" x14ac:dyDescent="0.25">
      <c r="A8933" s="407">
        <v>88548</v>
      </c>
      <c r="B8933" s="407" t="s">
        <v>3382</v>
      </c>
      <c r="C8933" s="407" t="s">
        <v>298</v>
      </c>
      <c r="D8933" s="407">
        <v>25.9</v>
      </c>
      <c r="E8933" s="404" t="s">
        <v>65</v>
      </c>
      <c r="G8933"/>
    </row>
    <row r="8934" spans="1:7" ht="13.5" thickBot="1" x14ac:dyDescent="0.25">
      <c r="A8934" s="406">
        <v>18</v>
      </c>
      <c r="B8934" s="406" t="s">
        <v>1259</v>
      </c>
      <c r="C8934" s="406"/>
      <c r="D8934" s="406"/>
      <c r="E8934" s="404" t="s">
        <v>65</v>
      </c>
      <c r="G8934"/>
    </row>
    <row r="8935" spans="1:7" ht="23.25" thickBot="1" x14ac:dyDescent="0.25">
      <c r="A8935" s="407">
        <v>7011</v>
      </c>
      <c r="B8935" s="407" t="s">
        <v>3379</v>
      </c>
      <c r="C8935" s="407" t="s">
        <v>70</v>
      </c>
      <c r="D8935" s="407">
        <v>4.8099999999999996</v>
      </c>
      <c r="E8935" s="404" t="s">
        <v>65</v>
      </c>
      <c r="G8935"/>
    </row>
    <row r="8936" spans="1:7" ht="13.5" thickBot="1" x14ac:dyDescent="0.25">
      <c r="A8936" s="406">
        <v>73903</v>
      </c>
      <c r="B8936" s="406" t="s">
        <v>1260</v>
      </c>
      <c r="C8936" s="406"/>
      <c r="D8936" s="406"/>
      <c r="E8936" s="404" t="s">
        <v>65</v>
      </c>
      <c r="G8936"/>
    </row>
    <row r="8937" spans="1:7" ht="13.5" thickBot="1" x14ac:dyDescent="0.25">
      <c r="A8937" s="407" t="s">
        <v>1261</v>
      </c>
      <c r="B8937" s="407" t="s">
        <v>3380</v>
      </c>
      <c r="C8937" s="407" t="s">
        <v>184</v>
      </c>
      <c r="D8937" s="407">
        <v>0.43</v>
      </c>
      <c r="E8937" s="404" t="s">
        <v>65</v>
      </c>
      <c r="G8937"/>
    </row>
    <row r="8938" spans="1:7" ht="13.5" thickBot="1" x14ac:dyDescent="0.25">
      <c r="A8938" s="406" t="s">
        <v>1262</v>
      </c>
      <c r="B8938" s="406" t="s">
        <v>12330</v>
      </c>
      <c r="C8938" s="406" t="s">
        <v>298</v>
      </c>
      <c r="D8938" s="406">
        <v>2.29</v>
      </c>
      <c r="E8938" s="404" t="s">
        <v>65</v>
      </c>
      <c r="G8938"/>
    </row>
    <row r="8939" spans="1:7" ht="13.5" thickBot="1" x14ac:dyDescent="0.25">
      <c r="A8939" s="407">
        <v>74151</v>
      </c>
      <c r="B8939" s="407" t="s">
        <v>1263</v>
      </c>
      <c r="C8939" s="407"/>
      <c r="D8939" s="407"/>
      <c r="E8939" s="404" t="s">
        <v>65</v>
      </c>
      <c r="G8939"/>
    </row>
    <row r="8940" spans="1:7" ht="23.25" thickBot="1" x14ac:dyDescent="0.25">
      <c r="A8940" s="406" t="s">
        <v>1264</v>
      </c>
      <c r="B8940" s="406" t="s">
        <v>15181</v>
      </c>
      <c r="C8940" s="406" t="s">
        <v>298</v>
      </c>
      <c r="D8940" s="406">
        <v>3.51</v>
      </c>
      <c r="E8940" s="404" t="s">
        <v>65</v>
      </c>
      <c r="G8940"/>
    </row>
    <row r="8941" spans="1:7" ht="13.5" thickBot="1" x14ac:dyDescent="0.25">
      <c r="A8941" s="407">
        <v>74154</v>
      </c>
      <c r="B8941" s="407" t="s">
        <v>1265</v>
      </c>
      <c r="C8941" s="407"/>
      <c r="D8941" s="407"/>
      <c r="E8941" s="404" t="s">
        <v>65</v>
      </c>
      <c r="G8941"/>
    </row>
    <row r="8942" spans="1:7" ht="23.25" thickBot="1" x14ac:dyDescent="0.25">
      <c r="A8942" s="406" t="s">
        <v>1266</v>
      </c>
      <c r="B8942" s="406" t="s">
        <v>15182</v>
      </c>
      <c r="C8942" s="406" t="s">
        <v>298</v>
      </c>
      <c r="D8942" s="406">
        <v>5.1100000000000003</v>
      </c>
      <c r="E8942" s="404" t="s">
        <v>65</v>
      </c>
      <c r="G8942"/>
    </row>
    <row r="8943" spans="1:7" ht="13.5" thickBot="1" x14ac:dyDescent="0.25">
      <c r="A8943" s="407">
        <v>74155</v>
      </c>
      <c r="B8943" s="407" t="s">
        <v>1267</v>
      </c>
      <c r="C8943" s="407"/>
      <c r="D8943" s="407"/>
      <c r="E8943" s="404" t="s">
        <v>65</v>
      </c>
      <c r="G8943"/>
    </row>
    <row r="8944" spans="1:7" ht="23.25" thickBot="1" x14ac:dyDescent="0.25">
      <c r="A8944" s="406" t="s">
        <v>1268</v>
      </c>
      <c r="B8944" s="406" t="s">
        <v>12331</v>
      </c>
      <c r="C8944" s="406" t="s">
        <v>1270</v>
      </c>
      <c r="D8944" s="406">
        <v>2.02</v>
      </c>
      <c r="E8944" s="404" t="s">
        <v>65</v>
      </c>
      <c r="G8944"/>
    </row>
    <row r="8945" spans="1:7" ht="23.25" thickBot="1" x14ac:dyDescent="0.25">
      <c r="A8945" s="407" t="s">
        <v>1269</v>
      </c>
      <c r="B8945" s="407" t="s">
        <v>12332</v>
      </c>
      <c r="C8945" s="407" t="s">
        <v>1270</v>
      </c>
      <c r="D8945" s="407">
        <v>3.92</v>
      </c>
      <c r="E8945" s="404" t="s">
        <v>65</v>
      </c>
      <c r="G8945"/>
    </row>
    <row r="8946" spans="1:7" ht="13.5" thickBot="1" x14ac:dyDescent="0.25">
      <c r="A8946" s="406">
        <v>74205</v>
      </c>
      <c r="B8946" s="406" t="s">
        <v>1271</v>
      </c>
      <c r="C8946" s="406"/>
      <c r="D8946" s="406"/>
      <c r="E8946" s="404" t="s">
        <v>65</v>
      </c>
      <c r="G8946"/>
    </row>
    <row r="8947" spans="1:7" ht="23.25" thickBot="1" x14ac:dyDescent="0.25">
      <c r="A8947" s="407" t="s">
        <v>1272</v>
      </c>
      <c r="B8947" s="407" t="s">
        <v>3381</v>
      </c>
      <c r="C8947" s="407" t="s">
        <v>298</v>
      </c>
      <c r="D8947" s="407">
        <v>1.89</v>
      </c>
      <c r="E8947" s="404" t="s">
        <v>65</v>
      </c>
      <c r="G8947"/>
    </row>
    <row r="8948" spans="1:7" ht="13.5" thickBot="1" x14ac:dyDescent="0.25">
      <c r="A8948" s="406">
        <v>78018</v>
      </c>
      <c r="B8948" s="406" t="s">
        <v>4194</v>
      </c>
      <c r="C8948" s="406" t="s">
        <v>298</v>
      </c>
      <c r="D8948" s="406">
        <v>32.119999999999997</v>
      </c>
      <c r="E8948" s="404" t="s">
        <v>65</v>
      </c>
      <c r="G8948"/>
    </row>
    <row r="8949" spans="1:7" ht="13.5" thickBot="1" x14ac:dyDescent="0.25">
      <c r="A8949" s="407">
        <v>79472</v>
      </c>
      <c r="B8949" s="407" t="s">
        <v>3383</v>
      </c>
      <c r="C8949" s="407" t="s">
        <v>184</v>
      </c>
      <c r="D8949" s="407">
        <v>0.51</v>
      </c>
      <c r="E8949" s="404" t="s">
        <v>65</v>
      </c>
      <c r="G8949"/>
    </row>
    <row r="8950" spans="1:7" ht="13.5" thickBot="1" x14ac:dyDescent="0.25">
      <c r="A8950" s="406">
        <v>79473</v>
      </c>
      <c r="B8950" s="406" t="s">
        <v>3384</v>
      </c>
      <c r="C8950" s="406" t="s">
        <v>298</v>
      </c>
      <c r="D8950" s="406">
        <v>6.9</v>
      </c>
      <c r="E8950" s="404" t="s">
        <v>65</v>
      </c>
      <c r="G8950"/>
    </row>
    <row r="8951" spans="1:7" ht="13.5" thickBot="1" x14ac:dyDescent="0.25">
      <c r="A8951" s="407">
        <v>79474</v>
      </c>
      <c r="B8951" s="407" t="s">
        <v>4195</v>
      </c>
      <c r="C8951" s="407" t="s">
        <v>298</v>
      </c>
      <c r="D8951" s="407">
        <v>54.2</v>
      </c>
      <c r="E8951" s="404" t="s">
        <v>65</v>
      </c>
      <c r="G8951"/>
    </row>
    <row r="8952" spans="1:7" ht="13.5" thickBot="1" x14ac:dyDescent="0.25">
      <c r="A8952" s="406">
        <v>79477</v>
      </c>
      <c r="B8952" s="406" t="s">
        <v>3385</v>
      </c>
      <c r="C8952" s="406" t="s">
        <v>298</v>
      </c>
      <c r="D8952" s="406">
        <v>341.86</v>
      </c>
      <c r="E8952" s="404" t="s">
        <v>65</v>
      </c>
      <c r="G8952"/>
    </row>
    <row r="8953" spans="1:7" ht="13.5" thickBot="1" x14ac:dyDescent="0.25">
      <c r="A8953" s="407">
        <v>79478</v>
      </c>
      <c r="B8953" s="407" t="s">
        <v>1273</v>
      </c>
      <c r="C8953" s="407" t="s">
        <v>298</v>
      </c>
      <c r="D8953" s="407">
        <v>39.21</v>
      </c>
      <c r="E8953" s="404" t="s">
        <v>65</v>
      </c>
      <c r="G8953"/>
    </row>
    <row r="8954" spans="1:7" ht="13.5" thickBot="1" x14ac:dyDescent="0.25">
      <c r="A8954" s="406">
        <v>79479</v>
      </c>
      <c r="B8954" s="406" t="s">
        <v>4196</v>
      </c>
      <c r="C8954" s="406" t="s">
        <v>298</v>
      </c>
      <c r="D8954" s="406">
        <v>46.71</v>
      </c>
      <c r="E8954" s="404" t="s">
        <v>65</v>
      </c>
      <c r="G8954"/>
    </row>
    <row r="8955" spans="1:7" ht="13.5" thickBot="1" x14ac:dyDescent="0.25">
      <c r="A8955" s="407">
        <v>79480</v>
      </c>
      <c r="B8955" s="407" t="s">
        <v>1274</v>
      </c>
      <c r="C8955" s="407" t="s">
        <v>298</v>
      </c>
      <c r="D8955" s="407">
        <v>2.91</v>
      </c>
      <c r="E8955" s="404" t="s">
        <v>65</v>
      </c>
      <c r="G8955"/>
    </row>
    <row r="8956" spans="1:7" ht="13.5" thickBot="1" x14ac:dyDescent="0.25">
      <c r="A8956" s="406">
        <v>79505</v>
      </c>
      <c r="B8956" s="406" t="s">
        <v>1275</v>
      </c>
      <c r="C8956" s="406"/>
      <c r="D8956" s="406"/>
      <c r="E8956" s="404" t="s">
        <v>65</v>
      </c>
      <c r="G8956"/>
    </row>
    <row r="8957" spans="1:7" ht="23.25" thickBot="1" x14ac:dyDescent="0.25">
      <c r="A8957" s="407" t="s">
        <v>1276</v>
      </c>
      <c r="B8957" s="407" t="s">
        <v>4197</v>
      </c>
      <c r="C8957" s="407" t="s">
        <v>298</v>
      </c>
      <c r="D8957" s="407">
        <v>72.67</v>
      </c>
      <c r="E8957" s="404" t="s">
        <v>65</v>
      </c>
      <c r="G8957"/>
    </row>
    <row r="8958" spans="1:7" ht="23.25" thickBot="1" x14ac:dyDescent="0.25">
      <c r="A8958" s="406" t="s">
        <v>1277</v>
      </c>
      <c r="B8958" s="406" t="s">
        <v>4198</v>
      </c>
      <c r="C8958" s="406" t="s">
        <v>298</v>
      </c>
      <c r="D8958" s="406">
        <v>158.85</v>
      </c>
      <c r="E8958" s="404" t="s">
        <v>65</v>
      </c>
      <c r="G8958"/>
    </row>
    <row r="8959" spans="1:7" ht="13.5" thickBot="1" x14ac:dyDescent="0.25">
      <c r="A8959" s="407">
        <v>79517</v>
      </c>
      <c r="B8959" s="407" t="s">
        <v>1278</v>
      </c>
      <c r="C8959" s="407"/>
      <c r="D8959" s="407"/>
      <c r="E8959" s="404" t="s">
        <v>65</v>
      </c>
      <c r="G8959"/>
    </row>
    <row r="8960" spans="1:7" ht="13.5" thickBot="1" x14ac:dyDescent="0.25">
      <c r="A8960" s="406" t="s">
        <v>1279</v>
      </c>
      <c r="B8960" s="406" t="s">
        <v>3386</v>
      </c>
      <c r="C8960" s="406" t="s">
        <v>298</v>
      </c>
      <c r="D8960" s="406">
        <v>26.76</v>
      </c>
      <c r="E8960" s="404" t="s">
        <v>65</v>
      </c>
      <c r="G8960"/>
    </row>
    <row r="8961" spans="1:7" ht="13.5" thickBot="1" x14ac:dyDescent="0.25">
      <c r="A8961" s="407" t="s">
        <v>1280</v>
      </c>
      <c r="B8961" s="407" t="s">
        <v>3387</v>
      </c>
      <c r="C8961" s="407" t="s">
        <v>298</v>
      </c>
      <c r="D8961" s="407">
        <v>42.82</v>
      </c>
      <c r="E8961" s="404" t="s">
        <v>65</v>
      </c>
      <c r="G8961"/>
    </row>
    <row r="8962" spans="1:7" ht="23.25" thickBot="1" x14ac:dyDescent="0.25">
      <c r="A8962" s="406">
        <v>83336</v>
      </c>
      <c r="B8962" s="406" t="s">
        <v>4199</v>
      </c>
      <c r="C8962" s="406" t="s">
        <v>298</v>
      </c>
      <c r="D8962" s="406">
        <v>4.42</v>
      </c>
      <c r="E8962" s="404" t="s">
        <v>65</v>
      </c>
      <c r="G8962"/>
    </row>
    <row r="8963" spans="1:7" ht="23.25" thickBot="1" x14ac:dyDescent="0.25">
      <c r="A8963" s="407">
        <v>83338</v>
      </c>
      <c r="B8963" s="407" t="s">
        <v>4200</v>
      </c>
      <c r="C8963" s="407" t="s">
        <v>298</v>
      </c>
      <c r="D8963" s="407">
        <v>2.56</v>
      </c>
      <c r="E8963" s="404" t="s">
        <v>65</v>
      </c>
      <c r="G8963"/>
    </row>
    <row r="8964" spans="1:7" ht="34.5" thickBot="1" x14ac:dyDescent="0.25">
      <c r="A8964" s="406">
        <v>89885</v>
      </c>
      <c r="B8964" s="406" t="s">
        <v>12333</v>
      </c>
      <c r="C8964" s="406" t="s">
        <v>12334</v>
      </c>
      <c r="D8964" s="406">
        <v>7.24</v>
      </c>
      <c r="E8964" s="404" t="s">
        <v>65</v>
      </c>
      <c r="G8964"/>
    </row>
    <row r="8965" spans="1:7" ht="34.5" thickBot="1" x14ac:dyDescent="0.25">
      <c r="A8965" s="407">
        <v>89886</v>
      </c>
      <c r="B8965" s="407" t="s">
        <v>12335</v>
      </c>
      <c r="C8965" s="407" t="s">
        <v>12334</v>
      </c>
      <c r="D8965" s="407">
        <v>7.26</v>
      </c>
      <c r="E8965" s="404" t="s">
        <v>65</v>
      </c>
      <c r="G8965"/>
    </row>
    <row r="8966" spans="1:7" ht="34.5" thickBot="1" x14ac:dyDescent="0.25">
      <c r="A8966" s="406">
        <v>89887</v>
      </c>
      <c r="B8966" s="406" t="s">
        <v>12336</v>
      </c>
      <c r="C8966" s="406" t="s">
        <v>12334</v>
      </c>
      <c r="D8966" s="406">
        <v>7.46</v>
      </c>
      <c r="E8966" s="404" t="s">
        <v>65</v>
      </c>
      <c r="G8966"/>
    </row>
    <row r="8967" spans="1:7" ht="34.5" thickBot="1" x14ac:dyDescent="0.25">
      <c r="A8967" s="407">
        <v>89888</v>
      </c>
      <c r="B8967" s="407" t="s">
        <v>12337</v>
      </c>
      <c r="C8967" s="407" t="s">
        <v>12334</v>
      </c>
      <c r="D8967" s="407">
        <v>7.4</v>
      </c>
      <c r="E8967" s="404" t="s">
        <v>65</v>
      </c>
      <c r="G8967"/>
    </row>
    <row r="8968" spans="1:7" ht="34.5" thickBot="1" x14ac:dyDescent="0.25">
      <c r="A8968" s="406">
        <v>89889</v>
      </c>
      <c r="B8968" s="406" t="s">
        <v>12338</v>
      </c>
      <c r="C8968" s="406" t="s">
        <v>12334</v>
      </c>
      <c r="D8968" s="406">
        <v>7.61</v>
      </c>
      <c r="E8968" s="404" t="s">
        <v>65</v>
      </c>
      <c r="G8968"/>
    </row>
    <row r="8969" spans="1:7" ht="34.5" thickBot="1" x14ac:dyDescent="0.25">
      <c r="A8969" s="407">
        <v>89890</v>
      </c>
      <c r="B8969" s="407" t="s">
        <v>12339</v>
      </c>
      <c r="C8969" s="407" t="s">
        <v>12334</v>
      </c>
      <c r="D8969" s="407">
        <v>10.26</v>
      </c>
      <c r="E8969" s="404" t="s">
        <v>65</v>
      </c>
      <c r="G8969"/>
    </row>
    <row r="8970" spans="1:7" ht="34.5" thickBot="1" x14ac:dyDescent="0.25">
      <c r="A8970" s="406">
        <v>89891</v>
      </c>
      <c r="B8970" s="406" t="s">
        <v>12340</v>
      </c>
      <c r="C8970" s="406" t="s">
        <v>12334</v>
      </c>
      <c r="D8970" s="406">
        <v>10.44</v>
      </c>
      <c r="E8970" s="404" t="s">
        <v>65</v>
      </c>
      <c r="G8970"/>
    </row>
    <row r="8971" spans="1:7" ht="34.5" thickBot="1" x14ac:dyDescent="0.25">
      <c r="A8971" s="407">
        <v>89892</v>
      </c>
      <c r="B8971" s="407" t="s">
        <v>12341</v>
      </c>
      <c r="C8971" s="407" t="s">
        <v>12334</v>
      </c>
      <c r="D8971" s="407">
        <v>9.68</v>
      </c>
      <c r="E8971" s="404" t="s">
        <v>65</v>
      </c>
      <c r="G8971"/>
    </row>
    <row r="8972" spans="1:7" ht="34.5" thickBot="1" x14ac:dyDescent="0.25">
      <c r="A8972" s="406">
        <v>89893</v>
      </c>
      <c r="B8972" s="406" t="s">
        <v>12342</v>
      </c>
      <c r="C8972" s="406" t="s">
        <v>12334</v>
      </c>
      <c r="D8972" s="406">
        <v>12.5</v>
      </c>
      <c r="E8972" s="404" t="s">
        <v>65</v>
      </c>
      <c r="G8972"/>
    </row>
    <row r="8973" spans="1:7" ht="34.5" thickBot="1" x14ac:dyDescent="0.25">
      <c r="A8973" s="407">
        <v>89894</v>
      </c>
      <c r="B8973" s="407" t="s">
        <v>12343</v>
      </c>
      <c r="C8973" s="407" t="s">
        <v>12334</v>
      </c>
      <c r="D8973" s="407">
        <v>13.97</v>
      </c>
      <c r="E8973" s="404" t="s">
        <v>65</v>
      </c>
      <c r="G8973"/>
    </row>
    <row r="8974" spans="1:7" ht="34.5" thickBot="1" x14ac:dyDescent="0.25">
      <c r="A8974" s="406">
        <v>89895</v>
      </c>
      <c r="B8974" s="406" t="s">
        <v>12344</v>
      </c>
      <c r="C8974" s="406" t="s">
        <v>12334</v>
      </c>
      <c r="D8974" s="406">
        <v>16.73</v>
      </c>
      <c r="E8974" s="404" t="s">
        <v>65</v>
      </c>
      <c r="G8974"/>
    </row>
    <row r="8975" spans="1:7" ht="34.5" thickBot="1" x14ac:dyDescent="0.25">
      <c r="A8975" s="407">
        <v>89896</v>
      </c>
      <c r="B8975" s="407" t="s">
        <v>12345</v>
      </c>
      <c r="C8975" s="407" t="s">
        <v>12334</v>
      </c>
      <c r="D8975" s="407">
        <v>13.75</v>
      </c>
      <c r="E8975" s="404" t="s">
        <v>65</v>
      </c>
      <c r="G8975"/>
    </row>
    <row r="8976" spans="1:7" ht="34.5" thickBot="1" x14ac:dyDescent="0.25">
      <c r="A8976" s="406">
        <v>89897</v>
      </c>
      <c r="B8976" s="406" t="s">
        <v>12346</v>
      </c>
      <c r="C8976" s="406" t="s">
        <v>12334</v>
      </c>
      <c r="D8976" s="406">
        <v>20.28</v>
      </c>
      <c r="E8976" s="404" t="s">
        <v>65</v>
      </c>
      <c r="G8976"/>
    </row>
    <row r="8977" spans="1:7" ht="34.5" thickBot="1" x14ac:dyDescent="0.25">
      <c r="A8977" s="407">
        <v>89898</v>
      </c>
      <c r="B8977" s="407" t="s">
        <v>12347</v>
      </c>
      <c r="C8977" s="407" t="s">
        <v>12334</v>
      </c>
      <c r="D8977" s="407">
        <v>23.05</v>
      </c>
      <c r="E8977" s="404" t="s">
        <v>65</v>
      </c>
      <c r="G8977"/>
    </row>
    <row r="8978" spans="1:7" ht="34.5" thickBot="1" x14ac:dyDescent="0.25">
      <c r="A8978" s="406">
        <v>89899</v>
      </c>
      <c r="B8978" s="406" t="s">
        <v>12348</v>
      </c>
      <c r="C8978" s="406" t="s">
        <v>12334</v>
      </c>
      <c r="D8978" s="406">
        <v>17.04</v>
      </c>
      <c r="E8978" s="404" t="s">
        <v>65</v>
      </c>
      <c r="G8978"/>
    </row>
    <row r="8979" spans="1:7" ht="34.5" thickBot="1" x14ac:dyDescent="0.25">
      <c r="A8979" s="407">
        <v>89900</v>
      </c>
      <c r="B8979" s="407" t="s">
        <v>12349</v>
      </c>
      <c r="C8979" s="407" t="s">
        <v>12334</v>
      </c>
      <c r="D8979" s="407">
        <v>29.1</v>
      </c>
      <c r="E8979" s="404" t="s">
        <v>65</v>
      </c>
      <c r="G8979"/>
    </row>
    <row r="8980" spans="1:7" ht="34.5" thickBot="1" x14ac:dyDescent="0.25">
      <c r="A8980" s="406">
        <v>89901</v>
      </c>
      <c r="B8980" s="406" t="s">
        <v>12350</v>
      </c>
      <c r="C8980" s="406" t="s">
        <v>12334</v>
      </c>
      <c r="D8980" s="406">
        <v>18.850000000000001</v>
      </c>
      <c r="E8980" s="404" t="s">
        <v>65</v>
      </c>
      <c r="G8980"/>
    </row>
    <row r="8981" spans="1:7" ht="34.5" thickBot="1" x14ac:dyDescent="0.25">
      <c r="A8981" s="407">
        <v>89902</v>
      </c>
      <c r="B8981" s="407" t="s">
        <v>12351</v>
      </c>
      <c r="C8981" s="407" t="s">
        <v>12334</v>
      </c>
      <c r="D8981" s="407">
        <v>36.01</v>
      </c>
      <c r="E8981" s="404" t="s">
        <v>65</v>
      </c>
      <c r="G8981"/>
    </row>
    <row r="8982" spans="1:7" ht="34.5" thickBot="1" x14ac:dyDescent="0.25">
      <c r="A8982" s="406">
        <v>89903</v>
      </c>
      <c r="B8982" s="406" t="s">
        <v>12352</v>
      </c>
      <c r="C8982" s="406" t="s">
        <v>12334</v>
      </c>
      <c r="D8982" s="406">
        <v>6.19</v>
      </c>
      <c r="E8982" s="404" t="s">
        <v>65</v>
      </c>
      <c r="G8982"/>
    </row>
    <row r="8983" spans="1:7" ht="34.5" thickBot="1" x14ac:dyDescent="0.25">
      <c r="A8983" s="407">
        <v>89904</v>
      </c>
      <c r="B8983" s="407" t="s">
        <v>12353</v>
      </c>
      <c r="C8983" s="407" t="s">
        <v>12334</v>
      </c>
      <c r="D8983" s="407">
        <v>6.22</v>
      </c>
      <c r="E8983" s="404" t="s">
        <v>65</v>
      </c>
      <c r="G8983"/>
    </row>
    <row r="8984" spans="1:7" ht="34.5" thickBot="1" x14ac:dyDescent="0.25">
      <c r="A8984" s="406">
        <v>89905</v>
      </c>
      <c r="B8984" s="406" t="s">
        <v>12354</v>
      </c>
      <c r="C8984" s="406" t="s">
        <v>12334</v>
      </c>
      <c r="D8984" s="406">
        <v>6.39</v>
      </c>
      <c r="E8984" s="404" t="s">
        <v>65</v>
      </c>
      <c r="G8984"/>
    </row>
    <row r="8985" spans="1:7" ht="34.5" thickBot="1" x14ac:dyDescent="0.25">
      <c r="A8985" s="407">
        <v>89906</v>
      </c>
      <c r="B8985" s="407" t="s">
        <v>12355</v>
      </c>
      <c r="C8985" s="407" t="s">
        <v>12334</v>
      </c>
      <c r="D8985" s="407">
        <v>6.33</v>
      </c>
      <c r="E8985" s="404" t="s">
        <v>65</v>
      </c>
      <c r="G8985"/>
    </row>
    <row r="8986" spans="1:7" ht="34.5" thickBot="1" x14ac:dyDescent="0.25">
      <c r="A8986" s="406">
        <v>89907</v>
      </c>
      <c r="B8986" s="406" t="s">
        <v>12356</v>
      </c>
      <c r="C8986" s="406" t="s">
        <v>12334</v>
      </c>
      <c r="D8986" s="406">
        <v>7.26</v>
      </c>
      <c r="E8986" s="404" t="s">
        <v>65</v>
      </c>
      <c r="G8986"/>
    </row>
    <row r="8987" spans="1:7" ht="34.5" thickBot="1" x14ac:dyDescent="0.25">
      <c r="A8987" s="407">
        <v>89908</v>
      </c>
      <c r="B8987" s="407" t="s">
        <v>12357</v>
      </c>
      <c r="C8987" s="407" t="s">
        <v>12334</v>
      </c>
      <c r="D8987" s="407">
        <v>9.66</v>
      </c>
      <c r="E8987" s="404" t="s">
        <v>65</v>
      </c>
      <c r="G8987"/>
    </row>
    <row r="8988" spans="1:7" ht="34.5" thickBot="1" x14ac:dyDescent="0.25">
      <c r="A8988" s="406">
        <v>89909</v>
      </c>
      <c r="B8988" s="406" t="s">
        <v>12358</v>
      </c>
      <c r="C8988" s="406" t="s">
        <v>12334</v>
      </c>
      <c r="D8988" s="406">
        <v>9.8000000000000007</v>
      </c>
      <c r="E8988" s="404" t="s">
        <v>65</v>
      </c>
      <c r="G8988"/>
    </row>
    <row r="8989" spans="1:7" ht="34.5" thickBot="1" x14ac:dyDescent="0.25">
      <c r="A8989" s="407">
        <v>89910</v>
      </c>
      <c r="B8989" s="407" t="s">
        <v>12359</v>
      </c>
      <c r="C8989" s="407" t="s">
        <v>12334</v>
      </c>
      <c r="D8989" s="407">
        <v>8.43</v>
      </c>
      <c r="E8989" s="404" t="s">
        <v>65</v>
      </c>
      <c r="G8989"/>
    </row>
    <row r="8990" spans="1:7" ht="34.5" thickBot="1" x14ac:dyDescent="0.25">
      <c r="A8990" s="406">
        <v>89911</v>
      </c>
      <c r="B8990" s="406" t="s">
        <v>12360</v>
      </c>
      <c r="C8990" s="406" t="s">
        <v>12334</v>
      </c>
      <c r="D8990" s="406">
        <v>11.68</v>
      </c>
      <c r="E8990" s="404" t="s">
        <v>65</v>
      </c>
      <c r="G8990"/>
    </row>
    <row r="8991" spans="1:7" ht="34.5" thickBot="1" x14ac:dyDescent="0.25">
      <c r="A8991" s="407">
        <v>89912</v>
      </c>
      <c r="B8991" s="407" t="s">
        <v>12361</v>
      </c>
      <c r="C8991" s="407" t="s">
        <v>12334</v>
      </c>
      <c r="D8991" s="407">
        <v>12.32</v>
      </c>
      <c r="E8991" s="404" t="s">
        <v>65</v>
      </c>
      <c r="G8991"/>
    </row>
    <row r="8992" spans="1:7" ht="34.5" thickBot="1" x14ac:dyDescent="0.25">
      <c r="A8992" s="406">
        <v>89913</v>
      </c>
      <c r="B8992" s="406" t="s">
        <v>12362</v>
      </c>
      <c r="C8992" s="406" t="s">
        <v>12334</v>
      </c>
      <c r="D8992" s="406">
        <v>14.82</v>
      </c>
      <c r="E8992" s="404" t="s">
        <v>65</v>
      </c>
      <c r="G8992"/>
    </row>
    <row r="8993" spans="1:7" ht="34.5" thickBot="1" x14ac:dyDescent="0.25">
      <c r="A8993" s="407">
        <v>89914</v>
      </c>
      <c r="B8993" s="407" t="s">
        <v>12363</v>
      </c>
      <c r="C8993" s="407" t="s">
        <v>12334</v>
      </c>
      <c r="D8993" s="407">
        <v>12.11</v>
      </c>
      <c r="E8993" s="404" t="s">
        <v>65</v>
      </c>
      <c r="G8993"/>
    </row>
    <row r="8994" spans="1:7" ht="34.5" thickBot="1" x14ac:dyDescent="0.25">
      <c r="A8994" s="406">
        <v>89915</v>
      </c>
      <c r="B8994" s="406" t="s">
        <v>12364</v>
      </c>
      <c r="C8994" s="406" t="s">
        <v>12334</v>
      </c>
      <c r="D8994" s="406">
        <v>17.309999999999999</v>
      </c>
      <c r="E8994" s="404" t="s">
        <v>65</v>
      </c>
      <c r="G8994"/>
    </row>
    <row r="8995" spans="1:7" ht="34.5" thickBot="1" x14ac:dyDescent="0.25">
      <c r="A8995" s="407">
        <v>89916</v>
      </c>
      <c r="B8995" s="407" t="s">
        <v>12365</v>
      </c>
      <c r="C8995" s="407" t="s">
        <v>12334</v>
      </c>
      <c r="D8995" s="407">
        <v>20.56</v>
      </c>
      <c r="E8995" s="404" t="s">
        <v>65</v>
      </c>
      <c r="G8995"/>
    </row>
    <row r="8996" spans="1:7" ht="34.5" thickBot="1" x14ac:dyDescent="0.25">
      <c r="A8996" s="406">
        <v>89917</v>
      </c>
      <c r="B8996" s="406" t="s">
        <v>12366</v>
      </c>
      <c r="C8996" s="406" t="s">
        <v>12334</v>
      </c>
      <c r="D8996" s="406">
        <v>15.07</v>
      </c>
      <c r="E8996" s="404" t="s">
        <v>65</v>
      </c>
      <c r="G8996"/>
    </row>
    <row r="8997" spans="1:7" ht="34.5" thickBot="1" x14ac:dyDescent="0.25">
      <c r="A8997" s="407">
        <v>89918</v>
      </c>
      <c r="B8997" s="407" t="s">
        <v>12367</v>
      </c>
      <c r="C8997" s="407" t="s">
        <v>12334</v>
      </c>
      <c r="D8997" s="407">
        <v>25.33</v>
      </c>
      <c r="E8997" s="404" t="s">
        <v>65</v>
      </c>
      <c r="G8997"/>
    </row>
    <row r="8998" spans="1:7" ht="34.5" thickBot="1" x14ac:dyDescent="0.25">
      <c r="A8998" s="406">
        <v>89919</v>
      </c>
      <c r="B8998" s="406" t="s">
        <v>12368</v>
      </c>
      <c r="C8998" s="406" t="s">
        <v>12334</v>
      </c>
      <c r="D8998" s="406">
        <v>16.72</v>
      </c>
      <c r="E8998" s="404" t="s">
        <v>65</v>
      </c>
      <c r="G8998"/>
    </row>
    <row r="8999" spans="1:7" ht="34.5" thickBot="1" x14ac:dyDescent="0.25">
      <c r="A8999" s="407">
        <v>89920</v>
      </c>
      <c r="B8999" s="407" t="s">
        <v>12369</v>
      </c>
      <c r="C8999" s="407" t="s">
        <v>12334</v>
      </c>
      <c r="D8999" s="407">
        <v>30.86</v>
      </c>
      <c r="E8999" s="404" t="s">
        <v>65</v>
      </c>
      <c r="G8999"/>
    </row>
    <row r="9000" spans="1:7" ht="34.5" thickBot="1" x14ac:dyDescent="0.25">
      <c r="A9000" s="406">
        <v>89921</v>
      </c>
      <c r="B9000" s="406" t="s">
        <v>12370</v>
      </c>
      <c r="C9000" s="406" t="s">
        <v>12334</v>
      </c>
      <c r="D9000" s="406">
        <v>5.8</v>
      </c>
      <c r="E9000" s="404" t="s">
        <v>65</v>
      </c>
      <c r="G9000"/>
    </row>
    <row r="9001" spans="1:7" ht="34.5" thickBot="1" x14ac:dyDescent="0.25">
      <c r="A9001" s="407">
        <v>89922</v>
      </c>
      <c r="B9001" s="407" t="s">
        <v>12371</v>
      </c>
      <c r="C9001" s="407" t="s">
        <v>12334</v>
      </c>
      <c r="D9001" s="407">
        <v>5.82</v>
      </c>
      <c r="E9001" s="404" t="s">
        <v>65</v>
      </c>
      <c r="G9001"/>
    </row>
    <row r="9002" spans="1:7" ht="34.5" thickBot="1" x14ac:dyDescent="0.25">
      <c r="A9002" s="406">
        <v>89923</v>
      </c>
      <c r="B9002" s="406" t="s">
        <v>12372</v>
      </c>
      <c r="C9002" s="406" t="s">
        <v>12334</v>
      </c>
      <c r="D9002" s="406">
        <v>6.02</v>
      </c>
      <c r="E9002" s="404" t="s">
        <v>65</v>
      </c>
      <c r="G9002"/>
    </row>
    <row r="9003" spans="1:7" ht="34.5" thickBot="1" x14ac:dyDescent="0.25">
      <c r="A9003" s="407">
        <v>89924</v>
      </c>
      <c r="B9003" s="407" t="s">
        <v>12373</v>
      </c>
      <c r="C9003" s="407" t="s">
        <v>12334</v>
      </c>
      <c r="D9003" s="407">
        <v>5.96</v>
      </c>
      <c r="E9003" s="404" t="s">
        <v>65</v>
      </c>
      <c r="G9003"/>
    </row>
    <row r="9004" spans="1:7" ht="34.5" thickBot="1" x14ac:dyDescent="0.25">
      <c r="A9004" s="406">
        <v>89925</v>
      </c>
      <c r="B9004" s="406" t="s">
        <v>12374</v>
      </c>
      <c r="C9004" s="406" t="s">
        <v>12334</v>
      </c>
      <c r="D9004" s="406">
        <v>6.17</v>
      </c>
      <c r="E9004" s="404" t="s">
        <v>65</v>
      </c>
      <c r="G9004"/>
    </row>
    <row r="9005" spans="1:7" ht="34.5" thickBot="1" x14ac:dyDescent="0.25">
      <c r="A9005" s="407">
        <v>89926</v>
      </c>
      <c r="B9005" s="407" t="s">
        <v>12375</v>
      </c>
      <c r="C9005" s="407" t="s">
        <v>12334</v>
      </c>
      <c r="D9005" s="407">
        <v>9.15</v>
      </c>
      <c r="E9005" s="404" t="s">
        <v>65</v>
      </c>
      <c r="G9005"/>
    </row>
    <row r="9006" spans="1:7" ht="34.5" thickBot="1" x14ac:dyDescent="0.25">
      <c r="A9006" s="406">
        <v>89927</v>
      </c>
      <c r="B9006" s="406" t="s">
        <v>12376</v>
      </c>
      <c r="C9006" s="406" t="s">
        <v>12334</v>
      </c>
      <c r="D9006" s="406">
        <v>9.32</v>
      </c>
      <c r="E9006" s="404" t="s">
        <v>65</v>
      </c>
      <c r="G9006"/>
    </row>
    <row r="9007" spans="1:7" ht="34.5" thickBot="1" x14ac:dyDescent="0.25">
      <c r="A9007" s="407">
        <v>89928</v>
      </c>
      <c r="B9007" s="407" t="s">
        <v>12377</v>
      </c>
      <c r="C9007" s="407" t="s">
        <v>12334</v>
      </c>
      <c r="D9007" s="407">
        <v>8.58</v>
      </c>
      <c r="E9007" s="404" t="s">
        <v>65</v>
      </c>
      <c r="G9007"/>
    </row>
    <row r="9008" spans="1:7" ht="34.5" thickBot="1" x14ac:dyDescent="0.25">
      <c r="A9008" s="406">
        <v>89929</v>
      </c>
      <c r="B9008" s="406" t="s">
        <v>12378</v>
      </c>
      <c r="C9008" s="406" t="s">
        <v>12334</v>
      </c>
      <c r="D9008" s="406">
        <v>11.73</v>
      </c>
      <c r="E9008" s="404" t="s">
        <v>65</v>
      </c>
      <c r="G9008"/>
    </row>
    <row r="9009" spans="1:7" ht="34.5" thickBot="1" x14ac:dyDescent="0.25">
      <c r="A9009" s="407">
        <v>89930</v>
      </c>
      <c r="B9009" s="407" t="s">
        <v>12379</v>
      </c>
      <c r="C9009" s="407" t="s">
        <v>12334</v>
      </c>
      <c r="D9009" s="407">
        <v>12.41</v>
      </c>
      <c r="E9009" s="404" t="s">
        <v>65</v>
      </c>
      <c r="G9009"/>
    </row>
    <row r="9010" spans="1:7" ht="34.5" thickBot="1" x14ac:dyDescent="0.25">
      <c r="A9010" s="406">
        <v>89931</v>
      </c>
      <c r="B9010" s="406" t="s">
        <v>12380</v>
      </c>
      <c r="C9010" s="406" t="s">
        <v>12334</v>
      </c>
      <c r="D9010" s="406">
        <v>15.52</v>
      </c>
      <c r="E9010" s="404" t="s">
        <v>65</v>
      </c>
      <c r="G9010"/>
    </row>
    <row r="9011" spans="1:7" ht="34.5" thickBot="1" x14ac:dyDescent="0.25">
      <c r="A9011" s="407">
        <v>89932</v>
      </c>
      <c r="B9011" s="407" t="s">
        <v>12381</v>
      </c>
      <c r="C9011" s="407" t="s">
        <v>12334</v>
      </c>
      <c r="D9011" s="407">
        <v>12.19</v>
      </c>
      <c r="E9011" s="404" t="s">
        <v>65</v>
      </c>
      <c r="G9011"/>
    </row>
    <row r="9012" spans="1:7" ht="34.5" thickBot="1" x14ac:dyDescent="0.25">
      <c r="A9012" s="406">
        <v>89933</v>
      </c>
      <c r="B9012" s="406" t="s">
        <v>12382</v>
      </c>
      <c r="C9012" s="406" t="s">
        <v>12334</v>
      </c>
      <c r="D9012" s="406">
        <v>18.61</v>
      </c>
      <c r="E9012" s="404" t="s">
        <v>65</v>
      </c>
      <c r="G9012"/>
    </row>
    <row r="9013" spans="1:7" ht="34.5" thickBot="1" x14ac:dyDescent="0.25">
      <c r="A9013" s="407">
        <v>89934</v>
      </c>
      <c r="B9013" s="407" t="s">
        <v>12383</v>
      </c>
      <c r="C9013" s="407" t="s">
        <v>12334</v>
      </c>
      <c r="D9013" s="407">
        <v>21.7</v>
      </c>
      <c r="E9013" s="404" t="s">
        <v>65</v>
      </c>
      <c r="G9013"/>
    </row>
    <row r="9014" spans="1:7" ht="34.5" thickBot="1" x14ac:dyDescent="0.25">
      <c r="A9014" s="406">
        <v>89935</v>
      </c>
      <c r="B9014" s="406" t="s">
        <v>12384</v>
      </c>
      <c r="C9014" s="406" t="s">
        <v>12334</v>
      </c>
      <c r="D9014" s="406">
        <v>16.350000000000001</v>
      </c>
      <c r="E9014" s="404" t="s">
        <v>65</v>
      </c>
      <c r="G9014"/>
    </row>
    <row r="9015" spans="1:7" ht="34.5" thickBot="1" x14ac:dyDescent="0.25">
      <c r="A9015" s="407">
        <v>89936</v>
      </c>
      <c r="B9015" s="407" t="s">
        <v>12385</v>
      </c>
      <c r="C9015" s="407" t="s">
        <v>12334</v>
      </c>
      <c r="D9015" s="407">
        <v>27.65</v>
      </c>
      <c r="E9015" s="404" t="s">
        <v>65</v>
      </c>
      <c r="G9015"/>
    </row>
    <row r="9016" spans="1:7" ht="34.5" thickBot="1" x14ac:dyDescent="0.25">
      <c r="A9016" s="406">
        <v>89937</v>
      </c>
      <c r="B9016" s="406" t="s">
        <v>12386</v>
      </c>
      <c r="C9016" s="406" t="s">
        <v>12334</v>
      </c>
      <c r="D9016" s="406">
        <v>17.940000000000001</v>
      </c>
      <c r="E9016" s="404" t="s">
        <v>65</v>
      </c>
      <c r="G9016"/>
    </row>
    <row r="9017" spans="1:7" ht="34.5" thickBot="1" x14ac:dyDescent="0.25">
      <c r="A9017" s="407">
        <v>89938</v>
      </c>
      <c r="B9017" s="407" t="s">
        <v>12387</v>
      </c>
      <c r="C9017" s="407" t="s">
        <v>12334</v>
      </c>
      <c r="D9017" s="407">
        <v>34.97</v>
      </c>
      <c r="E9017" s="404" t="s">
        <v>65</v>
      </c>
      <c r="G9017"/>
    </row>
    <row r="9018" spans="1:7" ht="34.5" thickBot="1" x14ac:dyDescent="0.25">
      <c r="A9018" s="406">
        <v>89939</v>
      </c>
      <c r="B9018" s="406" t="s">
        <v>12388</v>
      </c>
      <c r="C9018" s="406" t="s">
        <v>12334</v>
      </c>
      <c r="D9018" s="406">
        <v>5.41</v>
      </c>
      <c r="E9018" s="404" t="s">
        <v>65</v>
      </c>
      <c r="G9018"/>
    </row>
    <row r="9019" spans="1:7" ht="34.5" thickBot="1" x14ac:dyDescent="0.25">
      <c r="A9019" s="407">
        <v>89940</v>
      </c>
      <c r="B9019" s="407" t="s">
        <v>12389</v>
      </c>
      <c r="C9019" s="407" t="s">
        <v>12334</v>
      </c>
      <c r="D9019" s="407">
        <v>5.43</v>
      </c>
      <c r="E9019" s="404" t="s">
        <v>65</v>
      </c>
      <c r="G9019"/>
    </row>
    <row r="9020" spans="1:7" ht="34.5" thickBot="1" x14ac:dyDescent="0.25">
      <c r="A9020" s="406">
        <v>89941</v>
      </c>
      <c r="B9020" s="406" t="s">
        <v>12390</v>
      </c>
      <c r="C9020" s="406" t="s">
        <v>12334</v>
      </c>
      <c r="D9020" s="406">
        <v>5.61</v>
      </c>
      <c r="E9020" s="404" t="s">
        <v>65</v>
      </c>
      <c r="G9020"/>
    </row>
    <row r="9021" spans="1:7" ht="34.5" thickBot="1" x14ac:dyDescent="0.25">
      <c r="A9021" s="407">
        <v>89942</v>
      </c>
      <c r="B9021" s="407" t="s">
        <v>12391</v>
      </c>
      <c r="C9021" s="407" t="s">
        <v>12334</v>
      </c>
      <c r="D9021" s="407">
        <v>5.55</v>
      </c>
      <c r="E9021" s="404" t="s">
        <v>65</v>
      </c>
      <c r="G9021"/>
    </row>
    <row r="9022" spans="1:7" ht="34.5" thickBot="1" x14ac:dyDescent="0.25">
      <c r="A9022" s="406">
        <v>89943</v>
      </c>
      <c r="B9022" s="406" t="s">
        <v>12392</v>
      </c>
      <c r="C9022" s="406" t="s">
        <v>12334</v>
      </c>
      <c r="D9022" s="406">
        <v>5.74</v>
      </c>
      <c r="E9022" s="404" t="s">
        <v>65</v>
      </c>
      <c r="G9022"/>
    </row>
    <row r="9023" spans="1:7" ht="34.5" thickBot="1" x14ac:dyDescent="0.25">
      <c r="A9023" s="407">
        <v>89944</v>
      </c>
      <c r="B9023" s="407" t="s">
        <v>12393</v>
      </c>
      <c r="C9023" s="407" t="s">
        <v>12334</v>
      </c>
      <c r="D9023" s="407">
        <v>8.42</v>
      </c>
      <c r="E9023" s="404" t="s">
        <v>65</v>
      </c>
      <c r="G9023"/>
    </row>
    <row r="9024" spans="1:7" ht="34.5" thickBot="1" x14ac:dyDescent="0.25">
      <c r="A9024" s="406">
        <v>89945</v>
      </c>
      <c r="B9024" s="406" t="s">
        <v>12394</v>
      </c>
      <c r="C9024" s="406" t="s">
        <v>12334</v>
      </c>
      <c r="D9024" s="406">
        <v>8.58</v>
      </c>
      <c r="E9024" s="404" t="s">
        <v>65</v>
      </c>
      <c r="G9024"/>
    </row>
    <row r="9025" spans="1:7" ht="34.5" thickBot="1" x14ac:dyDescent="0.25">
      <c r="A9025" s="407">
        <v>89946</v>
      </c>
      <c r="B9025" s="407" t="s">
        <v>12395</v>
      </c>
      <c r="C9025" s="407" t="s">
        <v>12334</v>
      </c>
      <c r="D9025" s="407">
        <v>7.41</v>
      </c>
      <c r="E9025" s="404" t="s">
        <v>65</v>
      </c>
      <c r="G9025"/>
    </row>
    <row r="9026" spans="1:7" ht="34.5" thickBot="1" x14ac:dyDescent="0.25">
      <c r="A9026" s="406">
        <v>89947</v>
      </c>
      <c r="B9026" s="406" t="s">
        <v>12396</v>
      </c>
      <c r="C9026" s="406" t="s">
        <v>12334</v>
      </c>
      <c r="D9026" s="406">
        <v>10.23</v>
      </c>
      <c r="E9026" s="404" t="s">
        <v>65</v>
      </c>
      <c r="G9026"/>
    </row>
    <row r="9027" spans="1:7" ht="34.5" thickBot="1" x14ac:dyDescent="0.25">
      <c r="A9027" s="407">
        <v>89948</v>
      </c>
      <c r="B9027" s="407" t="s">
        <v>12397</v>
      </c>
      <c r="C9027" s="407" t="s">
        <v>12334</v>
      </c>
      <c r="D9027" s="407">
        <v>11.36</v>
      </c>
      <c r="E9027" s="404" t="s">
        <v>65</v>
      </c>
      <c r="G9027"/>
    </row>
    <row r="9028" spans="1:7" ht="34.5" thickBot="1" x14ac:dyDescent="0.25">
      <c r="A9028" s="406">
        <v>89949</v>
      </c>
      <c r="B9028" s="406" t="s">
        <v>12398</v>
      </c>
      <c r="C9028" s="406" t="s">
        <v>12334</v>
      </c>
      <c r="D9028" s="406">
        <v>13.63</v>
      </c>
      <c r="E9028" s="404" t="s">
        <v>65</v>
      </c>
      <c r="G9028"/>
    </row>
    <row r="9029" spans="1:7" ht="34.5" thickBot="1" x14ac:dyDescent="0.25">
      <c r="A9029" s="407">
        <v>89950</v>
      </c>
      <c r="B9029" s="407" t="s">
        <v>12399</v>
      </c>
      <c r="C9029" s="407" t="s">
        <v>12334</v>
      </c>
      <c r="D9029" s="407">
        <v>10.66</v>
      </c>
      <c r="E9029" s="404" t="s">
        <v>65</v>
      </c>
      <c r="G9029"/>
    </row>
    <row r="9030" spans="1:7" ht="34.5" thickBot="1" x14ac:dyDescent="0.25">
      <c r="A9030" s="406">
        <v>89951</v>
      </c>
      <c r="B9030" s="406" t="s">
        <v>12400</v>
      </c>
      <c r="C9030" s="406" t="s">
        <v>12334</v>
      </c>
      <c r="D9030" s="406">
        <v>16.41</v>
      </c>
      <c r="E9030" s="404" t="s">
        <v>65</v>
      </c>
      <c r="G9030"/>
    </row>
    <row r="9031" spans="1:7" ht="34.5" thickBot="1" x14ac:dyDescent="0.25">
      <c r="A9031" s="407">
        <v>89952</v>
      </c>
      <c r="B9031" s="407" t="s">
        <v>12401</v>
      </c>
      <c r="C9031" s="407" t="s">
        <v>12334</v>
      </c>
      <c r="D9031" s="407">
        <v>12.27</v>
      </c>
      <c r="E9031" s="404" t="s">
        <v>65</v>
      </c>
      <c r="G9031"/>
    </row>
    <row r="9032" spans="1:7" ht="34.5" thickBot="1" x14ac:dyDescent="0.25">
      <c r="A9032" s="406">
        <v>89953</v>
      </c>
      <c r="B9032" s="406" t="s">
        <v>12402</v>
      </c>
      <c r="C9032" s="406" t="s">
        <v>12334</v>
      </c>
      <c r="D9032" s="406">
        <v>19.21</v>
      </c>
      <c r="E9032" s="404" t="s">
        <v>65</v>
      </c>
      <c r="G9032"/>
    </row>
    <row r="9033" spans="1:7" ht="34.5" thickBot="1" x14ac:dyDescent="0.25">
      <c r="A9033" s="407">
        <v>89954</v>
      </c>
      <c r="B9033" s="407" t="s">
        <v>12403</v>
      </c>
      <c r="C9033" s="407" t="s">
        <v>12334</v>
      </c>
      <c r="D9033" s="407">
        <v>13.88</v>
      </c>
      <c r="E9033" s="404" t="s">
        <v>65</v>
      </c>
      <c r="G9033"/>
    </row>
    <row r="9034" spans="1:7" ht="34.5" thickBot="1" x14ac:dyDescent="0.25">
      <c r="A9034" s="406">
        <v>89955</v>
      </c>
      <c r="B9034" s="406" t="s">
        <v>12404</v>
      </c>
      <c r="C9034" s="406" t="s">
        <v>12334</v>
      </c>
      <c r="D9034" s="406">
        <v>24.04</v>
      </c>
      <c r="E9034" s="404" t="s">
        <v>65</v>
      </c>
      <c r="G9034"/>
    </row>
    <row r="9035" spans="1:7" ht="34.5" thickBot="1" x14ac:dyDescent="0.25">
      <c r="A9035" s="407">
        <v>89956</v>
      </c>
      <c r="B9035" s="407" t="s">
        <v>12405</v>
      </c>
      <c r="C9035" s="407" t="s">
        <v>12334</v>
      </c>
      <c r="D9035" s="407">
        <v>15.31</v>
      </c>
      <c r="E9035" s="404" t="s">
        <v>65</v>
      </c>
      <c r="G9035"/>
    </row>
    <row r="9036" spans="1:7" ht="34.5" thickBot="1" x14ac:dyDescent="0.25">
      <c r="A9036" s="406">
        <v>89958</v>
      </c>
      <c r="B9036" s="406" t="s">
        <v>12406</v>
      </c>
      <c r="C9036" s="406" t="s">
        <v>12334</v>
      </c>
      <c r="D9036" s="406">
        <v>30.14</v>
      </c>
      <c r="E9036" s="404" t="s">
        <v>65</v>
      </c>
      <c r="G9036"/>
    </row>
    <row r="9037" spans="1:7" ht="34.5" thickBot="1" x14ac:dyDescent="0.25">
      <c r="A9037" s="407">
        <v>89960</v>
      </c>
      <c r="B9037" s="407" t="s">
        <v>12407</v>
      </c>
      <c r="C9037" s="407" t="s">
        <v>12334</v>
      </c>
      <c r="D9037" s="407">
        <v>21.9</v>
      </c>
      <c r="E9037" s="404" t="s">
        <v>65</v>
      </c>
      <c r="G9037"/>
    </row>
    <row r="9038" spans="1:7" ht="34.5" thickBot="1" x14ac:dyDescent="0.25">
      <c r="A9038" s="406">
        <v>89961</v>
      </c>
      <c r="B9038" s="406" t="s">
        <v>12408</v>
      </c>
      <c r="C9038" s="406" t="s">
        <v>12334</v>
      </c>
      <c r="D9038" s="406">
        <v>25.27</v>
      </c>
      <c r="E9038" s="404" t="s">
        <v>65</v>
      </c>
      <c r="G9038"/>
    </row>
    <row r="9039" spans="1:7" ht="34.5" thickBot="1" x14ac:dyDescent="0.25">
      <c r="A9039" s="407">
        <v>89962</v>
      </c>
      <c r="B9039" s="407" t="s">
        <v>12409</v>
      </c>
      <c r="C9039" s="407" t="s">
        <v>12334</v>
      </c>
      <c r="D9039" s="407">
        <v>24.9</v>
      </c>
      <c r="E9039" s="404" t="s">
        <v>65</v>
      </c>
      <c r="G9039"/>
    </row>
    <row r="9040" spans="1:7" ht="34.5" thickBot="1" x14ac:dyDescent="0.25">
      <c r="A9040" s="406">
        <v>89963</v>
      </c>
      <c r="B9040" s="406" t="s">
        <v>12410</v>
      </c>
      <c r="C9040" s="406" t="s">
        <v>12334</v>
      </c>
      <c r="D9040" s="406">
        <v>28.65</v>
      </c>
      <c r="E9040" s="404" t="s">
        <v>65</v>
      </c>
      <c r="G9040"/>
    </row>
    <row r="9041" spans="1:7" ht="34.5" thickBot="1" x14ac:dyDescent="0.25">
      <c r="A9041" s="407">
        <v>89964</v>
      </c>
      <c r="B9041" s="407" t="s">
        <v>12411</v>
      </c>
      <c r="C9041" s="407" t="s">
        <v>12334</v>
      </c>
      <c r="D9041" s="407">
        <v>32.03</v>
      </c>
      <c r="E9041" s="404" t="s">
        <v>65</v>
      </c>
      <c r="G9041"/>
    </row>
    <row r="9042" spans="1:7" ht="34.5" thickBot="1" x14ac:dyDescent="0.25">
      <c r="A9042" s="406">
        <v>89965</v>
      </c>
      <c r="B9042" s="406" t="s">
        <v>12412</v>
      </c>
      <c r="C9042" s="406" t="s">
        <v>12334</v>
      </c>
      <c r="D9042" s="406">
        <v>31.56</v>
      </c>
      <c r="E9042" s="404" t="s">
        <v>65</v>
      </c>
      <c r="G9042"/>
    </row>
    <row r="9043" spans="1:7" ht="34.5" thickBot="1" x14ac:dyDescent="0.25">
      <c r="A9043" s="407">
        <v>89966</v>
      </c>
      <c r="B9043" s="407" t="s">
        <v>12413</v>
      </c>
      <c r="C9043" s="407" t="s">
        <v>12334</v>
      </c>
      <c r="D9043" s="407">
        <v>35.39</v>
      </c>
      <c r="E9043" s="404" t="s">
        <v>65</v>
      </c>
      <c r="G9043"/>
    </row>
    <row r="9044" spans="1:7" ht="34.5" thickBot="1" x14ac:dyDescent="0.25">
      <c r="A9044" s="406">
        <v>89967</v>
      </c>
      <c r="B9044" s="406" t="s">
        <v>12414</v>
      </c>
      <c r="C9044" s="406" t="s">
        <v>12334</v>
      </c>
      <c r="D9044" s="406">
        <v>38.79</v>
      </c>
      <c r="E9044" s="404" t="s">
        <v>65</v>
      </c>
      <c r="G9044"/>
    </row>
    <row r="9045" spans="1:7" ht="34.5" thickBot="1" x14ac:dyDescent="0.25">
      <c r="A9045" s="407">
        <v>89968</v>
      </c>
      <c r="B9045" s="407" t="s">
        <v>12415</v>
      </c>
      <c r="C9045" s="407" t="s">
        <v>12334</v>
      </c>
      <c r="D9045" s="407">
        <v>38.21</v>
      </c>
      <c r="E9045" s="404" t="s">
        <v>65</v>
      </c>
      <c r="G9045"/>
    </row>
    <row r="9046" spans="1:7" ht="13.5" customHeight="1" thickBot="1" x14ac:dyDescent="0.25">
      <c r="A9046" s="406">
        <v>19</v>
      </c>
      <c r="B9046" s="406" t="s">
        <v>1281</v>
      </c>
      <c r="C9046" s="406"/>
      <c r="D9046" s="406"/>
      <c r="E9046" s="404" t="s">
        <v>65</v>
      </c>
      <c r="G9046"/>
    </row>
    <row r="9047" spans="1:7" ht="13.5" thickBot="1" x14ac:dyDescent="0.25">
      <c r="A9047" s="407">
        <v>3061</v>
      </c>
      <c r="B9047" s="407" t="s">
        <v>3488</v>
      </c>
      <c r="C9047" s="407" t="s">
        <v>298</v>
      </c>
      <c r="D9047" s="407">
        <v>5.79</v>
      </c>
      <c r="E9047" s="404" t="s">
        <v>65</v>
      </c>
      <c r="G9047"/>
    </row>
    <row r="9048" spans="1:7" ht="23.25" thickBot="1" x14ac:dyDescent="0.25">
      <c r="A9048" s="406">
        <v>72915</v>
      </c>
      <c r="B9048" s="406" t="s">
        <v>1282</v>
      </c>
      <c r="C9048" s="406" t="s">
        <v>298</v>
      </c>
      <c r="D9048" s="406">
        <v>10.76</v>
      </c>
      <c r="E9048" s="404" t="s">
        <v>65</v>
      </c>
      <c r="G9048"/>
    </row>
    <row r="9049" spans="1:7" ht="23.25" thickBot="1" x14ac:dyDescent="0.25">
      <c r="A9049" s="407">
        <v>72917</v>
      </c>
      <c r="B9049" s="407" t="s">
        <v>1283</v>
      </c>
      <c r="C9049" s="407" t="s">
        <v>298</v>
      </c>
      <c r="D9049" s="407">
        <v>12.29</v>
      </c>
      <c r="E9049" s="404" t="s">
        <v>65</v>
      </c>
      <c r="G9049"/>
    </row>
    <row r="9050" spans="1:7" ht="23.25" thickBot="1" x14ac:dyDescent="0.25">
      <c r="A9050" s="406">
        <v>72918</v>
      </c>
      <c r="B9050" s="406" t="s">
        <v>1284</v>
      </c>
      <c r="C9050" s="406" t="s">
        <v>298</v>
      </c>
      <c r="D9050" s="406">
        <v>14.35</v>
      </c>
      <c r="E9050" s="404" t="s">
        <v>65</v>
      </c>
      <c r="G9050"/>
    </row>
    <row r="9051" spans="1:7" ht="13.5" thickBot="1" x14ac:dyDescent="0.25">
      <c r="A9051" s="407">
        <v>73574</v>
      </c>
      <c r="B9051" s="407" t="s">
        <v>1879</v>
      </c>
      <c r="C9051" s="407" t="s">
        <v>298</v>
      </c>
      <c r="D9051" s="407">
        <v>6.87</v>
      </c>
      <c r="E9051" s="404" t="s">
        <v>65</v>
      </c>
      <c r="G9051"/>
    </row>
    <row r="9052" spans="1:7" ht="13.5" thickBot="1" x14ac:dyDescent="0.25">
      <c r="A9052" s="406">
        <v>73575</v>
      </c>
      <c r="B9052" s="406" t="s">
        <v>1880</v>
      </c>
      <c r="C9052" s="406" t="s">
        <v>298</v>
      </c>
      <c r="D9052" s="406">
        <v>5.62</v>
      </c>
      <c r="E9052" s="404" t="s">
        <v>65</v>
      </c>
      <c r="G9052"/>
    </row>
    <row r="9053" spans="1:7" ht="13.5" thickBot="1" x14ac:dyDescent="0.25">
      <c r="A9053" s="407">
        <v>73576</v>
      </c>
      <c r="B9053" s="407" t="s">
        <v>1881</v>
      </c>
      <c r="C9053" s="407" t="s">
        <v>298</v>
      </c>
      <c r="D9053" s="407">
        <v>4.4800000000000004</v>
      </c>
      <c r="E9053" s="404" t="s">
        <v>65</v>
      </c>
      <c r="G9053"/>
    </row>
    <row r="9054" spans="1:7" ht="23.25" thickBot="1" x14ac:dyDescent="0.25">
      <c r="A9054" s="406">
        <v>73577</v>
      </c>
      <c r="B9054" s="406" t="s">
        <v>15183</v>
      </c>
      <c r="C9054" s="406" t="s">
        <v>298</v>
      </c>
      <c r="D9054" s="406">
        <v>16.84</v>
      </c>
      <c r="E9054" s="404" t="s">
        <v>65</v>
      </c>
      <c r="G9054"/>
    </row>
    <row r="9055" spans="1:7" ht="23.25" thickBot="1" x14ac:dyDescent="0.25">
      <c r="A9055" s="407">
        <v>73578</v>
      </c>
      <c r="B9055" s="407" t="s">
        <v>1882</v>
      </c>
      <c r="C9055" s="407" t="s">
        <v>298</v>
      </c>
      <c r="D9055" s="407">
        <v>13.52</v>
      </c>
      <c r="E9055" s="404" t="s">
        <v>65</v>
      </c>
      <c r="G9055"/>
    </row>
    <row r="9056" spans="1:7" ht="23.25" thickBot="1" x14ac:dyDescent="0.25">
      <c r="A9056" s="406">
        <v>73579</v>
      </c>
      <c r="B9056" s="406" t="s">
        <v>1883</v>
      </c>
      <c r="C9056" s="406" t="s">
        <v>298</v>
      </c>
      <c r="D9056" s="406">
        <v>11.69</v>
      </c>
      <c r="E9056" s="404" t="s">
        <v>65</v>
      </c>
      <c r="G9056"/>
    </row>
    <row r="9057" spans="1:7" ht="23.25" thickBot="1" x14ac:dyDescent="0.25">
      <c r="A9057" s="407">
        <v>73580</v>
      </c>
      <c r="B9057" s="407" t="s">
        <v>1884</v>
      </c>
      <c r="C9057" s="407" t="s">
        <v>298</v>
      </c>
      <c r="D9057" s="407">
        <v>10.19</v>
      </c>
      <c r="E9057" s="404" t="s">
        <v>65</v>
      </c>
      <c r="G9057"/>
    </row>
    <row r="9058" spans="1:7" ht="13.5" thickBot="1" x14ac:dyDescent="0.25">
      <c r="A9058" s="406">
        <v>73962</v>
      </c>
      <c r="B9058" s="406" t="s">
        <v>1285</v>
      </c>
      <c r="C9058" s="406"/>
      <c r="D9058" s="406"/>
      <c r="E9058" s="404" t="s">
        <v>65</v>
      </c>
      <c r="G9058"/>
    </row>
    <row r="9059" spans="1:7" ht="23.25" thickBot="1" x14ac:dyDescent="0.25">
      <c r="A9059" s="407" t="s">
        <v>1286</v>
      </c>
      <c r="B9059" s="407" t="s">
        <v>15184</v>
      </c>
      <c r="C9059" s="407" t="s">
        <v>15185</v>
      </c>
      <c r="D9059" s="407">
        <v>7.01</v>
      </c>
      <c r="E9059" s="404" t="s">
        <v>65</v>
      </c>
      <c r="G9059"/>
    </row>
    <row r="9060" spans="1:7" ht="23.25" thickBot="1" x14ac:dyDescent="0.25">
      <c r="A9060" s="406" t="s">
        <v>1287</v>
      </c>
      <c r="B9060" s="406" t="s">
        <v>1288</v>
      </c>
      <c r="C9060" s="406" t="s">
        <v>298</v>
      </c>
      <c r="D9060" s="406">
        <v>3.95</v>
      </c>
      <c r="E9060" s="404" t="s">
        <v>65</v>
      </c>
      <c r="G9060"/>
    </row>
    <row r="9061" spans="1:7" ht="13.5" thickBot="1" x14ac:dyDescent="0.25">
      <c r="A9061" s="407">
        <v>73965</v>
      </c>
      <c r="B9061" s="407" t="s">
        <v>1289</v>
      </c>
      <c r="C9061" s="407"/>
      <c r="D9061" s="407"/>
      <c r="E9061" s="404" t="s">
        <v>65</v>
      </c>
      <c r="G9061"/>
    </row>
    <row r="9062" spans="1:7" ht="23.25" thickBot="1" x14ac:dyDescent="0.25">
      <c r="A9062" s="406" t="s">
        <v>1290</v>
      </c>
      <c r="B9062" s="406" t="s">
        <v>15186</v>
      </c>
      <c r="C9062" s="406" t="s">
        <v>15187</v>
      </c>
      <c r="D9062" s="406">
        <v>100.37</v>
      </c>
      <c r="E9062" s="404" t="s">
        <v>65</v>
      </c>
      <c r="G9062"/>
    </row>
    <row r="9063" spans="1:7" ht="23.25" thickBot="1" x14ac:dyDescent="0.25">
      <c r="A9063" s="407" t="s">
        <v>1291</v>
      </c>
      <c r="B9063" s="407" t="s">
        <v>1292</v>
      </c>
      <c r="C9063" s="407" t="s">
        <v>298</v>
      </c>
      <c r="D9063" s="407">
        <v>147.22</v>
      </c>
      <c r="E9063" s="404" t="s">
        <v>65</v>
      </c>
      <c r="G9063"/>
    </row>
    <row r="9064" spans="1:7" ht="23.25" thickBot="1" x14ac:dyDescent="0.25">
      <c r="A9064" s="406" t="s">
        <v>1293</v>
      </c>
      <c r="B9064" s="406" t="s">
        <v>1294</v>
      </c>
      <c r="C9064" s="406" t="s">
        <v>298</v>
      </c>
      <c r="D9064" s="406">
        <v>173.99</v>
      </c>
      <c r="E9064" s="404" t="s">
        <v>65</v>
      </c>
      <c r="G9064"/>
    </row>
    <row r="9065" spans="1:7" ht="23.25" thickBot="1" x14ac:dyDescent="0.25">
      <c r="A9065" s="407" t="s">
        <v>1295</v>
      </c>
      <c r="B9065" s="407" t="s">
        <v>1296</v>
      </c>
      <c r="C9065" s="407" t="s">
        <v>298</v>
      </c>
      <c r="D9065" s="407">
        <v>64.239999999999995</v>
      </c>
      <c r="E9065" s="404" t="s">
        <v>65</v>
      </c>
      <c r="G9065"/>
    </row>
    <row r="9066" spans="1:7" ht="23.25" thickBot="1" x14ac:dyDescent="0.25">
      <c r="A9066" s="406" t="s">
        <v>1297</v>
      </c>
      <c r="B9066" s="406" t="s">
        <v>1298</v>
      </c>
      <c r="C9066" s="406" t="s">
        <v>298</v>
      </c>
      <c r="D9066" s="406">
        <v>74.95</v>
      </c>
      <c r="E9066" s="404" t="s">
        <v>65</v>
      </c>
      <c r="G9066"/>
    </row>
    <row r="9067" spans="1:7" ht="23.25" thickBot="1" x14ac:dyDescent="0.25">
      <c r="A9067" s="407" t="s">
        <v>1299</v>
      </c>
      <c r="B9067" s="407" t="s">
        <v>1300</v>
      </c>
      <c r="C9067" s="407" t="s">
        <v>298</v>
      </c>
      <c r="D9067" s="407">
        <v>120.45</v>
      </c>
      <c r="E9067" s="404" t="s">
        <v>65</v>
      </c>
      <c r="G9067"/>
    </row>
    <row r="9068" spans="1:7" ht="23.25" thickBot="1" x14ac:dyDescent="0.25">
      <c r="A9068" s="406" t="s">
        <v>1301</v>
      </c>
      <c r="B9068" s="406" t="s">
        <v>1302</v>
      </c>
      <c r="C9068" s="406" t="s">
        <v>298</v>
      </c>
      <c r="D9068" s="406">
        <v>147.22</v>
      </c>
      <c r="E9068" s="404" t="s">
        <v>65</v>
      </c>
      <c r="G9068"/>
    </row>
    <row r="9069" spans="1:7" ht="13.5" thickBot="1" x14ac:dyDescent="0.25">
      <c r="A9069" s="407" t="s">
        <v>1303</v>
      </c>
      <c r="B9069" s="407" t="s">
        <v>1304</v>
      </c>
      <c r="C9069" s="407" t="s">
        <v>298</v>
      </c>
      <c r="D9069" s="407">
        <v>73.61</v>
      </c>
      <c r="E9069" s="404" t="s">
        <v>65</v>
      </c>
      <c r="G9069"/>
    </row>
    <row r="9070" spans="1:7" ht="13.5" thickBot="1" x14ac:dyDescent="0.25">
      <c r="A9070" s="406" t="s">
        <v>1305</v>
      </c>
      <c r="B9070" s="406" t="s">
        <v>1306</v>
      </c>
      <c r="C9070" s="406" t="s">
        <v>298</v>
      </c>
      <c r="D9070" s="406">
        <v>133.83000000000001</v>
      </c>
      <c r="E9070" s="404" t="s">
        <v>65</v>
      </c>
      <c r="G9070"/>
    </row>
    <row r="9071" spans="1:7" ht="23.25" thickBot="1" x14ac:dyDescent="0.25">
      <c r="A9071" s="407" t="s">
        <v>1307</v>
      </c>
      <c r="B9071" s="407" t="s">
        <v>3388</v>
      </c>
      <c r="C9071" s="407" t="s">
        <v>1308</v>
      </c>
      <c r="D9071" s="407">
        <v>46.84</v>
      </c>
      <c r="E9071" s="404" t="s">
        <v>65</v>
      </c>
      <c r="G9071"/>
    </row>
    <row r="9072" spans="1:7" ht="23.25" thickBot="1" x14ac:dyDescent="0.25">
      <c r="A9072" s="406" t="s">
        <v>1309</v>
      </c>
      <c r="B9072" s="406" t="s">
        <v>12416</v>
      </c>
      <c r="C9072" s="406" t="s">
        <v>1270</v>
      </c>
      <c r="D9072" s="406">
        <v>60.22</v>
      </c>
      <c r="E9072" s="404" t="s">
        <v>65</v>
      </c>
      <c r="G9072"/>
    </row>
    <row r="9073" spans="1:7" ht="23.25" thickBot="1" x14ac:dyDescent="0.25">
      <c r="A9073" s="407" t="s">
        <v>1310</v>
      </c>
      <c r="B9073" s="407" t="s">
        <v>15188</v>
      </c>
      <c r="C9073" s="407" t="s">
        <v>1270</v>
      </c>
      <c r="D9073" s="407">
        <v>80.3</v>
      </c>
      <c r="E9073" s="404" t="s">
        <v>65</v>
      </c>
      <c r="G9073"/>
    </row>
    <row r="9074" spans="1:7" ht="13.5" thickBot="1" x14ac:dyDescent="0.25">
      <c r="A9074" s="406">
        <v>76443</v>
      </c>
      <c r="B9074" s="406" t="s">
        <v>1289</v>
      </c>
      <c r="C9074" s="406"/>
      <c r="D9074" s="406"/>
      <c r="E9074" s="404" t="s">
        <v>65</v>
      </c>
      <c r="G9074"/>
    </row>
    <row r="9075" spans="1:7" ht="23.25" thickBot="1" x14ac:dyDescent="0.25">
      <c r="A9075" s="407" t="s">
        <v>1311</v>
      </c>
      <c r="B9075" s="407" t="s">
        <v>1312</v>
      </c>
      <c r="C9075" s="407" t="s">
        <v>298</v>
      </c>
      <c r="D9075" s="407">
        <v>56.21</v>
      </c>
      <c r="E9075" s="404" t="s">
        <v>65</v>
      </c>
      <c r="G9075"/>
    </row>
    <row r="9076" spans="1:7" ht="23.25" thickBot="1" x14ac:dyDescent="0.25">
      <c r="A9076" s="406" t="s">
        <v>1313</v>
      </c>
      <c r="B9076" s="406" t="s">
        <v>1314</v>
      </c>
      <c r="C9076" s="406" t="s">
        <v>298</v>
      </c>
      <c r="D9076" s="406">
        <v>72.27</v>
      </c>
      <c r="E9076" s="404" t="s">
        <v>65</v>
      </c>
      <c r="G9076"/>
    </row>
    <row r="9077" spans="1:7" ht="23.25" thickBot="1" x14ac:dyDescent="0.25">
      <c r="A9077" s="407" t="s">
        <v>1315</v>
      </c>
      <c r="B9077" s="407" t="s">
        <v>1316</v>
      </c>
      <c r="C9077" s="407" t="s">
        <v>298</v>
      </c>
      <c r="D9077" s="407">
        <v>96.36</v>
      </c>
      <c r="E9077" s="404" t="s">
        <v>65</v>
      </c>
      <c r="G9077"/>
    </row>
    <row r="9078" spans="1:7" ht="23.25" thickBot="1" x14ac:dyDescent="0.25">
      <c r="A9078" s="406" t="s">
        <v>1317</v>
      </c>
      <c r="B9078" s="406" t="s">
        <v>3389</v>
      </c>
      <c r="C9078" s="406" t="s">
        <v>298</v>
      </c>
      <c r="D9078" s="406">
        <v>84.72</v>
      </c>
      <c r="E9078" s="404" t="s">
        <v>65</v>
      </c>
      <c r="G9078"/>
    </row>
    <row r="9079" spans="1:7" ht="23.25" thickBot="1" x14ac:dyDescent="0.25">
      <c r="A9079" s="407" t="s">
        <v>1318</v>
      </c>
      <c r="B9079" s="407" t="s">
        <v>1319</v>
      </c>
      <c r="C9079" s="407" t="s">
        <v>298</v>
      </c>
      <c r="D9079" s="407">
        <v>153.91</v>
      </c>
      <c r="E9079" s="404" t="s">
        <v>65</v>
      </c>
      <c r="G9079"/>
    </row>
    <row r="9080" spans="1:7" ht="13.5" thickBot="1" x14ac:dyDescent="0.25">
      <c r="A9080" s="406">
        <v>79506</v>
      </c>
      <c r="B9080" s="406" t="s">
        <v>1289</v>
      </c>
      <c r="C9080" s="406"/>
      <c r="D9080" s="406"/>
      <c r="E9080" s="404" t="s">
        <v>65</v>
      </c>
      <c r="G9080"/>
    </row>
    <row r="9081" spans="1:7" ht="23.25" thickBot="1" x14ac:dyDescent="0.25">
      <c r="A9081" s="407" t="s">
        <v>1320</v>
      </c>
      <c r="B9081" s="407" t="s">
        <v>1321</v>
      </c>
      <c r="C9081" s="407" t="s">
        <v>1322</v>
      </c>
      <c r="D9081" s="407">
        <v>127.14</v>
      </c>
      <c r="E9081" s="404" t="s">
        <v>65</v>
      </c>
      <c r="G9081"/>
    </row>
    <row r="9082" spans="1:7" ht="13.5" thickBot="1" x14ac:dyDescent="0.25">
      <c r="A9082" s="406" t="s">
        <v>1323</v>
      </c>
      <c r="B9082" s="406" t="s">
        <v>1324</v>
      </c>
      <c r="C9082" s="406" t="s">
        <v>298</v>
      </c>
      <c r="D9082" s="406">
        <v>200.75</v>
      </c>
      <c r="E9082" s="404" t="s">
        <v>65</v>
      </c>
      <c r="G9082"/>
    </row>
    <row r="9083" spans="1:7" ht="13.5" thickBot="1" x14ac:dyDescent="0.25">
      <c r="A9083" s="407">
        <v>79507</v>
      </c>
      <c r="B9083" s="407" t="s">
        <v>1325</v>
      </c>
      <c r="C9083" s="407"/>
      <c r="D9083" s="407"/>
      <c r="E9083" s="404" t="s">
        <v>65</v>
      </c>
      <c r="G9083"/>
    </row>
    <row r="9084" spans="1:7" ht="13.5" thickBot="1" x14ac:dyDescent="0.25">
      <c r="A9084" s="406" t="s">
        <v>1326</v>
      </c>
      <c r="B9084" s="406" t="s">
        <v>3390</v>
      </c>
      <c r="C9084" s="406" t="s">
        <v>298</v>
      </c>
      <c r="D9084" s="406">
        <v>17.39</v>
      </c>
      <c r="E9084" s="404" t="s">
        <v>65</v>
      </c>
      <c r="G9084"/>
    </row>
    <row r="9085" spans="1:7" ht="13.5" thickBot="1" x14ac:dyDescent="0.25">
      <c r="A9085" s="407" t="s">
        <v>1327</v>
      </c>
      <c r="B9085" s="407" t="s">
        <v>3391</v>
      </c>
      <c r="C9085" s="407" t="s">
        <v>298</v>
      </c>
      <c r="D9085" s="407">
        <v>317.36</v>
      </c>
      <c r="E9085" s="404" t="s">
        <v>65</v>
      </c>
      <c r="G9085"/>
    </row>
    <row r="9086" spans="1:7" ht="13.5" thickBot="1" x14ac:dyDescent="0.25">
      <c r="A9086" s="406">
        <v>79518</v>
      </c>
      <c r="B9086" s="406" t="s">
        <v>1328</v>
      </c>
      <c r="C9086" s="406"/>
      <c r="D9086" s="406"/>
      <c r="E9086" s="404" t="s">
        <v>65</v>
      </c>
      <c r="G9086"/>
    </row>
    <row r="9087" spans="1:7" ht="13.5" thickBot="1" x14ac:dyDescent="0.25">
      <c r="A9087" s="407" t="s">
        <v>1329</v>
      </c>
      <c r="B9087" s="407" t="s">
        <v>1330</v>
      </c>
      <c r="C9087" s="407" t="s">
        <v>728</v>
      </c>
      <c r="D9087" s="407">
        <v>32.119999999999997</v>
      </c>
      <c r="E9087" s="404" t="s">
        <v>65</v>
      </c>
      <c r="G9087"/>
    </row>
    <row r="9088" spans="1:7" ht="13.5" thickBot="1" x14ac:dyDescent="0.25">
      <c r="A9088" s="406" t="s">
        <v>1331</v>
      </c>
      <c r="B9088" s="406" t="s">
        <v>3767</v>
      </c>
      <c r="C9088" s="406" t="s">
        <v>1322</v>
      </c>
      <c r="D9088" s="406">
        <v>28.9</v>
      </c>
      <c r="E9088" s="404" t="s">
        <v>65</v>
      </c>
      <c r="G9088"/>
    </row>
    <row r="9089" spans="1:7" ht="13.5" thickBot="1" x14ac:dyDescent="0.25">
      <c r="A9089" s="407">
        <v>83339</v>
      </c>
      <c r="B9089" s="407" t="s">
        <v>4201</v>
      </c>
      <c r="C9089" s="407" t="s">
        <v>298</v>
      </c>
      <c r="D9089" s="407">
        <v>50.18</v>
      </c>
      <c r="E9089" s="404" t="s">
        <v>65</v>
      </c>
      <c r="G9089"/>
    </row>
    <row r="9090" spans="1:7" ht="13.5" thickBot="1" x14ac:dyDescent="0.25">
      <c r="A9090" s="406">
        <v>83340</v>
      </c>
      <c r="B9090" s="406" t="s">
        <v>4202</v>
      </c>
      <c r="C9090" s="406" t="s">
        <v>298</v>
      </c>
      <c r="D9090" s="406">
        <v>66.91</v>
      </c>
      <c r="E9090" s="404" t="s">
        <v>65</v>
      </c>
      <c r="G9090"/>
    </row>
    <row r="9091" spans="1:7" ht="13.5" thickBot="1" x14ac:dyDescent="0.25">
      <c r="A9091" s="407">
        <v>83341</v>
      </c>
      <c r="B9091" s="407" t="s">
        <v>4203</v>
      </c>
      <c r="C9091" s="407" t="s">
        <v>298</v>
      </c>
      <c r="D9091" s="407">
        <v>10.8</v>
      </c>
      <c r="E9091" s="404" t="s">
        <v>65</v>
      </c>
      <c r="G9091"/>
    </row>
    <row r="9092" spans="1:7" ht="13.5" thickBot="1" x14ac:dyDescent="0.25">
      <c r="A9092" s="406">
        <v>83342</v>
      </c>
      <c r="B9092" s="406" t="s">
        <v>4204</v>
      </c>
      <c r="C9092" s="406" t="s">
        <v>298</v>
      </c>
      <c r="D9092" s="406">
        <v>8.98</v>
      </c>
      <c r="E9092" s="404" t="s">
        <v>65</v>
      </c>
      <c r="G9092"/>
    </row>
    <row r="9093" spans="1:7" ht="13.5" thickBot="1" x14ac:dyDescent="0.25">
      <c r="A9093" s="407">
        <v>83343</v>
      </c>
      <c r="B9093" s="407" t="s">
        <v>4205</v>
      </c>
      <c r="C9093" s="407" t="s">
        <v>298</v>
      </c>
      <c r="D9093" s="407">
        <v>13.47</v>
      </c>
      <c r="E9093" s="404" t="s">
        <v>65</v>
      </c>
      <c r="G9093"/>
    </row>
    <row r="9094" spans="1:7" ht="34.5" thickBot="1" x14ac:dyDescent="0.25">
      <c r="A9094" s="406">
        <v>90082</v>
      </c>
      <c r="B9094" s="406" t="s">
        <v>12417</v>
      </c>
      <c r="C9094" s="406" t="s">
        <v>12418</v>
      </c>
      <c r="D9094" s="406">
        <v>13.44</v>
      </c>
      <c r="E9094" s="404" t="s">
        <v>65</v>
      </c>
      <c r="G9094"/>
    </row>
    <row r="9095" spans="1:7" ht="34.5" thickBot="1" x14ac:dyDescent="0.25">
      <c r="A9095" s="407">
        <v>90084</v>
      </c>
      <c r="B9095" s="407" t="s">
        <v>12419</v>
      </c>
      <c r="C9095" s="407" t="s">
        <v>12420</v>
      </c>
      <c r="D9095" s="407">
        <v>11.82</v>
      </c>
      <c r="E9095" s="404" t="s">
        <v>65</v>
      </c>
      <c r="G9095"/>
    </row>
    <row r="9096" spans="1:7" ht="34.5" thickBot="1" x14ac:dyDescent="0.25">
      <c r="A9096" s="406">
        <v>90085</v>
      </c>
      <c r="B9096" s="406" t="s">
        <v>12421</v>
      </c>
      <c r="C9096" s="406" t="s">
        <v>12422</v>
      </c>
      <c r="D9096" s="406">
        <v>8.49</v>
      </c>
      <c r="E9096" s="404" t="s">
        <v>65</v>
      </c>
      <c r="G9096"/>
    </row>
    <row r="9097" spans="1:7" ht="34.5" thickBot="1" x14ac:dyDescent="0.25">
      <c r="A9097" s="407">
        <v>90086</v>
      </c>
      <c r="B9097" s="407" t="s">
        <v>12423</v>
      </c>
      <c r="C9097" s="407" t="s">
        <v>12422</v>
      </c>
      <c r="D9097" s="407">
        <v>9.1300000000000008</v>
      </c>
      <c r="E9097" s="404" t="s">
        <v>65</v>
      </c>
      <c r="G9097"/>
    </row>
    <row r="9098" spans="1:7" ht="34.5" thickBot="1" x14ac:dyDescent="0.25">
      <c r="A9098" s="406">
        <v>90087</v>
      </c>
      <c r="B9098" s="406" t="s">
        <v>12424</v>
      </c>
      <c r="C9098" s="406" t="s">
        <v>12425</v>
      </c>
      <c r="D9098" s="406">
        <v>5.27</v>
      </c>
      <c r="E9098" s="404" t="s">
        <v>65</v>
      </c>
      <c r="G9098"/>
    </row>
    <row r="9099" spans="1:7" ht="34.5" thickBot="1" x14ac:dyDescent="0.25">
      <c r="A9099" s="407">
        <v>90088</v>
      </c>
      <c r="B9099" s="407" t="s">
        <v>12426</v>
      </c>
      <c r="C9099" s="407" t="s">
        <v>12420</v>
      </c>
      <c r="D9099" s="407">
        <v>6.11</v>
      </c>
      <c r="E9099" s="404" t="s">
        <v>65</v>
      </c>
      <c r="G9099"/>
    </row>
    <row r="9100" spans="1:7" ht="34.5" thickBot="1" x14ac:dyDescent="0.25">
      <c r="A9100" s="406">
        <v>90090</v>
      </c>
      <c r="B9100" s="406" t="s">
        <v>12427</v>
      </c>
      <c r="C9100" s="406" t="s">
        <v>12420</v>
      </c>
      <c r="D9100" s="406">
        <v>4.33</v>
      </c>
      <c r="E9100" s="404" t="s">
        <v>65</v>
      </c>
      <c r="G9100"/>
    </row>
    <row r="9101" spans="1:7" ht="34.5" thickBot="1" x14ac:dyDescent="0.25">
      <c r="A9101" s="407">
        <v>90091</v>
      </c>
      <c r="B9101" s="407" t="s">
        <v>12428</v>
      </c>
      <c r="C9101" s="407" t="s">
        <v>12418</v>
      </c>
      <c r="D9101" s="407">
        <v>5.77</v>
      </c>
      <c r="E9101" s="404" t="s">
        <v>65</v>
      </c>
      <c r="G9101"/>
    </row>
    <row r="9102" spans="1:7" ht="34.5" thickBot="1" x14ac:dyDescent="0.25">
      <c r="A9102" s="406">
        <v>90092</v>
      </c>
      <c r="B9102" s="406" t="s">
        <v>12429</v>
      </c>
      <c r="C9102" s="406" t="s">
        <v>12420</v>
      </c>
      <c r="D9102" s="406">
        <v>5.12</v>
      </c>
      <c r="E9102" s="404" t="s">
        <v>65</v>
      </c>
      <c r="G9102"/>
    </row>
    <row r="9103" spans="1:7" ht="34.5" thickBot="1" x14ac:dyDescent="0.25">
      <c r="A9103" s="407">
        <v>90093</v>
      </c>
      <c r="B9103" s="407" t="s">
        <v>12430</v>
      </c>
      <c r="C9103" s="407" t="s">
        <v>12420</v>
      </c>
      <c r="D9103" s="407">
        <v>3.59</v>
      </c>
      <c r="E9103" s="404" t="s">
        <v>65</v>
      </c>
      <c r="G9103"/>
    </row>
    <row r="9104" spans="1:7" ht="34.5" thickBot="1" x14ac:dyDescent="0.25">
      <c r="A9104" s="406">
        <v>90094</v>
      </c>
      <c r="B9104" s="406" t="s">
        <v>12431</v>
      </c>
      <c r="C9104" s="406" t="s">
        <v>12425</v>
      </c>
      <c r="D9104" s="406">
        <v>3.83</v>
      </c>
      <c r="E9104" s="404" t="s">
        <v>65</v>
      </c>
      <c r="G9104"/>
    </row>
    <row r="9105" spans="1:7" ht="34.5" thickBot="1" x14ac:dyDescent="0.25">
      <c r="A9105" s="407">
        <v>90095</v>
      </c>
      <c r="B9105" s="407" t="s">
        <v>12432</v>
      </c>
      <c r="C9105" s="407" t="s">
        <v>12425</v>
      </c>
      <c r="D9105" s="407">
        <v>2.29</v>
      </c>
      <c r="E9105" s="404" t="s">
        <v>65</v>
      </c>
      <c r="G9105"/>
    </row>
    <row r="9106" spans="1:7" ht="34.5" thickBot="1" x14ac:dyDescent="0.25">
      <c r="A9106" s="406">
        <v>90096</v>
      </c>
      <c r="B9106" s="406" t="s">
        <v>12433</v>
      </c>
      <c r="C9106" s="406" t="s">
        <v>12420</v>
      </c>
      <c r="D9106" s="406">
        <v>2.59</v>
      </c>
      <c r="E9106" s="404" t="s">
        <v>65</v>
      </c>
      <c r="G9106"/>
    </row>
    <row r="9107" spans="1:7" ht="34.5" thickBot="1" x14ac:dyDescent="0.25">
      <c r="A9107" s="407">
        <v>90098</v>
      </c>
      <c r="B9107" s="407" t="s">
        <v>12434</v>
      </c>
      <c r="C9107" s="407" t="s">
        <v>12420</v>
      </c>
      <c r="D9107" s="407">
        <v>1.76</v>
      </c>
      <c r="E9107" s="404" t="s">
        <v>65</v>
      </c>
      <c r="G9107"/>
    </row>
    <row r="9108" spans="1:7" ht="34.5" thickBot="1" x14ac:dyDescent="0.25">
      <c r="A9108" s="406">
        <v>90099</v>
      </c>
      <c r="B9108" s="406" t="s">
        <v>12435</v>
      </c>
      <c r="C9108" s="406" t="s">
        <v>12436</v>
      </c>
      <c r="D9108" s="406">
        <v>17.190000000000001</v>
      </c>
      <c r="E9108" s="404" t="s">
        <v>65</v>
      </c>
      <c r="G9108"/>
    </row>
    <row r="9109" spans="1:7" ht="34.5" thickBot="1" x14ac:dyDescent="0.25">
      <c r="A9109" s="407">
        <v>90100</v>
      </c>
      <c r="B9109" s="407" t="s">
        <v>12437</v>
      </c>
      <c r="C9109" s="407" t="s">
        <v>12436</v>
      </c>
      <c r="D9109" s="407">
        <v>14.66</v>
      </c>
      <c r="E9109" s="404" t="s">
        <v>65</v>
      </c>
      <c r="G9109"/>
    </row>
    <row r="9110" spans="1:7" ht="34.5" thickBot="1" x14ac:dyDescent="0.25">
      <c r="A9110" s="406">
        <v>90101</v>
      </c>
      <c r="B9110" s="406" t="s">
        <v>12438</v>
      </c>
      <c r="C9110" s="406" t="s">
        <v>12420</v>
      </c>
      <c r="D9110" s="406">
        <v>14.48</v>
      </c>
      <c r="E9110" s="404" t="s">
        <v>65</v>
      </c>
      <c r="G9110"/>
    </row>
    <row r="9111" spans="1:7" ht="13.5" customHeight="1" thickBot="1" x14ac:dyDescent="0.25">
      <c r="A9111" s="407">
        <v>90102</v>
      </c>
      <c r="B9111" s="407" t="s">
        <v>12439</v>
      </c>
      <c r="C9111" s="407" t="s">
        <v>12420</v>
      </c>
      <c r="D9111" s="407">
        <v>13.29</v>
      </c>
      <c r="E9111" s="404" t="s">
        <v>65</v>
      </c>
      <c r="G9111"/>
    </row>
    <row r="9112" spans="1:7" ht="34.5" thickBot="1" x14ac:dyDescent="0.25">
      <c r="A9112" s="406">
        <v>90105</v>
      </c>
      <c r="B9112" s="406" t="s">
        <v>12440</v>
      </c>
      <c r="C9112" s="406" t="s">
        <v>12436</v>
      </c>
      <c r="D9112" s="406">
        <v>13.11</v>
      </c>
      <c r="E9112" s="404" t="s">
        <v>65</v>
      </c>
      <c r="G9112"/>
    </row>
    <row r="9113" spans="1:7" ht="34.5" thickBot="1" x14ac:dyDescent="0.25">
      <c r="A9113" s="407">
        <v>90106</v>
      </c>
      <c r="B9113" s="407" t="s">
        <v>12441</v>
      </c>
      <c r="C9113" s="407" t="s">
        <v>12436</v>
      </c>
      <c r="D9113" s="407">
        <v>11.22</v>
      </c>
      <c r="E9113" s="404" t="s">
        <v>65</v>
      </c>
      <c r="G9113"/>
    </row>
    <row r="9114" spans="1:7" ht="34.5" thickBot="1" x14ac:dyDescent="0.25">
      <c r="A9114" s="406">
        <v>90107</v>
      </c>
      <c r="B9114" s="406" t="s">
        <v>12442</v>
      </c>
      <c r="C9114" s="406" t="s">
        <v>12420</v>
      </c>
      <c r="D9114" s="406">
        <v>11.06</v>
      </c>
      <c r="E9114" s="404" t="s">
        <v>65</v>
      </c>
      <c r="G9114"/>
    </row>
    <row r="9115" spans="1:7" ht="34.5" thickBot="1" x14ac:dyDescent="0.25">
      <c r="A9115" s="407">
        <v>90108</v>
      </c>
      <c r="B9115" s="407" t="s">
        <v>12443</v>
      </c>
      <c r="C9115" s="407" t="s">
        <v>12420</v>
      </c>
      <c r="D9115" s="407">
        <v>10.06</v>
      </c>
      <c r="E9115" s="404" t="s">
        <v>65</v>
      </c>
      <c r="G9115"/>
    </row>
    <row r="9116" spans="1:7" ht="13.5" thickBot="1" x14ac:dyDescent="0.25">
      <c r="A9116" s="406">
        <v>20</v>
      </c>
      <c r="B9116" s="406" t="s">
        <v>1332</v>
      </c>
      <c r="C9116" s="406"/>
      <c r="D9116" s="406"/>
      <c r="E9116" s="404" t="s">
        <v>65</v>
      </c>
      <c r="G9116"/>
    </row>
    <row r="9117" spans="1:7" ht="34.5" thickBot="1" x14ac:dyDescent="0.25">
      <c r="A9117" s="407">
        <v>5719</v>
      </c>
      <c r="B9117" s="407" t="s">
        <v>3392</v>
      </c>
      <c r="C9117" s="407" t="s">
        <v>298</v>
      </c>
      <c r="D9117" s="407">
        <v>52.62</v>
      </c>
      <c r="E9117" s="404" t="s">
        <v>65</v>
      </c>
      <c r="G9117"/>
    </row>
    <row r="9118" spans="1:7" ht="13.5" thickBot="1" x14ac:dyDescent="0.25">
      <c r="A9118" s="406">
        <v>55835</v>
      </c>
      <c r="B9118" s="406" t="s">
        <v>3393</v>
      </c>
      <c r="C9118" s="406" t="s">
        <v>298</v>
      </c>
      <c r="D9118" s="406">
        <v>46.84</v>
      </c>
      <c r="E9118" s="404" t="s">
        <v>65</v>
      </c>
      <c r="G9118"/>
    </row>
    <row r="9119" spans="1:7" ht="13.5" thickBot="1" x14ac:dyDescent="0.25">
      <c r="A9119" s="407">
        <v>73904</v>
      </c>
      <c r="B9119" s="407" t="s">
        <v>1333</v>
      </c>
      <c r="C9119" s="407"/>
      <c r="D9119" s="407"/>
      <c r="E9119" s="404" t="s">
        <v>65</v>
      </c>
      <c r="G9119"/>
    </row>
    <row r="9120" spans="1:7" ht="13.5" thickBot="1" x14ac:dyDescent="0.25">
      <c r="A9120" s="406" t="s">
        <v>1334</v>
      </c>
      <c r="B9120" s="406" t="s">
        <v>1335</v>
      </c>
      <c r="C9120" s="406" t="s">
        <v>298</v>
      </c>
      <c r="D9120" s="406">
        <v>102.85</v>
      </c>
      <c r="E9120" s="404" t="s">
        <v>65</v>
      </c>
      <c r="G9120"/>
    </row>
    <row r="9121" spans="1:7" ht="13.5" thickBot="1" x14ac:dyDescent="0.25">
      <c r="A9121" s="407">
        <v>74153</v>
      </c>
      <c r="B9121" s="407" t="s">
        <v>1337</v>
      </c>
      <c r="C9121" s="407"/>
      <c r="D9121" s="407"/>
      <c r="E9121" s="404" t="s">
        <v>65</v>
      </c>
      <c r="G9121"/>
    </row>
    <row r="9122" spans="1:7" ht="13.5" thickBot="1" x14ac:dyDescent="0.25">
      <c r="A9122" s="406" t="s">
        <v>1338</v>
      </c>
      <c r="B9122" s="406" t="s">
        <v>1339</v>
      </c>
      <c r="C9122" s="406" t="s">
        <v>184</v>
      </c>
      <c r="D9122" s="406">
        <v>0.23</v>
      </c>
      <c r="E9122" s="404" t="s">
        <v>65</v>
      </c>
      <c r="G9122"/>
    </row>
    <row r="9123" spans="1:7" ht="13.5" thickBot="1" x14ac:dyDescent="0.25">
      <c r="A9123" s="407">
        <v>79481</v>
      </c>
      <c r="B9123" s="407" t="s">
        <v>4206</v>
      </c>
      <c r="C9123" s="407" t="s">
        <v>298</v>
      </c>
      <c r="D9123" s="407">
        <v>26.76</v>
      </c>
      <c r="E9123" s="404" t="s">
        <v>65</v>
      </c>
      <c r="G9123"/>
    </row>
    <row r="9124" spans="1:7" ht="13.5" thickBot="1" x14ac:dyDescent="0.25">
      <c r="A9124" s="406">
        <v>79482</v>
      </c>
      <c r="B9124" s="406" t="s">
        <v>3394</v>
      </c>
      <c r="C9124" s="406" t="s">
        <v>298</v>
      </c>
      <c r="D9124" s="406">
        <v>70.88</v>
      </c>
      <c r="E9124" s="404" t="s">
        <v>65</v>
      </c>
      <c r="G9124"/>
    </row>
    <row r="9125" spans="1:7" ht="13.5" thickBot="1" x14ac:dyDescent="0.25">
      <c r="A9125" s="407">
        <v>79483</v>
      </c>
      <c r="B9125" s="407" t="s">
        <v>3395</v>
      </c>
      <c r="C9125" s="407" t="s">
        <v>184</v>
      </c>
      <c r="D9125" s="407">
        <v>20.07</v>
      </c>
      <c r="E9125" s="404" t="s">
        <v>65</v>
      </c>
      <c r="G9125"/>
    </row>
    <row r="9126" spans="1:7" ht="13.5" thickBot="1" x14ac:dyDescent="0.25">
      <c r="A9126" s="406">
        <v>79484</v>
      </c>
      <c r="B9126" s="406" t="s">
        <v>4207</v>
      </c>
      <c r="C9126" s="406" t="s">
        <v>298</v>
      </c>
      <c r="D9126" s="406">
        <v>62.03</v>
      </c>
      <c r="E9126" s="404" t="s">
        <v>65</v>
      </c>
      <c r="G9126"/>
    </row>
    <row r="9127" spans="1:7" ht="13.5" thickBot="1" x14ac:dyDescent="0.25">
      <c r="A9127" s="407">
        <v>79508</v>
      </c>
      <c r="B9127" s="407" t="s">
        <v>1340</v>
      </c>
      <c r="C9127" s="407"/>
      <c r="D9127" s="407"/>
      <c r="E9127" s="404" t="s">
        <v>65</v>
      </c>
      <c r="G9127"/>
    </row>
    <row r="9128" spans="1:7" ht="13.5" thickBot="1" x14ac:dyDescent="0.25">
      <c r="A9128" s="406" t="s">
        <v>1341</v>
      </c>
      <c r="B9128" s="406" t="s">
        <v>1342</v>
      </c>
      <c r="C9128" s="406" t="s">
        <v>1343</v>
      </c>
      <c r="D9128" s="406">
        <v>111.04</v>
      </c>
      <c r="E9128" s="404" t="s">
        <v>65</v>
      </c>
      <c r="G9128"/>
    </row>
    <row r="9129" spans="1:7" ht="13.5" thickBot="1" x14ac:dyDescent="0.25">
      <c r="A9129" s="407" t="s">
        <v>1344</v>
      </c>
      <c r="B9129" s="407" t="s">
        <v>1345</v>
      </c>
      <c r="C9129" s="407" t="s">
        <v>1343</v>
      </c>
      <c r="D9129" s="407">
        <v>137.80000000000001</v>
      </c>
      <c r="E9129" s="404" t="s">
        <v>65</v>
      </c>
      <c r="G9129"/>
    </row>
    <row r="9130" spans="1:7" ht="13.5" thickBot="1" x14ac:dyDescent="0.25">
      <c r="A9130" s="406">
        <v>21</v>
      </c>
      <c r="B9130" s="406" t="s">
        <v>1346</v>
      </c>
      <c r="C9130" s="406"/>
      <c r="D9130" s="406"/>
      <c r="E9130" s="404" t="s">
        <v>65</v>
      </c>
      <c r="G9130"/>
    </row>
    <row r="9131" spans="1:7" ht="13.5" thickBot="1" x14ac:dyDescent="0.25">
      <c r="A9131" s="407">
        <v>53527</v>
      </c>
      <c r="B9131" s="407" t="s">
        <v>5069</v>
      </c>
      <c r="C9131" s="407" t="s">
        <v>298</v>
      </c>
      <c r="D9131" s="407">
        <v>53.53</v>
      </c>
      <c r="E9131" s="404" t="s">
        <v>65</v>
      </c>
      <c r="G9131"/>
    </row>
    <row r="9132" spans="1:7" ht="13.5" thickBot="1" x14ac:dyDescent="0.25">
      <c r="A9132" s="406">
        <v>72920</v>
      </c>
      <c r="B9132" s="406" t="s">
        <v>1347</v>
      </c>
      <c r="C9132" s="406" t="s">
        <v>298</v>
      </c>
      <c r="D9132" s="406">
        <v>15.76</v>
      </c>
      <c r="E9132" s="404" t="s">
        <v>65</v>
      </c>
      <c r="G9132"/>
    </row>
    <row r="9133" spans="1:7" ht="13.5" thickBot="1" x14ac:dyDescent="0.25">
      <c r="A9133" s="407">
        <v>72921</v>
      </c>
      <c r="B9133" s="407" t="s">
        <v>1348</v>
      </c>
      <c r="C9133" s="407" t="s">
        <v>298</v>
      </c>
      <c r="D9133" s="407">
        <v>74.22</v>
      </c>
      <c r="E9133" s="404" t="s">
        <v>65</v>
      </c>
      <c r="G9133"/>
    </row>
    <row r="9134" spans="1:7" ht="13.5" thickBot="1" x14ac:dyDescent="0.25">
      <c r="A9134" s="406">
        <v>73964</v>
      </c>
      <c r="B9134" s="406" t="s">
        <v>1349</v>
      </c>
      <c r="C9134" s="406"/>
      <c r="D9134" s="406"/>
      <c r="E9134" s="404" t="s">
        <v>65</v>
      </c>
      <c r="G9134"/>
    </row>
    <row r="9135" spans="1:7" ht="23.25" thickBot="1" x14ac:dyDescent="0.25">
      <c r="A9135" s="407" t="s">
        <v>1350</v>
      </c>
      <c r="B9135" s="407" t="s">
        <v>3396</v>
      </c>
      <c r="C9135" s="407" t="s">
        <v>298</v>
      </c>
      <c r="D9135" s="407">
        <v>40.15</v>
      </c>
      <c r="E9135" s="404" t="s">
        <v>65</v>
      </c>
      <c r="G9135"/>
    </row>
    <row r="9136" spans="1:7" ht="13.5" thickBot="1" x14ac:dyDescent="0.25">
      <c r="A9136" s="406" t="s">
        <v>1351</v>
      </c>
      <c r="B9136" s="406" t="s">
        <v>3397</v>
      </c>
      <c r="C9136" s="406" t="s">
        <v>298</v>
      </c>
      <c r="D9136" s="406">
        <v>33.72</v>
      </c>
      <c r="E9136" s="404" t="s">
        <v>65</v>
      </c>
      <c r="G9136"/>
    </row>
    <row r="9137" spans="1:7" ht="13.5" thickBot="1" x14ac:dyDescent="0.25">
      <c r="A9137" s="407" t="s">
        <v>47</v>
      </c>
      <c r="B9137" s="407" t="s">
        <v>1352</v>
      </c>
      <c r="C9137" s="407" t="s">
        <v>1353</v>
      </c>
      <c r="D9137" s="407">
        <v>28.1</v>
      </c>
      <c r="E9137" s="404" t="s">
        <v>65</v>
      </c>
      <c r="G9137"/>
    </row>
    <row r="9138" spans="1:7" ht="23.25" thickBot="1" x14ac:dyDescent="0.25">
      <c r="A9138" s="406" t="s">
        <v>1354</v>
      </c>
      <c r="B9138" s="406" t="s">
        <v>1355</v>
      </c>
      <c r="C9138" s="406" t="s">
        <v>1270</v>
      </c>
      <c r="D9138" s="406">
        <v>9.75</v>
      </c>
      <c r="E9138" s="404" t="s">
        <v>65</v>
      </c>
      <c r="G9138"/>
    </row>
    <row r="9139" spans="1:7" ht="13.5" thickBot="1" x14ac:dyDescent="0.25">
      <c r="A9139" s="407" t="s">
        <v>1356</v>
      </c>
      <c r="B9139" s="407" t="s">
        <v>5070</v>
      </c>
      <c r="C9139" s="407" t="s">
        <v>298</v>
      </c>
      <c r="D9139" s="407">
        <v>40.15</v>
      </c>
      <c r="E9139" s="404" t="s">
        <v>65</v>
      </c>
      <c r="G9139"/>
    </row>
    <row r="9140" spans="1:7" ht="13.5" thickBot="1" x14ac:dyDescent="0.25">
      <c r="A9140" s="406">
        <v>74015</v>
      </c>
      <c r="B9140" s="406" t="s">
        <v>1358</v>
      </c>
      <c r="C9140" s="406"/>
      <c r="D9140" s="406"/>
      <c r="E9140" s="404" t="s">
        <v>65</v>
      </c>
      <c r="G9140"/>
    </row>
    <row r="9141" spans="1:7" ht="13.5" thickBot="1" x14ac:dyDescent="0.25">
      <c r="A9141" s="407" t="s">
        <v>1359</v>
      </c>
      <c r="B9141" s="407" t="s">
        <v>1360</v>
      </c>
      <c r="C9141" s="407" t="s">
        <v>298</v>
      </c>
      <c r="D9141" s="407">
        <v>25.59</v>
      </c>
      <c r="E9141" s="404" t="s">
        <v>65</v>
      </c>
      <c r="G9141"/>
    </row>
    <row r="9142" spans="1:7" ht="13.5" thickBot="1" x14ac:dyDescent="0.25">
      <c r="A9142" s="406">
        <v>76444</v>
      </c>
      <c r="B9142" s="406" t="s">
        <v>1357</v>
      </c>
      <c r="C9142" s="406"/>
      <c r="D9142" s="406"/>
      <c r="E9142" s="404" t="s">
        <v>65</v>
      </c>
      <c r="G9142"/>
    </row>
    <row r="9143" spans="1:7" ht="13.5" thickBot="1" x14ac:dyDescent="0.25">
      <c r="A9143" s="407" t="s">
        <v>1361</v>
      </c>
      <c r="B9143" s="407" t="s">
        <v>1362</v>
      </c>
      <c r="C9143" s="407" t="s">
        <v>298</v>
      </c>
      <c r="D9143" s="407">
        <v>12.88</v>
      </c>
      <c r="E9143" s="404" t="s">
        <v>65</v>
      </c>
      <c r="G9143"/>
    </row>
    <row r="9144" spans="1:7" ht="23.25" thickBot="1" x14ac:dyDescent="0.25">
      <c r="A9144" s="406" t="s">
        <v>1363</v>
      </c>
      <c r="B9144" s="406" t="s">
        <v>1364</v>
      </c>
      <c r="C9144" s="406" t="s">
        <v>298</v>
      </c>
      <c r="D9144" s="406">
        <v>20.010000000000002</v>
      </c>
      <c r="E9144" s="404" t="s">
        <v>65</v>
      </c>
      <c r="G9144"/>
    </row>
    <row r="9145" spans="1:7" ht="13.5" thickBot="1" x14ac:dyDescent="0.25">
      <c r="A9145" s="407">
        <v>79488</v>
      </c>
      <c r="B9145" s="407" t="s">
        <v>3398</v>
      </c>
      <c r="C9145" s="407" t="s">
        <v>298</v>
      </c>
      <c r="D9145" s="407">
        <v>7.11</v>
      </c>
      <c r="E9145" s="404" t="s">
        <v>65</v>
      </c>
      <c r="G9145"/>
    </row>
    <row r="9146" spans="1:7" ht="13.5" thickBot="1" x14ac:dyDescent="0.25">
      <c r="A9146" s="406">
        <v>79489</v>
      </c>
      <c r="B9146" s="406" t="s">
        <v>3399</v>
      </c>
      <c r="C9146" s="406" t="s">
        <v>298</v>
      </c>
      <c r="D9146" s="406">
        <v>6.02</v>
      </c>
      <c r="E9146" s="404" t="s">
        <v>65</v>
      </c>
      <c r="G9146"/>
    </row>
    <row r="9147" spans="1:7" ht="13.5" thickBot="1" x14ac:dyDescent="0.25">
      <c r="A9147" s="407">
        <v>79490</v>
      </c>
      <c r="B9147" s="407" t="s">
        <v>5071</v>
      </c>
      <c r="C9147" s="407" t="s">
        <v>298</v>
      </c>
      <c r="D9147" s="407">
        <v>1.93</v>
      </c>
      <c r="E9147" s="404" t="s">
        <v>65</v>
      </c>
      <c r="G9147"/>
    </row>
    <row r="9148" spans="1:7" ht="13.5" thickBot="1" x14ac:dyDescent="0.25">
      <c r="A9148" s="406">
        <v>79510</v>
      </c>
      <c r="B9148" s="406" t="s">
        <v>1349</v>
      </c>
      <c r="C9148" s="406"/>
      <c r="D9148" s="406"/>
      <c r="E9148" s="404" t="s">
        <v>65</v>
      </c>
      <c r="G9148"/>
    </row>
    <row r="9149" spans="1:7" ht="13.5" thickBot="1" x14ac:dyDescent="0.25">
      <c r="A9149" s="407" t="s">
        <v>1365</v>
      </c>
      <c r="B9149" s="407" t="s">
        <v>3400</v>
      </c>
      <c r="C9149" s="407" t="s">
        <v>298</v>
      </c>
      <c r="D9149" s="407">
        <v>100.66</v>
      </c>
      <c r="E9149" s="404" t="s">
        <v>65</v>
      </c>
      <c r="G9149"/>
    </row>
    <row r="9150" spans="1:7" ht="23.25" thickBot="1" x14ac:dyDescent="0.25">
      <c r="A9150" s="406" t="s">
        <v>1366</v>
      </c>
      <c r="B9150" s="406" t="s">
        <v>1367</v>
      </c>
      <c r="C9150" s="406" t="s">
        <v>298</v>
      </c>
      <c r="D9150" s="406">
        <v>108.96</v>
      </c>
      <c r="E9150" s="404" t="s">
        <v>65</v>
      </c>
      <c r="G9150"/>
    </row>
    <row r="9151" spans="1:7" ht="13.5" thickBot="1" x14ac:dyDescent="0.25">
      <c r="A9151" s="407">
        <v>83345</v>
      </c>
      <c r="B9151" s="407" t="s">
        <v>4208</v>
      </c>
      <c r="C9151" s="407" t="s">
        <v>298</v>
      </c>
      <c r="D9151" s="407">
        <v>82.86</v>
      </c>
      <c r="E9151" s="404" t="s">
        <v>65</v>
      </c>
      <c r="G9151"/>
    </row>
    <row r="9152" spans="1:7" ht="13.5" thickBot="1" x14ac:dyDescent="0.25">
      <c r="A9152" s="406">
        <v>83346</v>
      </c>
      <c r="B9152" s="406" t="s">
        <v>4209</v>
      </c>
      <c r="C9152" s="406" t="s">
        <v>298</v>
      </c>
      <c r="D9152" s="406">
        <v>0.77</v>
      </c>
      <c r="E9152" s="404" t="s">
        <v>65</v>
      </c>
      <c r="G9152"/>
    </row>
    <row r="9153" spans="1:7" ht="23.25" thickBot="1" x14ac:dyDescent="0.25">
      <c r="A9153" s="407">
        <v>83441</v>
      </c>
      <c r="B9153" s="407" t="s">
        <v>1336</v>
      </c>
      <c r="C9153" s="407" t="s">
        <v>298</v>
      </c>
      <c r="D9153" s="407">
        <v>46.84</v>
      </c>
      <c r="E9153" s="404" t="s">
        <v>65</v>
      </c>
      <c r="G9153"/>
    </row>
    <row r="9154" spans="1:7" ht="13.5" thickBot="1" x14ac:dyDescent="0.25">
      <c r="A9154" s="406">
        <v>22</v>
      </c>
      <c r="B9154" s="406" t="s">
        <v>1368</v>
      </c>
      <c r="C9154" s="406"/>
      <c r="D9154" s="406"/>
      <c r="E9154" s="404" t="s">
        <v>65</v>
      </c>
      <c r="G9154"/>
    </row>
    <row r="9155" spans="1:7" ht="13.5" thickBot="1" x14ac:dyDescent="0.25">
      <c r="A9155" s="407">
        <v>72838</v>
      </c>
      <c r="B9155" s="407" t="s">
        <v>1370</v>
      </c>
      <c r="C9155" s="407" t="s">
        <v>1371</v>
      </c>
      <c r="D9155" s="407">
        <v>0.73</v>
      </c>
      <c r="E9155" s="404" t="s">
        <v>65</v>
      </c>
      <c r="G9155"/>
    </row>
    <row r="9156" spans="1:7" ht="13.5" thickBot="1" x14ac:dyDescent="0.25">
      <c r="A9156" s="406">
        <v>72839</v>
      </c>
      <c r="B9156" s="406" t="s">
        <v>1372</v>
      </c>
      <c r="C9156" s="406" t="s">
        <v>1371</v>
      </c>
      <c r="D9156" s="406">
        <v>0.59</v>
      </c>
      <c r="E9156" s="404" t="s">
        <v>65</v>
      </c>
      <c r="G9156"/>
    </row>
    <row r="9157" spans="1:7" ht="13.5" thickBot="1" x14ac:dyDescent="0.25">
      <c r="A9157" s="407">
        <v>72840</v>
      </c>
      <c r="B9157" s="407" t="s">
        <v>3401</v>
      </c>
      <c r="C9157" s="407" t="s">
        <v>1371</v>
      </c>
      <c r="D9157" s="407">
        <v>0.49</v>
      </c>
      <c r="E9157" s="404" t="s">
        <v>65</v>
      </c>
      <c r="G9157"/>
    </row>
    <row r="9158" spans="1:7" ht="13.5" thickBot="1" x14ac:dyDescent="0.25">
      <c r="A9158" s="406">
        <v>72841</v>
      </c>
      <c r="B9158" s="406" t="s">
        <v>1373</v>
      </c>
      <c r="C9158" s="406" t="s">
        <v>1371</v>
      </c>
      <c r="D9158" s="406">
        <v>0.92</v>
      </c>
      <c r="E9158" s="404" t="s">
        <v>65</v>
      </c>
      <c r="G9158"/>
    </row>
    <row r="9159" spans="1:7" ht="13.5" thickBot="1" x14ac:dyDescent="0.25">
      <c r="A9159" s="407">
        <v>72842</v>
      </c>
      <c r="B9159" s="407" t="s">
        <v>1374</v>
      </c>
      <c r="C9159" s="407" t="s">
        <v>1371</v>
      </c>
      <c r="D9159" s="407">
        <v>0.74</v>
      </c>
      <c r="E9159" s="404" t="s">
        <v>65</v>
      </c>
      <c r="G9159"/>
    </row>
    <row r="9160" spans="1:7" ht="13.5" thickBot="1" x14ac:dyDescent="0.25">
      <c r="A9160" s="406">
        <v>72843</v>
      </c>
      <c r="B9160" s="406" t="s">
        <v>1375</v>
      </c>
      <c r="C9160" s="406" t="s">
        <v>1371</v>
      </c>
      <c r="D9160" s="406">
        <v>0.62</v>
      </c>
      <c r="E9160" s="404" t="s">
        <v>65</v>
      </c>
      <c r="G9160"/>
    </row>
    <row r="9161" spans="1:7" ht="23.25" thickBot="1" x14ac:dyDescent="0.25">
      <c r="A9161" s="407">
        <v>72844</v>
      </c>
      <c r="B9161" s="407" t="s">
        <v>1376</v>
      </c>
      <c r="C9161" s="407" t="s">
        <v>1377</v>
      </c>
      <c r="D9161" s="407">
        <v>0.64</v>
      </c>
      <c r="E9161" s="404" t="s">
        <v>65</v>
      </c>
      <c r="G9161"/>
    </row>
    <row r="9162" spans="1:7" ht="23.25" thickBot="1" x14ac:dyDescent="0.25">
      <c r="A9162" s="406">
        <v>72845</v>
      </c>
      <c r="B9162" s="406" t="s">
        <v>1378</v>
      </c>
      <c r="C9162" s="406" t="s">
        <v>1377</v>
      </c>
      <c r="D9162" s="406">
        <v>3.87</v>
      </c>
      <c r="E9162" s="404" t="s">
        <v>65</v>
      </c>
      <c r="G9162"/>
    </row>
    <row r="9163" spans="1:7" ht="13.5" thickBot="1" x14ac:dyDescent="0.25">
      <c r="A9163" s="407">
        <v>72846</v>
      </c>
      <c r="B9163" s="407" t="s">
        <v>1379</v>
      </c>
      <c r="C9163" s="407" t="s">
        <v>1377</v>
      </c>
      <c r="D9163" s="407">
        <v>3.19</v>
      </c>
      <c r="E9163" s="404" t="s">
        <v>65</v>
      </c>
      <c r="G9163"/>
    </row>
    <row r="9164" spans="1:7" ht="13.5" thickBot="1" x14ac:dyDescent="0.25">
      <c r="A9164" s="406">
        <v>72847</v>
      </c>
      <c r="B9164" s="406" t="s">
        <v>1380</v>
      </c>
      <c r="C9164" s="406" t="s">
        <v>1377</v>
      </c>
      <c r="D9164" s="406">
        <v>6.89</v>
      </c>
      <c r="E9164" s="404" t="s">
        <v>65</v>
      </c>
      <c r="G9164"/>
    </row>
    <row r="9165" spans="1:7" ht="13.5" thickBot="1" x14ac:dyDescent="0.25">
      <c r="A9165" s="407">
        <v>72848</v>
      </c>
      <c r="B9165" s="407" t="s">
        <v>1381</v>
      </c>
      <c r="C9165" s="407" t="s">
        <v>1377</v>
      </c>
      <c r="D9165" s="407">
        <v>1.72</v>
      </c>
      <c r="E9165" s="404" t="s">
        <v>65</v>
      </c>
      <c r="G9165"/>
    </row>
    <row r="9166" spans="1:7" ht="23.25" thickBot="1" x14ac:dyDescent="0.25">
      <c r="A9166" s="406">
        <v>72849</v>
      </c>
      <c r="B9166" s="406" t="s">
        <v>1382</v>
      </c>
      <c r="C9166" s="406" t="s">
        <v>1377</v>
      </c>
      <c r="D9166" s="406">
        <v>2.2000000000000002</v>
      </c>
      <c r="E9166" s="404" t="s">
        <v>65</v>
      </c>
      <c r="G9166"/>
    </row>
    <row r="9167" spans="1:7" ht="23.25" thickBot="1" x14ac:dyDescent="0.25">
      <c r="A9167" s="407">
        <v>72850</v>
      </c>
      <c r="B9167" s="407" t="s">
        <v>1383</v>
      </c>
      <c r="C9167" s="407" t="s">
        <v>1377</v>
      </c>
      <c r="D9167" s="407">
        <v>9.3000000000000007</v>
      </c>
      <c r="E9167" s="404" t="s">
        <v>65</v>
      </c>
      <c r="G9167"/>
    </row>
    <row r="9168" spans="1:7" ht="13.5" thickBot="1" x14ac:dyDescent="0.25">
      <c r="A9168" s="406">
        <v>72851</v>
      </c>
      <c r="B9168" s="406" t="s">
        <v>1384</v>
      </c>
      <c r="C9168" s="406" t="s">
        <v>298</v>
      </c>
      <c r="D9168" s="406">
        <v>3.14</v>
      </c>
      <c r="E9168" s="404" t="s">
        <v>65</v>
      </c>
      <c r="G9168"/>
    </row>
    <row r="9169" spans="1:7" ht="13.5" thickBot="1" x14ac:dyDescent="0.25">
      <c r="A9169" s="407">
        <v>72852</v>
      </c>
      <c r="B9169" s="407" t="s">
        <v>1385</v>
      </c>
      <c r="C9169" s="407" t="s">
        <v>298</v>
      </c>
      <c r="D9169" s="407">
        <v>3.22</v>
      </c>
      <c r="E9169" s="404" t="s">
        <v>65</v>
      </c>
      <c r="G9169"/>
    </row>
    <row r="9170" spans="1:7" ht="13.5" thickBot="1" x14ac:dyDescent="0.25">
      <c r="A9170" s="406">
        <v>72853</v>
      </c>
      <c r="B9170" s="406" t="s">
        <v>1386</v>
      </c>
      <c r="C9170" s="406" t="s">
        <v>298</v>
      </c>
      <c r="D9170" s="406">
        <v>3.3</v>
      </c>
      <c r="E9170" s="404" t="s">
        <v>65</v>
      </c>
      <c r="G9170"/>
    </row>
    <row r="9171" spans="1:7" ht="13.5" thickBot="1" x14ac:dyDescent="0.25">
      <c r="A9171" s="407">
        <v>72854</v>
      </c>
      <c r="B9171" s="407" t="s">
        <v>1387</v>
      </c>
      <c r="C9171" s="407" t="s">
        <v>298</v>
      </c>
      <c r="D9171" s="407">
        <v>3.4</v>
      </c>
      <c r="E9171" s="404" t="s">
        <v>65</v>
      </c>
      <c r="G9171"/>
    </row>
    <row r="9172" spans="1:7" ht="13.5" thickBot="1" x14ac:dyDescent="0.25">
      <c r="A9172" s="406">
        <v>72855</v>
      </c>
      <c r="B9172" s="406" t="s">
        <v>1388</v>
      </c>
      <c r="C9172" s="406" t="s">
        <v>298</v>
      </c>
      <c r="D9172" s="406">
        <v>3.5</v>
      </c>
      <c r="E9172" s="404" t="s">
        <v>65</v>
      </c>
      <c r="G9172"/>
    </row>
    <row r="9173" spans="1:7" ht="13.5" thickBot="1" x14ac:dyDescent="0.25">
      <c r="A9173" s="407">
        <v>72856</v>
      </c>
      <c r="B9173" s="407" t="s">
        <v>1389</v>
      </c>
      <c r="C9173" s="407" t="s">
        <v>1390</v>
      </c>
      <c r="D9173" s="407">
        <v>1.53</v>
      </c>
      <c r="E9173" s="404" t="s">
        <v>65</v>
      </c>
      <c r="G9173"/>
    </row>
    <row r="9174" spans="1:7" ht="23.25" thickBot="1" x14ac:dyDescent="0.25">
      <c r="A9174" s="406">
        <v>72857</v>
      </c>
      <c r="B9174" s="406" t="s">
        <v>1391</v>
      </c>
      <c r="C9174" s="406" t="s">
        <v>298</v>
      </c>
      <c r="D9174" s="406">
        <v>2.79</v>
      </c>
      <c r="E9174" s="404" t="s">
        <v>65</v>
      </c>
      <c r="G9174"/>
    </row>
    <row r="9175" spans="1:7" ht="23.25" thickBot="1" x14ac:dyDescent="0.25">
      <c r="A9175" s="407">
        <v>72858</v>
      </c>
      <c r="B9175" s="407" t="s">
        <v>1392</v>
      </c>
      <c r="C9175" s="407" t="s">
        <v>298</v>
      </c>
      <c r="D9175" s="407">
        <v>2.86</v>
      </c>
      <c r="E9175" s="404" t="s">
        <v>65</v>
      </c>
      <c r="G9175"/>
    </row>
    <row r="9176" spans="1:7" ht="23.25" thickBot="1" x14ac:dyDescent="0.25">
      <c r="A9176" s="406">
        <v>72859</v>
      </c>
      <c r="B9176" s="406" t="s">
        <v>1393</v>
      </c>
      <c r="C9176" s="406" t="s">
        <v>298</v>
      </c>
      <c r="D9176" s="406">
        <v>2.95</v>
      </c>
      <c r="E9176" s="404" t="s">
        <v>65</v>
      </c>
      <c r="G9176"/>
    </row>
    <row r="9177" spans="1:7" ht="23.25" thickBot="1" x14ac:dyDescent="0.25">
      <c r="A9177" s="407">
        <v>72860</v>
      </c>
      <c r="B9177" s="407" t="s">
        <v>1394</v>
      </c>
      <c r="C9177" s="407" t="s">
        <v>298</v>
      </c>
      <c r="D9177" s="407">
        <v>3.03</v>
      </c>
      <c r="E9177" s="404" t="s">
        <v>65</v>
      </c>
      <c r="G9177"/>
    </row>
    <row r="9178" spans="1:7" ht="23.25" thickBot="1" x14ac:dyDescent="0.25">
      <c r="A9178" s="406">
        <v>72874</v>
      </c>
      <c r="B9178" s="406" t="s">
        <v>1395</v>
      </c>
      <c r="C9178" s="406" t="s">
        <v>298</v>
      </c>
      <c r="D9178" s="406">
        <v>3.11</v>
      </c>
      <c r="E9178" s="404" t="s">
        <v>65</v>
      </c>
      <c r="G9178"/>
    </row>
    <row r="9179" spans="1:7" ht="13.5" thickBot="1" x14ac:dyDescent="0.25">
      <c r="A9179" s="407">
        <v>72875</v>
      </c>
      <c r="B9179" s="407" t="s">
        <v>1396</v>
      </c>
      <c r="C9179" s="407" t="s">
        <v>1390</v>
      </c>
      <c r="D9179" s="407">
        <v>1.36</v>
      </c>
      <c r="E9179" s="404" t="s">
        <v>65</v>
      </c>
      <c r="G9179"/>
    </row>
    <row r="9180" spans="1:7" ht="13.5" thickBot="1" x14ac:dyDescent="0.25">
      <c r="A9180" s="406">
        <v>72876</v>
      </c>
      <c r="B9180" s="406" t="s">
        <v>1397</v>
      </c>
      <c r="C9180" s="406" t="s">
        <v>298</v>
      </c>
      <c r="D9180" s="406">
        <v>2.5</v>
      </c>
      <c r="E9180" s="404" t="s">
        <v>65</v>
      </c>
      <c r="G9180"/>
    </row>
    <row r="9181" spans="1:7" ht="13.5" thickBot="1" x14ac:dyDescent="0.25">
      <c r="A9181" s="407">
        <v>72877</v>
      </c>
      <c r="B9181" s="407" t="s">
        <v>1398</v>
      </c>
      <c r="C9181" s="407" t="s">
        <v>298</v>
      </c>
      <c r="D9181" s="407">
        <v>2.57</v>
      </c>
      <c r="E9181" s="404" t="s">
        <v>65</v>
      </c>
      <c r="G9181"/>
    </row>
    <row r="9182" spans="1:7" ht="13.5" thickBot="1" x14ac:dyDescent="0.25">
      <c r="A9182" s="406">
        <v>72878</v>
      </c>
      <c r="B9182" s="406" t="s">
        <v>1399</v>
      </c>
      <c r="C9182" s="406" t="s">
        <v>298</v>
      </c>
      <c r="D9182" s="406">
        <v>2.64</v>
      </c>
      <c r="E9182" s="404" t="s">
        <v>65</v>
      </c>
      <c r="G9182"/>
    </row>
    <row r="9183" spans="1:7" ht="13.5" thickBot="1" x14ac:dyDescent="0.25">
      <c r="A9183" s="407">
        <v>72879</v>
      </c>
      <c r="B9183" s="407" t="s">
        <v>1400</v>
      </c>
      <c r="C9183" s="407" t="s">
        <v>298</v>
      </c>
      <c r="D9183" s="407">
        <v>2.73</v>
      </c>
      <c r="E9183" s="404" t="s">
        <v>65</v>
      </c>
      <c r="G9183"/>
    </row>
    <row r="9184" spans="1:7" ht="13.5" thickBot="1" x14ac:dyDescent="0.25">
      <c r="A9184" s="406">
        <v>72880</v>
      </c>
      <c r="B9184" s="406" t="s">
        <v>1401</v>
      </c>
      <c r="C9184" s="406" t="s">
        <v>298</v>
      </c>
      <c r="D9184" s="406">
        <v>2.79</v>
      </c>
      <c r="E9184" s="404" t="s">
        <v>65</v>
      </c>
      <c r="G9184"/>
    </row>
    <row r="9185" spans="1:7" ht="23.25" thickBot="1" x14ac:dyDescent="0.25">
      <c r="A9185" s="407">
        <v>72881</v>
      </c>
      <c r="B9185" s="407" t="s">
        <v>1402</v>
      </c>
      <c r="C9185" s="407" t="s">
        <v>1390</v>
      </c>
      <c r="D9185" s="407">
        <v>1.22</v>
      </c>
      <c r="E9185" s="404" t="s">
        <v>65</v>
      </c>
      <c r="G9185"/>
    </row>
    <row r="9186" spans="1:7" ht="13.5" thickBot="1" x14ac:dyDescent="0.25">
      <c r="A9186" s="406">
        <v>72882</v>
      </c>
      <c r="B9186" s="406" t="s">
        <v>1370</v>
      </c>
      <c r="C9186" s="406" t="s">
        <v>1390</v>
      </c>
      <c r="D9186" s="406">
        <v>1.1000000000000001</v>
      </c>
      <c r="E9186" s="404" t="s">
        <v>65</v>
      </c>
      <c r="G9186"/>
    </row>
    <row r="9187" spans="1:7" ht="13.5" thickBot="1" x14ac:dyDescent="0.25">
      <c r="A9187" s="407">
        <v>72883</v>
      </c>
      <c r="B9187" s="407" t="s">
        <v>1372</v>
      </c>
      <c r="C9187" s="407" t="s">
        <v>1390</v>
      </c>
      <c r="D9187" s="407">
        <v>0.88</v>
      </c>
      <c r="E9187" s="404" t="s">
        <v>65</v>
      </c>
      <c r="G9187"/>
    </row>
    <row r="9188" spans="1:7" ht="13.5" thickBot="1" x14ac:dyDescent="0.25">
      <c r="A9188" s="406">
        <v>72884</v>
      </c>
      <c r="B9188" s="406" t="s">
        <v>3401</v>
      </c>
      <c r="C9188" s="406" t="s">
        <v>1390</v>
      </c>
      <c r="D9188" s="406">
        <v>0.73</v>
      </c>
      <c r="E9188" s="404" t="s">
        <v>65</v>
      </c>
      <c r="G9188"/>
    </row>
    <row r="9189" spans="1:7" ht="13.5" thickBot="1" x14ac:dyDescent="0.25">
      <c r="A9189" s="407">
        <v>72885</v>
      </c>
      <c r="B9189" s="407" t="s">
        <v>1373</v>
      </c>
      <c r="C9189" s="407" t="s">
        <v>1390</v>
      </c>
      <c r="D9189" s="407">
        <v>1.37</v>
      </c>
      <c r="E9189" s="404" t="s">
        <v>65</v>
      </c>
      <c r="G9189"/>
    </row>
    <row r="9190" spans="1:7" ht="13.5" thickBot="1" x14ac:dyDescent="0.25">
      <c r="A9190" s="406">
        <v>72886</v>
      </c>
      <c r="B9190" s="406" t="s">
        <v>1374</v>
      </c>
      <c r="C9190" s="406" t="s">
        <v>1390</v>
      </c>
      <c r="D9190" s="406">
        <v>1.1000000000000001</v>
      </c>
      <c r="E9190" s="404" t="s">
        <v>65</v>
      </c>
      <c r="G9190"/>
    </row>
    <row r="9191" spans="1:7" ht="13.5" thickBot="1" x14ac:dyDescent="0.25">
      <c r="A9191" s="407">
        <v>72887</v>
      </c>
      <c r="B9191" s="407" t="s">
        <v>1375</v>
      </c>
      <c r="C9191" s="407" t="s">
        <v>1390</v>
      </c>
      <c r="D9191" s="407">
        <v>0.92</v>
      </c>
      <c r="E9191" s="404" t="s">
        <v>65</v>
      </c>
      <c r="G9191"/>
    </row>
    <row r="9192" spans="1:7" ht="23.25" thickBot="1" x14ac:dyDescent="0.25">
      <c r="A9192" s="406">
        <v>72888</v>
      </c>
      <c r="B9192" s="406" t="s">
        <v>1376</v>
      </c>
      <c r="C9192" s="406" t="s">
        <v>298</v>
      </c>
      <c r="D9192" s="406">
        <v>0.96</v>
      </c>
      <c r="E9192" s="404" t="s">
        <v>65</v>
      </c>
      <c r="G9192"/>
    </row>
    <row r="9193" spans="1:7" ht="23.25" thickBot="1" x14ac:dyDescent="0.25">
      <c r="A9193" s="407">
        <v>72890</v>
      </c>
      <c r="B9193" s="407" t="s">
        <v>1403</v>
      </c>
      <c r="C9193" s="407" t="s">
        <v>298</v>
      </c>
      <c r="D9193" s="407">
        <v>5.81</v>
      </c>
      <c r="E9193" s="404" t="s">
        <v>65</v>
      </c>
      <c r="G9193"/>
    </row>
    <row r="9194" spans="1:7" ht="23.25" thickBot="1" x14ac:dyDescent="0.25">
      <c r="A9194" s="406">
        <v>72891</v>
      </c>
      <c r="B9194" s="406" t="s">
        <v>1404</v>
      </c>
      <c r="C9194" s="406" t="s">
        <v>298</v>
      </c>
      <c r="D9194" s="406">
        <v>4.79</v>
      </c>
      <c r="E9194" s="404" t="s">
        <v>65</v>
      </c>
      <c r="G9194"/>
    </row>
    <row r="9195" spans="1:7" ht="23.25" thickBot="1" x14ac:dyDescent="0.25">
      <c r="A9195" s="407">
        <v>72892</v>
      </c>
      <c r="B9195" s="407" t="s">
        <v>1405</v>
      </c>
      <c r="C9195" s="407" t="s">
        <v>298</v>
      </c>
      <c r="D9195" s="407">
        <v>10.34</v>
      </c>
      <c r="E9195" s="404" t="s">
        <v>65</v>
      </c>
      <c r="G9195"/>
    </row>
    <row r="9196" spans="1:7" ht="23.25" thickBot="1" x14ac:dyDescent="0.25">
      <c r="A9196" s="406">
        <v>72893</v>
      </c>
      <c r="B9196" s="406" t="s">
        <v>1406</v>
      </c>
      <c r="C9196" s="406" t="s">
        <v>298</v>
      </c>
      <c r="D9196" s="406">
        <v>2.57</v>
      </c>
      <c r="E9196" s="404" t="s">
        <v>65</v>
      </c>
      <c r="G9196"/>
    </row>
    <row r="9197" spans="1:7" ht="23.25" thickBot="1" x14ac:dyDescent="0.25">
      <c r="A9197" s="407">
        <v>72894</v>
      </c>
      <c r="B9197" s="407" t="s">
        <v>1407</v>
      </c>
      <c r="C9197" s="407" t="s">
        <v>298</v>
      </c>
      <c r="D9197" s="407">
        <v>3.3</v>
      </c>
      <c r="E9197" s="404" t="s">
        <v>65</v>
      </c>
      <c r="G9197"/>
    </row>
    <row r="9198" spans="1:7" ht="23.25" thickBot="1" x14ac:dyDescent="0.25">
      <c r="A9198" s="406">
        <v>72895</v>
      </c>
      <c r="B9198" s="406" t="s">
        <v>1408</v>
      </c>
      <c r="C9198" s="406" t="s">
        <v>298</v>
      </c>
      <c r="D9198" s="406">
        <v>17.440000000000001</v>
      </c>
      <c r="E9198" s="404" t="s">
        <v>65</v>
      </c>
      <c r="G9198"/>
    </row>
    <row r="9199" spans="1:7" ht="13.5" thickBot="1" x14ac:dyDescent="0.25">
      <c r="A9199" s="407">
        <v>72896</v>
      </c>
      <c r="B9199" s="407" t="s">
        <v>3402</v>
      </c>
      <c r="C9199" s="407" t="s">
        <v>298</v>
      </c>
      <c r="D9199" s="407">
        <v>16.66</v>
      </c>
      <c r="E9199" s="404" t="s">
        <v>65</v>
      </c>
      <c r="G9199"/>
    </row>
    <row r="9200" spans="1:7" ht="13.5" thickBot="1" x14ac:dyDescent="0.25">
      <c r="A9200" s="406">
        <v>72897</v>
      </c>
      <c r="B9200" s="406" t="s">
        <v>3403</v>
      </c>
      <c r="C9200" s="406" t="s">
        <v>298</v>
      </c>
      <c r="D9200" s="406">
        <v>20.149999999999999</v>
      </c>
      <c r="E9200" s="404" t="s">
        <v>65</v>
      </c>
      <c r="G9200"/>
    </row>
    <row r="9201" spans="1:7" ht="13.5" thickBot="1" x14ac:dyDescent="0.25">
      <c r="A9201" s="407">
        <v>72898</v>
      </c>
      <c r="B9201" s="407" t="s">
        <v>3404</v>
      </c>
      <c r="C9201" s="407" t="s">
        <v>298</v>
      </c>
      <c r="D9201" s="407">
        <v>0.96</v>
      </c>
      <c r="E9201" s="404" t="s">
        <v>65</v>
      </c>
      <c r="G9201"/>
    </row>
    <row r="9202" spans="1:7" ht="13.5" thickBot="1" x14ac:dyDescent="0.25">
      <c r="A9202" s="406">
        <v>72899</v>
      </c>
      <c r="B9202" s="406" t="s">
        <v>1409</v>
      </c>
      <c r="C9202" s="406" t="s">
        <v>298</v>
      </c>
      <c r="D9202" s="406">
        <v>4.5</v>
      </c>
      <c r="E9202" s="404" t="s">
        <v>65</v>
      </c>
      <c r="G9202"/>
    </row>
    <row r="9203" spans="1:7" ht="13.5" thickBot="1" x14ac:dyDescent="0.25">
      <c r="A9203" s="407">
        <v>72900</v>
      </c>
      <c r="B9203" s="407" t="s">
        <v>1410</v>
      </c>
      <c r="C9203" s="407" t="s">
        <v>298</v>
      </c>
      <c r="D9203" s="407">
        <v>4.96</v>
      </c>
      <c r="E9203" s="404" t="s">
        <v>65</v>
      </c>
      <c r="G9203"/>
    </row>
    <row r="9204" spans="1:7" ht="13.5" thickBot="1" x14ac:dyDescent="0.25">
      <c r="A9204" s="406">
        <v>74010</v>
      </c>
      <c r="B9204" s="406" t="s">
        <v>1411</v>
      </c>
      <c r="C9204" s="406"/>
      <c r="D9204" s="406"/>
      <c r="E9204" s="404" t="s">
        <v>65</v>
      </c>
      <c r="G9204"/>
    </row>
    <row r="9205" spans="1:7" ht="23.25" thickBot="1" x14ac:dyDescent="0.25">
      <c r="A9205" s="407" t="s">
        <v>1412</v>
      </c>
      <c r="B9205" s="407" t="s">
        <v>12444</v>
      </c>
      <c r="C9205" s="407" t="s">
        <v>298</v>
      </c>
      <c r="D9205" s="407">
        <v>1.64</v>
      </c>
      <c r="E9205" s="404" t="s">
        <v>65</v>
      </c>
      <c r="G9205"/>
    </row>
    <row r="9206" spans="1:7" ht="13.5" thickBot="1" x14ac:dyDescent="0.25">
      <c r="A9206" s="406">
        <v>74241</v>
      </c>
      <c r="B9206" s="406" t="s">
        <v>1413</v>
      </c>
      <c r="C9206" s="406"/>
      <c r="D9206" s="406"/>
      <c r="E9206" s="404" t="s">
        <v>65</v>
      </c>
      <c r="G9206"/>
    </row>
    <row r="9207" spans="1:7" ht="13.5" thickBot="1" x14ac:dyDescent="0.25">
      <c r="A9207" s="407" t="s">
        <v>1414</v>
      </c>
      <c r="B9207" s="407" t="s">
        <v>1415</v>
      </c>
      <c r="C9207" s="407" t="s">
        <v>298</v>
      </c>
      <c r="D9207" s="407">
        <v>3.47</v>
      </c>
      <c r="E9207" s="404" t="s">
        <v>65</v>
      </c>
      <c r="G9207"/>
    </row>
    <row r="9208" spans="1:7" ht="13.5" thickBot="1" x14ac:dyDescent="0.25">
      <c r="A9208" s="406">
        <v>74255</v>
      </c>
      <c r="B9208" s="406" t="s">
        <v>1416</v>
      </c>
      <c r="C9208" s="406"/>
      <c r="D9208" s="406"/>
      <c r="E9208" s="404" t="s">
        <v>65</v>
      </c>
      <c r="G9208"/>
    </row>
    <row r="9209" spans="1:7" ht="23.25" thickBot="1" x14ac:dyDescent="0.25">
      <c r="A9209" s="407" t="s">
        <v>1417</v>
      </c>
      <c r="B9209" s="407" t="s">
        <v>3405</v>
      </c>
      <c r="C9209" s="407" t="s">
        <v>298</v>
      </c>
      <c r="D9209" s="407">
        <v>8.0299999999999994</v>
      </c>
      <c r="E9209" s="404" t="s">
        <v>65</v>
      </c>
      <c r="G9209"/>
    </row>
    <row r="9210" spans="1:7" ht="23.25" thickBot="1" x14ac:dyDescent="0.25">
      <c r="A9210" s="406" t="s">
        <v>1418</v>
      </c>
      <c r="B9210" s="406" t="s">
        <v>12445</v>
      </c>
      <c r="C9210" s="406" t="s">
        <v>298</v>
      </c>
      <c r="D9210" s="406">
        <v>26.51</v>
      </c>
      <c r="E9210" s="404" t="s">
        <v>65</v>
      </c>
      <c r="G9210"/>
    </row>
    <row r="9211" spans="1:7" ht="13.5" thickBot="1" x14ac:dyDescent="0.25">
      <c r="A9211" s="407">
        <v>79492</v>
      </c>
      <c r="B9211" s="407" t="s">
        <v>3406</v>
      </c>
      <c r="C9211" s="407" t="s">
        <v>298</v>
      </c>
      <c r="D9211" s="407">
        <v>44.51</v>
      </c>
      <c r="E9211" s="404" t="s">
        <v>65</v>
      </c>
      <c r="G9211"/>
    </row>
    <row r="9212" spans="1:7" ht="13.5" thickBot="1" x14ac:dyDescent="0.25">
      <c r="A9212" s="406">
        <v>83356</v>
      </c>
      <c r="B9212" s="406" t="s">
        <v>4210</v>
      </c>
      <c r="C9212" s="406" t="s">
        <v>1390</v>
      </c>
      <c r="D9212" s="406">
        <v>0.66</v>
      </c>
      <c r="E9212" s="404" t="s">
        <v>65</v>
      </c>
      <c r="G9212"/>
    </row>
    <row r="9213" spans="1:7" ht="13.5" thickBot="1" x14ac:dyDescent="0.25">
      <c r="A9213" s="407">
        <v>83357</v>
      </c>
      <c r="B9213" s="407" t="s">
        <v>4211</v>
      </c>
      <c r="C9213" s="407" t="s">
        <v>1390</v>
      </c>
      <c r="D9213" s="407">
        <v>0.84</v>
      </c>
      <c r="E9213" s="404" t="s">
        <v>65</v>
      </c>
      <c r="G9213"/>
    </row>
    <row r="9214" spans="1:7" ht="13.5" thickBot="1" x14ac:dyDescent="0.25">
      <c r="A9214" s="406">
        <v>83358</v>
      </c>
      <c r="B9214" s="406" t="s">
        <v>4212</v>
      </c>
      <c r="C9214" s="406" t="s">
        <v>1390</v>
      </c>
      <c r="D9214" s="406">
        <v>1.36</v>
      </c>
      <c r="E9214" s="404" t="s">
        <v>65</v>
      </c>
      <c r="G9214"/>
    </row>
    <row r="9215" spans="1:7" ht="13.5" thickBot="1" x14ac:dyDescent="0.25">
      <c r="A9215" s="407">
        <v>282</v>
      </c>
      <c r="B9215" s="407" t="s">
        <v>3407</v>
      </c>
      <c r="C9215" s="407"/>
      <c r="D9215" s="407"/>
      <c r="E9215" s="404" t="s">
        <v>65</v>
      </c>
      <c r="G9215"/>
    </row>
    <row r="9216" spans="1:7" ht="13.5" thickBot="1" x14ac:dyDescent="0.25">
      <c r="A9216" s="406">
        <v>6514</v>
      </c>
      <c r="B9216" s="406" t="s">
        <v>5072</v>
      </c>
      <c r="C9216" s="406" t="s">
        <v>298</v>
      </c>
      <c r="D9216" s="406">
        <v>89.77</v>
      </c>
      <c r="E9216" s="404" t="s">
        <v>65</v>
      </c>
      <c r="G9216"/>
    </row>
    <row r="9217" spans="1:7" ht="13.5" thickBot="1" x14ac:dyDescent="0.25">
      <c r="A9217" s="407">
        <v>88549</v>
      </c>
      <c r="B9217" s="407" t="s">
        <v>12446</v>
      </c>
      <c r="C9217" s="407" t="s">
        <v>298</v>
      </c>
      <c r="D9217" s="407">
        <v>71.13</v>
      </c>
      <c r="E9217" s="404" t="s">
        <v>65</v>
      </c>
      <c r="G9217"/>
    </row>
    <row r="9218" spans="1:7" ht="13.5" thickBot="1" x14ac:dyDescent="0.25">
      <c r="A9218" s="406">
        <v>283</v>
      </c>
      <c r="B9218" s="406" t="s">
        <v>5073</v>
      </c>
      <c r="C9218" s="406"/>
      <c r="D9218" s="406"/>
      <c r="E9218" s="404" t="s">
        <v>65</v>
      </c>
      <c r="G9218"/>
    </row>
    <row r="9219" spans="1:7" ht="13.5" thickBot="1" x14ac:dyDescent="0.25">
      <c r="A9219" s="407">
        <v>5622</v>
      </c>
      <c r="B9219" s="407" t="s">
        <v>5074</v>
      </c>
      <c r="C9219" s="407" t="s">
        <v>184</v>
      </c>
      <c r="D9219" s="407">
        <v>4.41</v>
      </c>
      <c r="E9219" s="404" t="s">
        <v>65</v>
      </c>
      <c r="G9219"/>
    </row>
    <row r="9220" spans="1:7" ht="13.5" thickBot="1" x14ac:dyDescent="0.25">
      <c r="A9220" s="406">
        <v>41721</v>
      </c>
      <c r="B9220" s="406" t="s">
        <v>5075</v>
      </c>
      <c r="C9220" s="406" t="s">
        <v>298</v>
      </c>
      <c r="D9220" s="406">
        <v>2.84</v>
      </c>
      <c r="E9220" s="404" t="s">
        <v>65</v>
      </c>
      <c r="G9220"/>
    </row>
    <row r="9221" spans="1:7" ht="13.5" thickBot="1" x14ac:dyDescent="0.25">
      <c r="A9221" s="407">
        <v>41722</v>
      </c>
      <c r="B9221" s="407" t="s">
        <v>5076</v>
      </c>
      <c r="C9221" s="407" t="s">
        <v>298</v>
      </c>
      <c r="D9221" s="407">
        <v>4.32</v>
      </c>
      <c r="E9221" s="404" t="s">
        <v>65</v>
      </c>
      <c r="G9221"/>
    </row>
    <row r="9222" spans="1:7" ht="13.5" thickBot="1" x14ac:dyDescent="0.25">
      <c r="A9222" s="406">
        <v>74005</v>
      </c>
      <c r="B9222" s="406" t="s">
        <v>5077</v>
      </c>
      <c r="C9222" s="406"/>
      <c r="D9222" s="406"/>
      <c r="E9222" s="404" t="s">
        <v>65</v>
      </c>
      <c r="G9222"/>
    </row>
    <row r="9223" spans="1:7" ht="13.5" thickBot="1" x14ac:dyDescent="0.25">
      <c r="A9223" s="407" t="s">
        <v>1419</v>
      </c>
      <c r="B9223" s="407" t="s">
        <v>3408</v>
      </c>
      <c r="C9223" s="407" t="s">
        <v>298</v>
      </c>
      <c r="D9223" s="407">
        <v>4.0199999999999996</v>
      </c>
      <c r="E9223" s="404" t="s">
        <v>65</v>
      </c>
      <c r="G9223"/>
    </row>
    <row r="9224" spans="1:7" ht="23.25" thickBot="1" x14ac:dyDescent="0.25">
      <c r="A9224" s="406" t="s">
        <v>1420</v>
      </c>
      <c r="B9224" s="406" t="s">
        <v>8391</v>
      </c>
      <c r="C9224" s="406" t="s">
        <v>298</v>
      </c>
      <c r="D9224" s="406">
        <v>5.04</v>
      </c>
      <c r="E9224" s="404" t="s">
        <v>65</v>
      </c>
      <c r="G9224"/>
    </row>
    <row r="9225" spans="1:7" ht="13.5" thickBot="1" x14ac:dyDescent="0.25">
      <c r="A9225" s="407">
        <v>74034</v>
      </c>
      <c r="B9225" s="407" t="s">
        <v>5078</v>
      </c>
      <c r="C9225" s="407"/>
      <c r="D9225" s="407"/>
      <c r="E9225" s="404" t="s">
        <v>65</v>
      </c>
      <c r="G9225"/>
    </row>
    <row r="9226" spans="1:7" ht="13.5" thickBot="1" x14ac:dyDescent="0.25">
      <c r="A9226" s="406" t="s">
        <v>1421</v>
      </c>
      <c r="B9226" s="406" t="s">
        <v>8392</v>
      </c>
      <c r="C9226" s="406" t="s">
        <v>298</v>
      </c>
      <c r="D9226" s="406">
        <v>2.4300000000000002</v>
      </c>
      <c r="E9226" s="404" t="s">
        <v>65</v>
      </c>
      <c r="G9226"/>
    </row>
    <row r="9227" spans="1:7" ht="23.25" thickBot="1" x14ac:dyDescent="0.25">
      <c r="A9227" s="407">
        <v>83344</v>
      </c>
      <c r="B9227" s="407" t="s">
        <v>12447</v>
      </c>
      <c r="C9227" s="407" t="s">
        <v>298</v>
      </c>
      <c r="D9227" s="407">
        <v>1.02</v>
      </c>
      <c r="E9227" s="404" t="s">
        <v>65</v>
      </c>
      <c r="G9227"/>
    </row>
    <row r="9228" spans="1:7" ht="13.5" thickBot="1" x14ac:dyDescent="0.25">
      <c r="A9228" s="406">
        <v>63</v>
      </c>
      <c r="B9228" s="406" t="s">
        <v>5079</v>
      </c>
      <c r="C9228" s="406"/>
      <c r="D9228" s="406"/>
      <c r="E9228" s="404" t="s">
        <v>65</v>
      </c>
      <c r="G9228"/>
    </row>
    <row r="9229" spans="1:7" ht="23.25" thickBot="1" x14ac:dyDescent="0.25">
      <c r="A9229" s="407">
        <v>6110</v>
      </c>
      <c r="B9229" s="407" t="s">
        <v>8393</v>
      </c>
      <c r="C9229" s="407" t="s">
        <v>298</v>
      </c>
      <c r="D9229" s="407">
        <v>568.37</v>
      </c>
      <c r="E9229" s="404" t="s">
        <v>65</v>
      </c>
      <c r="G9229"/>
    </row>
    <row r="9230" spans="1:7" ht="13.5" thickBot="1" x14ac:dyDescent="0.25">
      <c r="A9230" s="406">
        <v>68049</v>
      </c>
      <c r="B9230" s="406" t="s">
        <v>3409</v>
      </c>
      <c r="C9230" s="406" t="s">
        <v>184</v>
      </c>
      <c r="D9230" s="406">
        <v>100.73</v>
      </c>
      <c r="E9230" s="404" t="s">
        <v>65</v>
      </c>
      <c r="G9230"/>
    </row>
    <row r="9231" spans="1:7" ht="23.25" thickBot="1" x14ac:dyDescent="0.25">
      <c r="A9231" s="407">
        <v>72131</v>
      </c>
      <c r="B9231" s="407" t="s">
        <v>12448</v>
      </c>
      <c r="C9231" s="407" t="s">
        <v>184</v>
      </c>
      <c r="D9231" s="407">
        <v>110.09</v>
      </c>
      <c r="E9231" s="404" t="s">
        <v>65</v>
      </c>
      <c r="G9231"/>
    </row>
    <row r="9232" spans="1:7" ht="23.25" thickBot="1" x14ac:dyDescent="0.25">
      <c r="A9232" s="406">
        <v>72132</v>
      </c>
      <c r="B9232" s="406" t="s">
        <v>12449</v>
      </c>
      <c r="C9232" s="406" t="s">
        <v>184</v>
      </c>
      <c r="D9232" s="406">
        <v>56.82</v>
      </c>
      <c r="E9232" s="404" t="s">
        <v>65</v>
      </c>
      <c r="G9232"/>
    </row>
    <row r="9233" spans="1:7" ht="23.25" thickBot="1" x14ac:dyDescent="0.25">
      <c r="A9233" s="407">
        <v>72133</v>
      </c>
      <c r="B9233" s="407" t="s">
        <v>12450</v>
      </c>
      <c r="C9233" s="407" t="s">
        <v>184</v>
      </c>
      <c r="D9233" s="407">
        <v>193.97</v>
      </c>
      <c r="E9233" s="404" t="s">
        <v>65</v>
      </c>
      <c r="G9233"/>
    </row>
    <row r="9234" spans="1:7" ht="13.5" thickBot="1" x14ac:dyDescent="0.25">
      <c r="A9234" s="406">
        <v>73935</v>
      </c>
      <c r="B9234" s="406" t="s">
        <v>1422</v>
      </c>
      <c r="C9234" s="406"/>
      <c r="D9234" s="406"/>
      <c r="E9234" s="404" t="s">
        <v>65</v>
      </c>
      <c r="G9234"/>
    </row>
    <row r="9235" spans="1:7" ht="23.25" thickBot="1" x14ac:dyDescent="0.25">
      <c r="A9235" s="407" t="s">
        <v>1423</v>
      </c>
      <c r="B9235" s="407" t="s">
        <v>8394</v>
      </c>
      <c r="C9235" s="407" t="s">
        <v>184</v>
      </c>
      <c r="D9235" s="407">
        <v>66.11</v>
      </c>
      <c r="E9235" s="404" t="s">
        <v>65</v>
      </c>
      <c r="G9235"/>
    </row>
    <row r="9236" spans="1:7" ht="13.5" thickBot="1" x14ac:dyDescent="0.25">
      <c r="A9236" s="406">
        <v>73988</v>
      </c>
      <c r="B9236" s="406" t="s">
        <v>1424</v>
      </c>
      <c r="C9236" s="406"/>
      <c r="D9236" s="406"/>
      <c r="E9236" s="404" t="s">
        <v>65</v>
      </c>
      <c r="G9236"/>
    </row>
    <row r="9237" spans="1:7" ht="23.25" thickBot="1" x14ac:dyDescent="0.25">
      <c r="A9237" s="407" t="s">
        <v>1425</v>
      </c>
      <c r="B9237" s="407" t="s">
        <v>3799</v>
      </c>
      <c r="C9237" s="407" t="s">
        <v>70</v>
      </c>
      <c r="D9237" s="407">
        <v>13.7</v>
      </c>
      <c r="E9237" s="404" t="s">
        <v>65</v>
      </c>
      <c r="G9237"/>
    </row>
    <row r="9238" spans="1:7" ht="23.25" thickBot="1" x14ac:dyDescent="0.25">
      <c r="A9238" s="406" t="s">
        <v>1426</v>
      </c>
      <c r="B9238" s="406" t="s">
        <v>3800</v>
      </c>
      <c r="C9238" s="406" t="s">
        <v>70</v>
      </c>
      <c r="D9238" s="406">
        <v>8.08</v>
      </c>
      <c r="E9238" s="404" t="s">
        <v>65</v>
      </c>
      <c r="G9238"/>
    </row>
    <row r="9239" spans="1:7" ht="34.5" thickBot="1" x14ac:dyDescent="0.25">
      <c r="A9239" s="407">
        <v>87471</v>
      </c>
      <c r="B9239" s="407" t="s">
        <v>12451</v>
      </c>
      <c r="C9239" s="407" t="s">
        <v>8443</v>
      </c>
      <c r="D9239" s="407">
        <v>35.840000000000003</v>
      </c>
      <c r="E9239" s="404" t="s">
        <v>65</v>
      </c>
      <c r="G9239"/>
    </row>
    <row r="9240" spans="1:7" ht="34.5" thickBot="1" x14ac:dyDescent="0.25">
      <c r="A9240" s="406">
        <v>87472</v>
      </c>
      <c r="B9240" s="406" t="s">
        <v>12452</v>
      </c>
      <c r="C9240" s="406" t="s">
        <v>8443</v>
      </c>
      <c r="D9240" s="406">
        <v>36.630000000000003</v>
      </c>
      <c r="E9240" s="404" t="s">
        <v>65</v>
      </c>
      <c r="G9240"/>
    </row>
    <row r="9241" spans="1:7" ht="34.5" thickBot="1" x14ac:dyDescent="0.25">
      <c r="A9241" s="407">
        <v>87473</v>
      </c>
      <c r="B9241" s="407" t="s">
        <v>12453</v>
      </c>
      <c r="C9241" s="407" t="s">
        <v>12454</v>
      </c>
      <c r="D9241" s="407">
        <v>49.52</v>
      </c>
      <c r="E9241" s="404" t="s">
        <v>65</v>
      </c>
      <c r="G9241"/>
    </row>
    <row r="9242" spans="1:7" ht="34.5" thickBot="1" x14ac:dyDescent="0.25">
      <c r="A9242" s="406">
        <v>87474</v>
      </c>
      <c r="B9242" s="406" t="s">
        <v>12455</v>
      </c>
      <c r="C9242" s="406" t="s">
        <v>12454</v>
      </c>
      <c r="D9242" s="406">
        <v>50.42</v>
      </c>
      <c r="E9242" s="404" t="s">
        <v>65</v>
      </c>
      <c r="G9242"/>
    </row>
    <row r="9243" spans="1:7" ht="34.5" thickBot="1" x14ac:dyDescent="0.25">
      <c r="A9243" s="407">
        <v>87475</v>
      </c>
      <c r="B9243" s="407" t="s">
        <v>12456</v>
      </c>
      <c r="C9243" s="407" t="s">
        <v>12454</v>
      </c>
      <c r="D9243" s="407">
        <v>58.27</v>
      </c>
      <c r="E9243" s="404" t="s">
        <v>65</v>
      </c>
      <c r="G9243"/>
    </row>
    <row r="9244" spans="1:7" ht="34.5" thickBot="1" x14ac:dyDescent="0.25">
      <c r="A9244" s="406">
        <v>87476</v>
      </c>
      <c r="B9244" s="406" t="s">
        <v>12457</v>
      </c>
      <c r="C9244" s="406" t="s">
        <v>12454</v>
      </c>
      <c r="D9244" s="406">
        <v>59.32</v>
      </c>
      <c r="E9244" s="404" t="s">
        <v>65</v>
      </c>
      <c r="G9244"/>
    </row>
    <row r="9245" spans="1:7" ht="34.5" thickBot="1" x14ac:dyDescent="0.25">
      <c r="A9245" s="407">
        <v>87477</v>
      </c>
      <c r="B9245" s="407" t="s">
        <v>12458</v>
      </c>
      <c r="C9245" s="407" t="s">
        <v>8443</v>
      </c>
      <c r="D9245" s="407">
        <v>32.5</v>
      </c>
      <c r="E9245" s="404" t="s">
        <v>65</v>
      </c>
      <c r="G9245"/>
    </row>
    <row r="9246" spans="1:7" ht="34.5" thickBot="1" x14ac:dyDescent="0.25">
      <c r="A9246" s="406">
        <v>87478</v>
      </c>
      <c r="B9246" s="406" t="s">
        <v>12459</v>
      </c>
      <c r="C9246" s="406" t="s">
        <v>8443</v>
      </c>
      <c r="D9246" s="406">
        <v>33.29</v>
      </c>
      <c r="E9246" s="404" t="s">
        <v>65</v>
      </c>
      <c r="G9246"/>
    </row>
    <row r="9247" spans="1:7" ht="34.5" thickBot="1" x14ac:dyDescent="0.25">
      <c r="A9247" s="407">
        <v>87479</v>
      </c>
      <c r="B9247" s="407" t="s">
        <v>12460</v>
      </c>
      <c r="C9247" s="407" t="s">
        <v>12454</v>
      </c>
      <c r="D9247" s="407">
        <v>45.7</v>
      </c>
      <c r="E9247" s="404" t="s">
        <v>65</v>
      </c>
      <c r="G9247"/>
    </row>
    <row r="9248" spans="1:7" ht="34.5" thickBot="1" x14ac:dyDescent="0.25">
      <c r="A9248" s="406">
        <v>87480</v>
      </c>
      <c r="B9248" s="406" t="s">
        <v>12461</v>
      </c>
      <c r="C9248" s="406" t="s">
        <v>12454</v>
      </c>
      <c r="D9248" s="406">
        <v>46.6</v>
      </c>
      <c r="E9248" s="404" t="s">
        <v>65</v>
      </c>
      <c r="G9248"/>
    </row>
    <row r="9249" spans="1:7" ht="34.5" thickBot="1" x14ac:dyDescent="0.25">
      <c r="A9249" s="407">
        <v>87481</v>
      </c>
      <c r="B9249" s="407" t="s">
        <v>12462</v>
      </c>
      <c r="C9249" s="407" t="s">
        <v>12454</v>
      </c>
      <c r="D9249" s="407">
        <v>54.47</v>
      </c>
      <c r="E9249" s="404" t="s">
        <v>65</v>
      </c>
      <c r="G9249"/>
    </row>
    <row r="9250" spans="1:7" ht="34.5" thickBot="1" x14ac:dyDescent="0.25">
      <c r="A9250" s="406">
        <v>87482</v>
      </c>
      <c r="B9250" s="406" t="s">
        <v>12463</v>
      </c>
      <c r="C9250" s="406" t="s">
        <v>12454</v>
      </c>
      <c r="D9250" s="406">
        <v>55.52</v>
      </c>
      <c r="E9250" s="404" t="s">
        <v>65</v>
      </c>
      <c r="G9250"/>
    </row>
    <row r="9251" spans="1:7" ht="34.5" thickBot="1" x14ac:dyDescent="0.25">
      <c r="A9251" s="407">
        <v>87483</v>
      </c>
      <c r="B9251" s="407" t="s">
        <v>12464</v>
      </c>
      <c r="C9251" s="407" t="s">
        <v>8443</v>
      </c>
      <c r="D9251" s="407">
        <v>41.08</v>
      </c>
      <c r="E9251" s="404" t="s">
        <v>65</v>
      </c>
      <c r="G9251"/>
    </row>
    <row r="9252" spans="1:7" ht="34.5" thickBot="1" x14ac:dyDescent="0.25">
      <c r="A9252" s="406">
        <v>87484</v>
      </c>
      <c r="B9252" s="406" t="s">
        <v>12465</v>
      </c>
      <c r="C9252" s="406" t="s">
        <v>8443</v>
      </c>
      <c r="D9252" s="406">
        <v>41.87</v>
      </c>
      <c r="E9252" s="404" t="s">
        <v>65</v>
      </c>
      <c r="G9252"/>
    </row>
    <row r="9253" spans="1:7" ht="34.5" thickBot="1" x14ac:dyDescent="0.25">
      <c r="A9253" s="407">
        <v>87485</v>
      </c>
      <c r="B9253" s="407" t="s">
        <v>12466</v>
      </c>
      <c r="C9253" s="407" t="s">
        <v>12454</v>
      </c>
      <c r="D9253" s="407">
        <v>54.87</v>
      </c>
      <c r="E9253" s="404" t="s">
        <v>65</v>
      </c>
      <c r="G9253"/>
    </row>
    <row r="9254" spans="1:7" ht="34.5" thickBot="1" x14ac:dyDescent="0.25">
      <c r="A9254" s="406">
        <v>87487</v>
      </c>
      <c r="B9254" s="406" t="s">
        <v>12467</v>
      </c>
      <c r="C9254" s="406" t="s">
        <v>12454</v>
      </c>
      <c r="D9254" s="406">
        <v>63.46</v>
      </c>
      <c r="E9254" s="404" t="s">
        <v>65</v>
      </c>
      <c r="G9254"/>
    </row>
    <row r="9255" spans="1:7" ht="34.5" thickBot="1" x14ac:dyDescent="0.25">
      <c r="A9255" s="407">
        <v>87488</v>
      </c>
      <c r="B9255" s="407" t="s">
        <v>12468</v>
      </c>
      <c r="C9255" s="407" t="s">
        <v>12454</v>
      </c>
      <c r="D9255" s="407">
        <v>64.510000000000005</v>
      </c>
      <c r="E9255" s="404" t="s">
        <v>65</v>
      </c>
      <c r="G9255"/>
    </row>
    <row r="9256" spans="1:7" ht="34.5" thickBot="1" x14ac:dyDescent="0.25">
      <c r="A9256" s="406">
        <v>87489</v>
      </c>
      <c r="B9256" s="406" t="s">
        <v>12469</v>
      </c>
      <c r="C9256" s="406" t="s">
        <v>8443</v>
      </c>
      <c r="D9256" s="406">
        <v>35.520000000000003</v>
      </c>
      <c r="E9256" s="404" t="s">
        <v>65</v>
      </c>
      <c r="G9256"/>
    </row>
    <row r="9257" spans="1:7" ht="34.5" thickBot="1" x14ac:dyDescent="0.25">
      <c r="A9257" s="407">
        <v>87490</v>
      </c>
      <c r="B9257" s="407" t="s">
        <v>12470</v>
      </c>
      <c r="C9257" s="407" t="s">
        <v>8443</v>
      </c>
      <c r="D9257" s="407">
        <v>36.31</v>
      </c>
      <c r="E9257" s="404" t="s">
        <v>65</v>
      </c>
      <c r="G9257"/>
    </row>
    <row r="9258" spans="1:7" ht="34.5" thickBot="1" x14ac:dyDescent="0.25">
      <c r="A9258" s="406">
        <v>87491</v>
      </c>
      <c r="B9258" s="406" t="s">
        <v>12471</v>
      </c>
      <c r="C9258" s="406" t="s">
        <v>12454</v>
      </c>
      <c r="D9258" s="406">
        <v>48.83</v>
      </c>
      <c r="E9258" s="404" t="s">
        <v>65</v>
      </c>
      <c r="G9258"/>
    </row>
    <row r="9259" spans="1:7" ht="34.5" thickBot="1" x14ac:dyDescent="0.25">
      <c r="A9259" s="407">
        <v>87492</v>
      </c>
      <c r="B9259" s="407" t="s">
        <v>12472</v>
      </c>
      <c r="C9259" s="407" t="s">
        <v>12454</v>
      </c>
      <c r="D9259" s="407">
        <v>49.73</v>
      </c>
      <c r="E9259" s="404" t="s">
        <v>65</v>
      </c>
      <c r="G9259"/>
    </row>
    <row r="9260" spans="1:7" ht="34.5" thickBot="1" x14ac:dyDescent="0.25">
      <c r="A9260" s="406">
        <v>87493</v>
      </c>
      <c r="B9260" s="406" t="s">
        <v>12473</v>
      </c>
      <c r="C9260" s="406" t="s">
        <v>12454</v>
      </c>
      <c r="D9260" s="406">
        <v>57.68</v>
      </c>
      <c r="E9260" s="404" t="s">
        <v>65</v>
      </c>
      <c r="G9260"/>
    </row>
    <row r="9261" spans="1:7" ht="34.5" thickBot="1" x14ac:dyDescent="0.25">
      <c r="A9261" s="407">
        <v>87494</v>
      </c>
      <c r="B9261" s="407" t="s">
        <v>12474</v>
      </c>
      <c r="C9261" s="407" t="s">
        <v>12454</v>
      </c>
      <c r="D9261" s="407">
        <v>58.74</v>
      </c>
      <c r="E9261" s="404" t="s">
        <v>65</v>
      </c>
      <c r="G9261"/>
    </row>
    <row r="9262" spans="1:7" ht="34.5" thickBot="1" x14ac:dyDescent="0.25">
      <c r="A9262" s="406">
        <v>87495</v>
      </c>
      <c r="B9262" s="406" t="s">
        <v>12475</v>
      </c>
      <c r="C9262" s="406" t="s">
        <v>8395</v>
      </c>
      <c r="D9262" s="406">
        <v>60.37</v>
      </c>
      <c r="E9262" s="404" t="s">
        <v>65</v>
      </c>
      <c r="G9262"/>
    </row>
    <row r="9263" spans="1:7" ht="34.5" thickBot="1" x14ac:dyDescent="0.25">
      <c r="A9263" s="407">
        <v>87496</v>
      </c>
      <c r="B9263" s="407" t="s">
        <v>12476</v>
      </c>
      <c r="C9263" s="407" t="s">
        <v>8395</v>
      </c>
      <c r="D9263" s="407">
        <v>61.12</v>
      </c>
      <c r="E9263" s="404" t="s">
        <v>65</v>
      </c>
      <c r="G9263"/>
    </row>
    <row r="9264" spans="1:7" ht="34.5" thickBot="1" x14ac:dyDescent="0.25">
      <c r="A9264" s="406">
        <v>87499</v>
      </c>
      <c r="B9264" s="406" t="s">
        <v>12475</v>
      </c>
      <c r="C9264" s="406" t="s">
        <v>8396</v>
      </c>
      <c r="D9264" s="406">
        <v>85.54</v>
      </c>
      <c r="E9264" s="404" t="s">
        <v>65</v>
      </c>
      <c r="G9264"/>
    </row>
    <row r="9265" spans="1:7" ht="34.5" thickBot="1" x14ac:dyDescent="0.25">
      <c r="A9265" s="407">
        <v>87500</v>
      </c>
      <c r="B9265" s="407" t="s">
        <v>12476</v>
      </c>
      <c r="C9265" s="407" t="s">
        <v>8396</v>
      </c>
      <c r="D9265" s="407">
        <v>86.35</v>
      </c>
      <c r="E9265" s="404" t="s">
        <v>65</v>
      </c>
      <c r="G9265"/>
    </row>
    <row r="9266" spans="1:7" ht="34.5" thickBot="1" x14ac:dyDescent="0.25">
      <c r="A9266" s="406">
        <v>87501</v>
      </c>
      <c r="B9266" s="406" t="s">
        <v>12477</v>
      </c>
      <c r="C9266" s="406" t="s">
        <v>8397</v>
      </c>
      <c r="D9266" s="406">
        <v>112.73</v>
      </c>
      <c r="E9266" s="404" t="s">
        <v>65</v>
      </c>
      <c r="G9266"/>
    </row>
    <row r="9267" spans="1:7" ht="34.5" thickBot="1" x14ac:dyDescent="0.25">
      <c r="A9267" s="407">
        <v>87502</v>
      </c>
      <c r="B9267" s="407" t="s">
        <v>12478</v>
      </c>
      <c r="C9267" s="407" t="s">
        <v>8397</v>
      </c>
      <c r="D9267" s="407">
        <v>113.76</v>
      </c>
      <c r="E9267" s="404" t="s">
        <v>65</v>
      </c>
      <c r="G9267"/>
    </row>
    <row r="9268" spans="1:7" ht="34.5" thickBot="1" x14ac:dyDescent="0.25">
      <c r="A9268" s="406">
        <v>87503</v>
      </c>
      <c r="B9268" s="406" t="s">
        <v>12479</v>
      </c>
      <c r="C9268" s="406" t="s">
        <v>8395</v>
      </c>
      <c r="D9268" s="406">
        <v>51.85</v>
      </c>
      <c r="E9268" s="404" t="s">
        <v>65</v>
      </c>
      <c r="G9268"/>
    </row>
    <row r="9269" spans="1:7" ht="34.5" thickBot="1" x14ac:dyDescent="0.25">
      <c r="A9269" s="407">
        <v>87504</v>
      </c>
      <c r="B9269" s="407" t="s">
        <v>12480</v>
      </c>
      <c r="C9269" s="407" t="s">
        <v>8395</v>
      </c>
      <c r="D9269" s="407">
        <v>52.6</v>
      </c>
      <c r="E9269" s="404" t="s">
        <v>65</v>
      </c>
      <c r="G9269"/>
    </row>
    <row r="9270" spans="1:7" ht="34.5" thickBot="1" x14ac:dyDescent="0.25">
      <c r="A9270" s="406">
        <v>87507</v>
      </c>
      <c r="B9270" s="406" t="s">
        <v>12479</v>
      </c>
      <c r="C9270" s="406" t="s">
        <v>8396</v>
      </c>
      <c r="D9270" s="406">
        <v>77.010000000000005</v>
      </c>
      <c r="E9270" s="404" t="s">
        <v>65</v>
      </c>
      <c r="G9270"/>
    </row>
    <row r="9271" spans="1:7" ht="34.5" thickBot="1" x14ac:dyDescent="0.25">
      <c r="A9271" s="407">
        <v>87508</v>
      </c>
      <c r="B9271" s="407" t="s">
        <v>12480</v>
      </c>
      <c r="C9271" s="407" t="s">
        <v>8396</v>
      </c>
      <c r="D9271" s="407">
        <v>77.819999999999993</v>
      </c>
      <c r="E9271" s="404" t="s">
        <v>65</v>
      </c>
      <c r="G9271"/>
    </row>
    <row r="9272" spans="1:7" ht="34.5" thickBot="1" x14ac:dyDescent="0.25">
      <c r="A9272" s="406">
        <v>87509</v>
      </c>
      <c r="B9272" s="406" t="s">
        <v>12481</v>
      </c>
      <c r="C9272" s="406" t="s">
        <v>8397</v>
      </c>
      <c r="D9272" s="406">
        <v>102.96</v>
      </c>
      <c r="E9272" s="404" t="s">
        <v>65</v>
      </c>
      <c r="G9272"/>
    </row>
    <row r="9273" spans="1:7" ht="34.5" thickBot="1" x14ac:dyDescent="0.25">
      <c r="A9273" s="407">
        <v>87510</v>
      </c>
      <c r="B9273" s="407" t="s">
        <v>12482</v>
      </c>
      <c r="C9273" s="407" t="s">
        <v>8397</v>
      </c>
      <c r="D9273" s="407">
        <v>103.99</v>
      </c>
      <c r="E9273" s="404" t="s">
        <v>65</v>
      </c>
      <c r="G9273"/>
    </row>
    <row r="9274" spans="1:7" ht="34.5" thickBot="1" x14ac:dyDescent="0.25">
      <c r="A9274" s="406">
        <v>87511</v>
      </c>
      <c r="B9274" s="406" t="s">
        <v>12483</v>
      </c>
      <c r="C9274" s="406" t="s">
        <v>8395</v>
      </c>
      <c r="D9274" s="406">
        <v>67.709999999999994</v>
      </c>
      <c r="E9274" s="404" t="s">
        <v>65</v>
      </c>
      <c r="G9274"/>
    </row>
    <row r="9275" spans="1:7" ht="34.5" thickBot="1" x14ac:dyDescent="0.25">
      <c r="A9275" s="407">
        <v>87512</v>
      </c>
      <c r="B9275" s="407" t="s">
        <v>12484</v>
      </c>
      <c r="C9275" s="407" t="s">
        <v>8395</v>
      </c>
      <c r="D9275" s="407">
        <v>68.459999999999994</v>
      </c>
      <c r="E9275" s="404" t="s">
        <v>65</v>
      </c>
      <c r="G9275"/>
    </row>
    <row r="9276" spans="1:7" ht="34.5" thickBot="1" x14ac:dyDescent="0.25">
      <c r="A9276" s="406">
        <v>87515</v>
      </c>
      <c r="B9276" s="406" t="s">
        <v>12483</v>
      </c>
      <c r="C9276" s="406" t="s">
        <v>8396</v>
      </c>
      <c r="D9276" s="406">
        <v>92.87</v>
      </c>
      <c r="E9276" s="404" t="s">
        <v>65</v>
      </c>
      <c r="G9276"/>
    </row>
    <row r="9277" spans="1:7" ht="34.5" thickBot="1" x14ac:dyDescent="0.25">
      <c r="A9277" s="407">
        <v>87516</v>
      </c>
      <c r="B9277" s="407" t="s">
        <v>12484</v>
      </c>
      <c r="C9277" s="407" t="s">
        <v>8396</v>
      </c>
      <c r="D9277" s="407">
        <v>93.68</v>
      </c>
      <c r="E9277" s="404" t="s">
        <v>65</v>
      </c>
      <c r="G9277"/>
    </row>
    <row r="9278" spans="1:7" ht="34.5" thickBot="1" x14ac:dyDescent="0.25">
      <c r="A9278" s="406">
        <v>87517</v>
      </c>
      <c r="B9278" s="406" t="s">
        <v>12485</v>
      </c>
      <c r="C9278" s="406" t="s">
        <v>8397</v>
      </c>
      <c r="D9278" s="406">
        <v>120.4</v>
      </c>
      <c r="E9278" s="404" t="s">
        <v>65</v>
      </c>
      <c r="G9278"/>
    </row>
    <row r="9279" spans="1:7" ht="34.5" thickBot="1" x14ac:dyDescent="0.25">
      <c r="A9279" s="407">
        <v>87518</v>
      </c>
      <c r="B9279" s="407" t="s">
        <v>12486</v>
      </c>
      <c r="C9279" s="407" t="s">
        <v>8397</v>
      </c>
      <c r="D9279" s="407">
        <v>121.43</v>
      </c>
      <c r="E9279" s="404" t="s">
        <v>65</v>
      </c>
      <c r="G9279"/>
    </row>
    <row r="9280" spans="1:7" ht="34.5" thickBot="1" x14ac:dyDescent="0.25">
      <c r="A9280" s="406">
        <v>87519</v>
      </c>
      <c r="B9280" s="406" t="s">
        <v>12487</v>
      </c>
      <c r="C9280" s="406" t="s">
        <v>8395</v>
      </c>
      <c r="D9280" s="406">
        <v>56.48</v>
      </c>
      <c r="E9280" s="404" t="s">
        <v>65</v>
      </c>
      <c r="G9280"/>
    </row>
    <row r="9281" spans="1:7" ht="34.5" thickBot="1" x14ac:dyDescent="0.25">
      <c r="A9281" s="407">
        <v>87520</v>
      </c>
      <c r="B9281" s="407" t="s">
        <v>12488</v>
      </c>
      <c r="C9281" s="407" t="s">
        <v>8395</v>
      </c>
      <c r="D9281" s="407">
        <v>57.23</v>
      </c>
      <c r="E9281" s="404" t="s">
        <v>65</v>
      </c>
      <c r="G9281"/>
    </row>
    <row r="9282" spans="1:7" ht="34.5" thickBot="1" x14ac:dyDescent="0.25">
      <c r="A9282" s="406">
        <v>87523</v>
      </c>
      <c r="B9282" s="406" t="s">
        <v>12487</v>
      </c>
      <c r="C9282" s="406" t="s">
        <v>8396</v>
      </c>
      <c r="D9282" s="406">
        <v>81.38</v>
      </c>
      <c r="E9282" s="404" t="s">
        <v>65</v>
      </c>
      <c r="G9282"/>
    </row>
    <row r="9283" spans="1:7" ht="34.5" thickBot="1" x14ac:dyDescent="0.25">
      <c r="A9283" s="407">
        <v>87524</v>
      </c>
      <c r="B9283" s="407" t="s">
        <v>12488</v>
      </c>
      <c r="C9283" s="407" t="s">
        <v>8396</v>
      </c>
      <c r="D9283" s="407">
        <v>82.19</v>
      </c>
      <c r="E9283" s="404" t="s">
        <v>65</v>
      </c>
      <c r="G9283"/>
    </row>
    <row r="9284" spans="1:7" ht="34.5" thickBot="1" x14ac:dyDescent="0.25">
      <c r="A9284" s="406">
        <v>87525</v>
      </c>
      <c r="B9284" s="406" t="s">
        <v>12489</v>
      </c>
      <c r="C9284" s="406" t="s">
        <v>8397</v>
      </c>
      <c r="D9284" s="406">
        <v>107.67</v>
      </c>
      <c r="E9284" s="404" t="s">
        <v>65</v>
      </c>
      <c r="G9284"/>
    </row>
    <row r="9285" spans="1:7" ht="34.5" thickBot="1" x14ac:dyDescent="0.25">
      <c r="A9285" s="407">
        <v>87526</v>
      </c>
      <c r="B9285" s="407" t="s">
        <v>12490</v>
      </c>
      <c r="C9285" s="407" t="s">
        <v>8397</v>
      </c>
      <c r="D9285" s="407">
        <v>108.7</v>
      </c>
      <c r="E9285" s="404" t="s">
        <v>65</v>
      </c>
      <c r="G9285"/>
    </row>
    <row r="9286" spans="1:7" ht="23.25" thickBot="1" x14ac:dyDescent="0.25">
      <c r="A9286" s="406">
        <v>89043</v>
      </c>
      <c r="B9286" s="406" t="s">
        <v>12491</v>
      </c>
      <c r="C9286" s="406" t="s">
        <v>12492</v>
      </c>
      <c r="D9286" s="406">
        <v>57.56</v>
      </c>
      <c r="E9286" s="404" t="s">
        <v>65</v>
      </c>
      <c r="G9286"/>
    </row>
    <row r="9287" spans="1:7" ht="34.5" thickBot="1" x14ac:dyDescent="0.25">
      <c r="A9287" s="407">
        <v>89168</v>
      </c>
      <c r="B9287" s="407" t="s">
        <v>12493</v>
      </c>
      <c r="C9287" s="407" t="s">
        <v>12492</v>
      </c>
      <c r="D9287" s="407">
        <v>59.22</v>
      </c>
      <c r="E9287" s="404" t="s">
        <v>65</v>
      </c>
      <c r="G9287"/>
    </row>
    <row r="9288" spans="1:7" ht="34.5" thickBot="1" x14ac:dyDescent="0.25">
      <c r="A9288" s="406">
        <v>89977</v>
      </c>
      <c r="B9288" s="406" t="s">
        <v>12494</v>
      </c>
      <c r="C9288" s="406" t="s">
        <v>12492</v>
      </c>
      <c r="D9288" s="406">
        <v>111.04</v>
      </c>
      <c r="E9288" s="404" t="s">
        <v>65</v>
      </c>
      <c r="G9288"/>
    </row>
    <row r="9289" spans="1:7" ht="34.5" thickBot="1" x14ac:dyDescent="0.25">
      <c r="A9289" s="407">
        <v>90112</v>
      </c>
      <c r="B9289" s="407" t="s">
        <v>12495</v>
      </c>
      <c r="C9289" s="407" t="s">
        <v>12454</v>
      </c>
      <c r="D9289" s="407">
        <v>55.77</v>
      </c>
      <c r="E9289" s="404" t="s">
        <v>65</v>
      </c>
      <c r="G9289"/>
    </row>
    <row r="9290" spans="1:7" ht="13.5" thickBot="1" x14ac:dyDescent="0.25">
      <c r="A9290" s="406">
        <v>64</v>
      </c>
      <c r="B9290" s="406" t="s">
        <v>1427</v>
      </c>
      <c r="C9290" s="406"/>
      <c r="D9290" s="406"/>
      <c r="E9290" s="404" t="s">
        <v>65</v>
      </c>
      <c r="G9290"/>
    </row>
    <row r="9291" spans="1:7" ht="23.25" thickBot="1" x14ac:dyDescent="0.25">
      <c r="A9291" s="407">
        <v>9875</v>
      </c>
      <c r="B9291" s="407" t="s">
        <v>1428</v>
      </c>
      <c r="C9291" s="407" t="s">
        <v>184</v>
      </c>
      <c r="D9291" s="407">
        <v>120.53</v>
      </c>
      <c r="E9291" s="404" t="s">
        <v>65</v>
      </c>
      <c r="G9291"/>
    </row>
    <row r="9292" spans="1:7" ht="34.5" thickBot="1" x14ac:dyDescent="0.25">
      <c r="A9292" s="406">
        <v>89282</v>
      </c>
      <c r="B9292" s="406" t="s">
        <v>12496</v>
      </c>
      <c r="C9292" s="406" t="s">
        <v>184</v>
      </c>
      <c r="D9292" s="406">
        <v>45.97</v>
      </c>
      <c r="E9292" s="404" t="s">
        <v>65</v>
      </c>
      <c r="G9292"/>
    </row>
    <row r="9293" spans="1:7" ht="34.5" thickBot="1" x14ac:dyDescent="0.25">
      <c r="A9293" s="407">
        <v>89283</v>
      </c>
      <c r="B9293" s="407" t="s">
        <v>12497</v>
      </c>
      <c r="C9293" s="407" t="s">
        <v>184</v>
      </c>
      <c r="D9293" s="407">
        <v>47.62</v>
      </c>
      <c r="E9293" s="404" t="s">
        <v>65</v>
      </c>
      <c r="G9293"/>
    </row>
    <row r="9294" spans="1:7" ht="34.5" thickBot="1" x14ac:dyDescent="0.25">
      <c r="A9294" s="406">
        <v>89284</v>
      </c>
      <c r="B9294" s="406" t="s">
        <v>12498</v>
      </c>
      <c r="C9294" s="406" t="s">
        <v>184</v>
      </c>
      <c r="D9294" s="406">
        <v>42.18</v>
      </c>
      <c r="E9294" s="404" t="s">
        <v>65</v>
      </c>
      <c r="G9294"/>
    </row>
    <row r="9295" spans="1:7" ht="34.5" thickBot="1" x14ac:dyDescent="0.25">
      <c r="A9295" s="407">
        <v>89285</v>
      </c>
      <c r="B9295" s="407" t="s">
        <v>12499</v>
      </c>
      <c r="C9295" s="407" t="s">
        <v>184</v>
      </c>
      <c r="D9295" s="407">
        <v>43.83</v>
      </c>
      <c r="E9295" s="404" t="s">
        <v>65</v>
      </c>
      <c r="G9295"/>
    </row>
    <row r="9296" spans="1:7" ht="34.5" thickBot="1" x14ac:dyDescent="0.25">
      <c r="A9296" s="406">
        <v>89286</v>
      </c>
      <c r="B9296" s="406" t="s">
        <v>12500</v>
      </c>
      <c r="C9296" s="406" t="s">
        <v>184</v>
      </c>
      <c r="D9296" s="406">
        <v>49.83</v>
      </c>
      <c r="E9296" s="404" t="s">
        <v>65</v>
      </c>
      <c r="G9296"/>
    </row>
    <row r="9297" spans="1:7" ht="34.5" thickBot="1" x14ac:dyDescent="0.25">
      <c r="A9297" s="407">
        <v>89287</v>
      </c>
      <c r="B9297" s="407" t="s">
        <v>15189</v>
      </c>
      <c r="C9297" s="407" t="s">
        <v>184</v>
      </c>
      <c r="D9297" s="407">
        <v>51.48</v>
      </c>
      <c r="E9297" s="404" t="s">
        <v>65</v>
      </c>
      <c r="G9297"/>
    </row>
    <row r="9298" spans="1:7" ht="34.5" thickBot="1" x14ac:dyDescent="0.25">
      <c r="A9298" s="406">
        <v>89288</v>
      </c>
      <c r="B9298" s="406" t="s">
        <v>12501</v>
      </c>
      <c r="C9298" s="406" t="s">
        <v>184</v>
      </c>
      <c r="D9298" s="406">
        <v>44.51</v>
      </c>
      <c r="E9298" s="404" t="s">
        <v>65</v>
      </c>
      <c r="G9298"/>
    </row>
    <row r="9299" spans="1:7" ht="34.5" thickBot="1" x14ac:dyDescent="0.25">
      <c r="A9299" s="407">
        <v>89289</v>
      </c>
      <c r="B9299" s="407" t="s">
        <v>12502</v>
      </c>
      <c r="C9299" s="407" t="s">
        <v>184</v>
      </c>
      <c r="D9299" s="407">
        <v>46.15</v>
      </c>
      <c r="E9299" s="404" t="s">
        <v>65</v>
      </c>
      <c r="G9299"/>
    </row>
    <row r="9300" spans="1:7" ht="34.5" thickBot="1" x14ac:dyDescent="0.25">
      <c r="A9300" s="406">
        <v>89290</v>
      </c>
      <c r="B9300" s="406" t="s">
        <v>12503</v>
      </c>
      <c r="C9300" s="406" t="s">
        <v>184</v>
      </c>
      <c r="D9300" s="406">
        <v>53.52</v>
      </c>
      <c r="E9300" s="404" t="s">
        <v>65</v>
      </c>
      <c r="G9300"/>
    </row>
    <row r="9301" spans="1:7" ht="34.5" thickBot="1" x14ac:dyDescent="0.25">
      <c r="A9301" s="407">
        <v>89291</v>
      </c>
      <c r="B9301" s="407" t="s">
        <v>12504</v>
      </c>
      <c r="C9301" s="407" t="s">
        <v>184</v>
      </c>
      <c r="D9301" s="407">
        <v>55.35</v>
      </c>
      <c r="E9301" s="404" t="s">
        <v>65</v>
      </c>
      <c r="G9301"/>
    </row>
    <row r="9302" spans="1:7" ht="34.5" thickBot="1" x14ac:dyDescent="0.25">
      <c r="A9302" s="406">
        <v>89292</v>
      </c>
      <c r="B9302" s="406" t="s">
        <v>12505</v>
      </c>
      <c r="C9302" s="406" t="s">
        <v>184</v>
      </c>
      <c r="D9302" s="406">
        <v>49.79</v>
      </c>
      <c r="E9302" s="404" t="s">
        <v>65</v>
      </c>
      <c r="G9302"/>
    </row>
    <row r="9303" spans="1:7" ht="34.5" thickBot="1" x14ac:dyDescent="0.25">
      <c r="A9303" s="407">
        <v>89293</v>
      </c>
      <c r="B9303" s="407" t="s">
        <v>12506</v>
      </c>
      <c r="C9303" s="407" t="s">
        <v>184</v>
      </c>
      <c r="D9303" s="407">
        <v>51.61</v>
      </c>
      <c r="E9303" s="404" t="s">
        <v>65</v>
      </c>
      <c r="G9303"/>
    </row>
    <row r="9304" spans="1:7" ht="34.5" thickBot="1" x14ac:dyDescent="0.25">
      <c r="A9304" s="406">
        <v>89294</v>
      </c>
      <c r="B9304" s="406" t="s">
        <v>12507</v>
      </c>
      <c r="C9304" s="406" t="s">
        <v>184</v>
      </c>
      <c r="D9304" s="406">
        <v>58.71</v>
      </c>
      <c r="E9304" s="404" t="s">
        <v>65</v>
      </c>
      <c r="G9304"/>
    </row>
    <row r="9305" spans="1:7" ht="34.5" thickBot="1" x14ac:dyDescent="0.25">
      <c r="A9305" s="407">
        <v>89295</v>
      </c>
      <c r="B9305" s="407" t="s">
        <v>12508</v>
      </c>
      <c r="C9305" s="407" t="s">
        <v>184</v>
      </c>
      <c r="D9305" s="407">
        <v>60.54</v>
      </c>
      <c r="E9305" s="404" t="s">
        <v>65</v>
      </c>
      <c r="G9305"/>
    </row>
    <row r="9306" spans="1:7" ht="34.5" thickBot="1" x14ac:dyDescent="0.25">
      <c r="A9306" s="406">
        <v>89296</v>
      </c>
      <c r="B9306" s="406" t="s">
        <v>12509</v>
      </c>
      <c r="C9306" s="406" t="s">
        <v>184</v>
      </c>
      <c r="D9306" s="406">
        <v>52.79</v>
      </c>
      <c r="E9306" s="404" t="s">
        <v>65</v>
      </c>
      <c r="G9306"/>
    </row>
    <row r="9307" spans="1:7" ht="34.5" thickBot="1" x14ac:dyDescent="0.25">
      <c r="A9307" s="407">
        <v>89297</v>
      </c>
      <c r="B9307" s="407" t="s">
        <v>12510</v>
      </c>
      <c r="C9307" s="407" t="s">
        <v>184</v>
      </c>
      <c r="D9307" s="407">
        <v>54.61</v>
      </c>
      <c r="E9307" s="404" t="s">
        <v>65</v>
      </c>
      <c r="G9307"/>
    </row>
    <row r="9308" spans="1:7" ht="34.5" thickBot="1" x14ac:dyDescent="0.25">
      <c r="A9308" s="406">
        <v>89298</v>
      </c>
      <c r="B9308" s="406" t="s">
        <v>12511</v>
      </c>
      <c r="C9308" s="406" t="s">
        <v>184</v>
      </c>
      <c r="D9308" s="406">
        <v>54.58</v>
      </c>
      <c r="E9308" s="404" t="s">
        <v>65</v>
      </c>
      <c r="G9308"/>
    </row>
    <row r="9309" spans="1:7" ht="34.5" thickBot="1" x14ac:dyDescent="0.25">
      <c r="A9309" s="407">
        <v>89299</v>
      </c>
      <c r="B9309" s="407" t="s">
        <v>12512</v>
      </c>
      <c r="C9309" s="407" t="s">
        <v>184</v>
      </c>
      <c r="D9309" s="407">
        <v>56.91</v>
      </c>
      <c r="E9309" s="404" t="s">
        <v>65</v>
      </c>
      <c r="G9309"/>
    </row>
    <row r="9310" spans="1:7" ht="34.5" thickBot="1" x14ac:dyDescent="0.25">
      <c r="A9310" s="406">
        <v>89300</v>
      </c>
      <c r="B9310" s="406" t="s">
        <v>12513</v>
      </c>
      <c r="C9310" s="406" t="s">
        <v>184</v>
      </c>
      <c r="D9310" s="406">
        <v>50.79</v>
      </c>
      <c r="E9310" s="404" t="s">
        <v>65</v>
      </c>
      <c r="G9310"/>
    </row>
    <row r="9311" spans="1:7" ht="34.5" thickBot="1" x14ac:dyDescent="0.25">
      <c r="A9311" s="407">
        <v>89301</v>
      </c>
      <c r="B9311" s="407" t="s">
        <v>12514</v>
      </c>
      <c r="C9311" s="407" t="s">
        <v>184</v>
      </c>
      <c r="D9311" s="407">
        <v>53.12</v>
      </c>
      <c r="E9311" s="404" t="s">
        <v>65</v>
      </c>
      <c r="G9311"/>
    </row>
    <row r="9312" spans="1:7" ht="34.5" thickBot="1" x14ac:dyDescent="0.25">
      <c r="A9312" s="406">
        <v>89302</v>
      </c>
      <c r="B9312" s="406" t="s">
        <v>12515</v>
      </c>
      <c r="C9312" s="406" t="s">
        <v>184</v>
      </c>
      <c r="D9312" s="406">
        <v>61.04</v>
      </c>
      <c r="E9312" s="404" t="s">
        <v>65</v>
      </c>
      <c r="G9312"/>
    </row>
    <row r="9313" spans="1:7" ht="34.5" thickBot="1" x14ac:dyDescent="0.25">
      <c r="A9313" s="407">
        <v>89303</v>
      </c>
      <c r="B9313" s="407" t="s">
        <v>12516</v>
      </c>
      <c r="C9313" s="407" t="s">
        <v>184</v>
      </c>
      <c r="D9313" s="407">
        <v>63.37</v>
      </c>
      <c r="E9313" s="404" t="s">
        <v>65</v>
      </c>
      <c r="G9313"/>
    </row>
    <row r="9314" spans="1:7" ht="34.5" thickBot="1" x14ac:dyDescent="0.25">
      <c r="A9314" s="406">
        <v>89304</v>
      </c>
      <c r="B9314" s="406" t="s">
        <v>12517</v>
      </c>
      <c r="C9314" s="406" t="s">
        <v>184</v>
      </c>
      <c r="D9314" s="406">
        <v>54.73</v>
      </c>
      <c r="E9314" s="404" t="s">
        <v>65</v>
      </c>
      <c r="G9314"/>
    </row>
    <row r="9315" spans="1:7" ht="34.5" thickBot="1" x14ac:dyDescent="0.25">
      <c r="A9315" s="407">
        <v>89305</v>
      </c>
      <c r="B9315" s="407" t="s">
        <v>12518</v>
      </c>
      <c r="C9315" s="407" t="s">
        <v>184</v>
      </c>
      <c r="D9315" s="407">
        <v>57.06</v>
      </c>
      <c r="E9315" s="404" t="s">
        <v>65</v>
      </c>
      <c r="G9315"/>
    </row>
    <row r="9316" spans="1:7" ht="34.5" thickBot="1" x14ac:dyDescent="0.25">
      <c r="A9316" s="406">
        <v>89306</v>
      </c>
      <c r="B9316" s="406" t="s">
        <v>12519</v>
      </c>
      <c r="C9316" s="406" t="s">
        <v>184</v>
      </c>
      <c r="D9316" s="406">
        <v>62.3</v>
      </c>
      <c r="E9316" s="404" t="s">
        <v>65</v>
      </c>
      <c r="G9316"/>
    </row>
    <row r="9317" spans="1:7" ht="34.5" thickBot="1" x14ac:dyDescent="0.25">
      <c r="A9317" s="407">
        <v>89307</v>
      </c>
      <c r="B9317" s="407" t="s">
        <v>12520</v>
      </c>
      <c r="C9317" s="407" t="s">
        <v>184</v>
      </c>
      <c r="D9317" s="407">
        <v>64.89</v>
      </c>
      <c r="E9317" s="404" t="s">
        <v>65</v>
      </c>
      <c r="G9317"/>
    </row>
    <row r="9318" spans="1:7" ht="34.5" thickBot="1" x14ac:dyDescent="0.25">
      <c r="A9318" s="406">
        <v>89308</v>
      </c>
      <c r="B9318" s="406" t="s">
        <v>12521</v>
      </c>
      <c r="C9318" s="406" t="s">
        <v>184</v>
      </c>
      <c r="D9318" s="406">
        <v>58.57</v>
      </c>
      <c r="E9318" s="404" t="s">
        <v>65</v>
      </c>
      <c r="G9318"/>
    </row>
    <row r="9319" spans="1:7" ht="34.5" thickBot="1" x14ac:dyDescent="0.25">
      <c r="A9319" s="407">
        <v>89309</v>
      </c>
      <c r="B9319" s="407" t="s">
        <v>12522</v>
      </c>
      <c r="C9319" s="407" t="s">
        <v>184</v>
      </c>
      <c r="D9319" s="407">
        <v>61.16</v>
      </c>
      <c r="E9319" s="404" t="s">
        <v>65</v>
      </c>
      <c r="G9319"/>
    </row>
    <row r="9320" spans="1:7" ht="34.5" thickBot="1" x14ac:dyDescent="0.25">
      <c r="A9320" s="406">
        <v>89310</v>
      </c>
      <c r="B9320" s="406" t="s">
        <v>12523</v>
      </c>
      <c r="C9320" s="406" t="s">
        <v>184</v>
      </c>
      <c r="D9320" s="406">
        <v>70.05</v>
      </c>
      <c r="E9320" s="404" t="s">
        <v>65</v>
      </c>
      <c r="G9320"/>
    </row>
    <row r="9321" spans="1:7" ht="34.5" thickBot="1" x14ac:dyDescent="0.25">
      <c r="A9321" s="407">
        <v>89311</v>
      </c>
      <c r="B9321" s="407" t="s">
        <v>12524</v>
      </c>
      <c r="C9321" s="407" t="s">
        <v>184</v>
      </c>
      <c r="D9321" s="407">
        <v>72.64</v>
      </c>
      <c r="E9321" s="404" t="s">
        <v>65</v>
      </c>
      <c r="G9321"/>
    </row>
    <row r="9322" spans="1:7" ht="34.5" thickBot="1" x14ac:dyDescent="0.25">
      <c r="A9322" s="406">
        <v>89312</v>
      </c>
      <c r="B9322" s="406" t="s">
        <v>12525</v>
      </c>
      <c r="C9322" s="406" t="s">
        <v>184</v>
      </c>
      <c r="D9322" s="406">
        <v>63.18</v>
      </c>
      <c r="E9322" s="404" t="s">
        <v>65</v>
      </c>
      <c r="G9322"/>
    </row>
    <row r="9323" spans="1:7" ht="34.5" thickBot="1" x14ac:dyDescent="0.25">
      <c r="A9323" s="407">
        <v>89313</v>
      </c>
      <c r="B9323" s="407" t="s">
        <v>12526</v>
      </c>
      <c r="C9323" s="407" t="s">
        <v>184</v>
      </c>
      <c r="D9323" s="407">
        <v>65.77</v>
      </c>
      <c r="E9323" s="404" t="s">
        <v>65</v>
      </c>
      <c r="G9323"/>
    </row>
    <row r="9324" spans="1:7" ht="13.5" thickBot="1" x14ac:dyDescent="0.25">
      <c r="A9324" s="406">
        <v>65</v>
      </c>
      <c r="B9324" s="406" t="s">
        <v>1429</v>
      </c>
      <c r="C9324" s="406"/>
      <c r="D9324" s="406"/>
      <c r="E9324" s="404" t="s">
        <v>65</v>
      </c>
      <c r="G9324"/>
    </row>
    <row r="9325" spans="1:7" ht="34.5" thickBot="1" x14ac:dyDescent="0.25">
      <c r="A9325" s="407">
        <v>87447</v>
      </c>
      <c r="B9325" s="407" t="s">
        <v>12527</v>
      </c>
      <c r="C9325" s="407" t="s">
        <v>5081</v>
      </c>
      <c r="D9325" s="407">
        <v>50.11</v>
      </c>
      <c r="E9325" s="404" t="s">
        <v>65</v>
      </c>
      <c r="G9325"/>
    </row>
    <row r="9326" spans="1:7" ht="34.5" thickBot="1" x14ac:dyDescent="0.25">
      <c r="A9326" s="406">
        <v>87448</v>
      </c>
      <c r="B9326" s="406" t="s">
        <v>12528</v>
      </c>
      <c r="C9326" s="406" t="s">
        <v>5081</v>
      </c>
      <c r="D9326" s="406">
        <v>50.45</v>
      </c>
      <c r="E9326" s="404" t="s">
        <v>65</v>
      </c>
      <c r="G9326"/>
    </row>
    <row r="9327" spans="1:7" ht="34.5" thickBot="1" x14ac:dyDescent="0.25">
      <c r="A9327" s="407">
        <v>87449</v>
      </c>
      <c r="B9327" s="407" t="s">
        <v>12529</v>
      </c>
      <c r="C9327" s="407" t="s">
        <v>8398</v>
      </c>
      <c r="D9327" s="407">
        <v>63.26</v>
      </c>
      <c r="E9327" s="404" t="s">
        <v>65</v>
      </c>
      <c r="G9327"/>
    </row>
    <row r="9328" spans="1:7" ht="34.5" thickBot="1" x14ac:dyDescent="0.25">
      <c r="A9328" s="406">
        <v>87450</v>
      </c>
      <c r="B9328" s="406" t="s">
        <v>12530</v>
      </c>
      <c r="C9328" s="406" t="s">
        <v>8398</v>
      </c>
      <c r="D9328" s="406">
        <v>64.05</v>
      </c>
      <c r="E9328" s="404" t="s">
        <v>65</v>
      </c>
      <c r="G9328"/>
    </row>
    <row r="9329" spans="1:7" ht="34.5" thickBot="1" x14ac:dyDescent="0.25">
      <c r="A9329" s="407">
        <v>87451</v>
      </c>
      <c r="B9329" s="407" t="s">
        <v>12531</v>
      </c>
      <c r="C9329" s="407" t="s">
        <v>8398</v>
      </c>
      <c r="D9329" s="407">
        <v>77.39</v>
      </c>
      <c r="E9329" s="404" t="s">
        <v>65</v>
      </c>
      <c r="G9329"/>
    </row>
    <row r="9330" spans="1:7" ht="34.5" thickBot="1" x14ac:dyDescent="0.25">
      <c r="A9330" s="406">
        <v>87452</v>
      </c>
      <c r="B9330" s="406" t="s">
        <v>12532</v>
      </c>
      <c r="C9330" s="406" t="s">
        <v>8398</v>
      </c>
      <c r="D9330" s="406">
        <v>77.86</v>
      </c>
      <c r="E9330" s="404" t="s">
        <v>65</v>
      </c>
      <c r="G9330"/>
    </row>
    <row r="9331" spans="1:7" ht="34.5" thickBot="1" x14ac:dyDescent="0.25">
      <c r="A9331" s="407">
        <v>87453</v>
      </c>
      <c r="B9331" s="407" t="s">
        <v>12533</v>
      </c>
      <c r="C9331" s="407" t="s">
        <v>5081</v>
      </c>
      <c r="D9331" s="407">
        <v>47.01</v>
      </c>
      <c r="E9331" s="404" t="s">
        <v>65</v>
      </c>
      <c r="G9331"/>
    </row>
    <row r="9332" spans="1:7" ht="34.5" thickBot="1" x14ac:dyDescent="0.25">
      <c r="A9332" s="406">
        <v>87454</v>
      </c>
      <c r="B9332" s="406" t="s">
        <v>12534</v>
      </c>
      <c r="C9332" s="406" t="s">
        <v>5081</v>
      </c>
      <c r="D9332" s="406">
        <v>47.68</v>
      </c>
      <c r="E9332" s="404" t="s">
        <v>65</v>
      </c>
      <c r="G9332"/>
    </row>
    <row r="9333" spans="1:7" ht="34.5" thickBot="1" x14ac:dyDescent="0.25">
      <c r="A9333" s="407">
        <v>87455</v>
      </c>
      <c r="B9333" s="407" t="s">
        <v>12535</v>
      </c>
      <c r="C9333" s="407" t="s">
        <v>8398</v>
      </c>
      <c r="D9333" s="407">
        <v>59.3</v>
      </c>
      <c r="E9333" s="404" t="s">
        <v>65</v>
      </c>
      <c r="G9333"/>
    </row>
    <row r="9334" spans="1:7" ht="34.5" thickBot="1" x14ac:dyDescent="0.25">
      <c r="A9334" s="406">
        <v>87456</v>
      </c>
      <c r="B9334" s="406" t="s">
        <v>12536</v>
      </c>
      <c r="C9334" s="406" t="s">
        <v>8398</v>
      </c>
      <c r="D9334" s="406">
        <v>60.46</v>
      </c>
      <c r="E9334" s="404" t="s">
        <v>65</v>
      </c>
      <c r="G9334"/>
    </row>
    <row r="9335" spans="1:7" ht="34.5" thickBot="1" x14ac:dyDescent="0.25">
      <c r="A9335" s="407">
        <v>87457</v>
      </c>
      <c r="B9335" s="407" t="s">
        <v>12537</v>
      </c>
      <c r="C9335" s="407" t="s">
        <v>8398</v>
      </c>
      <c r="D9335" s="407">
        <v>72.849999999999994</v>
      </c>
      <c r="E9335" s="404" t="s">
        <v>65</v>
      </c>
      <c r="G9335"/>
    </row>
    <row r="9336" spans="1:7" ht="34.5" thickBot="1" x14ac:dyDescent="0.25">
      <c r="A9336" s="406">
        <v>87458</v>
      </c>
      <c r="B9336" s="406" t="s">
        <v>12538</v>
      </c>
      <c r="C9336" s="406" t="s">
        <v>8398</v>
      </c>
      <c r="D9336" s="406">
        <v>73.83</v>
      </c>
      <c r="E9336" s="404" t="s">
        <v>65</v>
      </c>
      <c r="G9336"/>
    </row>
    <row r="9337" spans="1:7" ht="34.5" thickBot="1" x14ac:dyDescent="0.25">
      <c r="A9337" s="407">
        <v>87459</v>
      </c>
      <c r="B9337" s="407" t="s">
        <v>12539</v>
      </c>
      <c r="C9337" s="407" t="s">
        <v>5081</v>
      </c>
      <c r="D9337" s="407">
        <v>55.25</v>
      </c>
      <c r="E9337" s="404" t="s">
        <v>65</v>
      </c>
      <c r="G9337"/>
    </row>
    <row r="9338" spans="1:7" ht="34.5" thickBot="1" x14ac:dyDescent="0.25">
      <c r="A9338" s="406">
        <v>87460</v>
      </c>
      <c r="B9338" s="406" t="s">
        <v>12540</v>
      </c>
      <c r="C9338" s="406" t="s">
        <v>5081</v>
      </c>
      <c r="D9338" s="406">
        <v>55.92</v>
      </c>
      <c r="E9338" s="404" t="s">
        <v>65</v>
      </c>
      <c r="G9338"/>
    </row>
    <row r="9339" spans="1:7" ht="34.5" thickBot="1" x14ac:dyDescent="0.25">
      <c r="A9339" s="407">
        <v>87461</v>
      </c>
      <c r="B9339" s="407" t="s">
        <v>12541</v>
      </c>
      <c r="C9339" s="407" t="s">
        <v>8398</v>
      </c>
      <c r="D9339" s="407">
        <v>68.44</v>
      </c>
      <c r="E9339" s="404" t="s">
        <v>65</v>
      </c>
      <c r="G9339"/>
    </row>
    <row r="9340" spans="1:7" ht="34.5" thickBot="1" x14ac:dyDescent="0.25">
      <c r="A9340" s="406">
        <v>87462</v>
      </c>
      <c r="B9340" s="406" t="s">
        <v>12542</v>
      </c>
      <c r="C9340" s="406" t="s">
        <v>8398</v>
      </c>
      <c r="D9340" s="406">
        <v>69.23</v>
      </c>
      <c r="E9340" s="404" t="s">
        <v>65</v>
      </c>
      <c r="G9340"/>
    </row>
    <row r="9341" spans="1:7" ht="34.5" thickBot="1" x14ac:dyDescent="0.25">
      <c r="A9341" s="407">
        <v>87463</v>
      </c>
      <c r="B9341" s="407" t="s">
        <v>12543</v>
      </c>
      <c r="C9341" s="407" t="s">
        <v>8398</v>
      </c>
      <c r="D9341" s="407">
        <v>82.13</v>
      </c>
      <c r="E9341" s="404" t="s">
        <v>65</v>
      </c>
      <c r="G9341"/>
    </row>
    <row r="9342" spans="1:7" ht="34.5" thickBot="1" x14ac:dyDescent="0.25">
      <c r="A9342" s="406">
        <v>87464</v>
      </c>
      <c r="B9342" s="406" t="s">
        <v>12544</v>
      </c>
      <c r="C9342" s="406" t="s">
        <v>8398</v>
      </c>
      <c r="D9342" s="406">
        <v>83.11</v>
      </c>
      <c r="E9342" s="404" t="s">
        <v>65</v>
      </c>
      <c r="G9342"/>
    </row>
    <row r="9343" spans="1:7" ht="34.5" thickBot="1" x14ac:dyDescent="0.25">
      <c r="A9343" s="407">
        <v>87465</v>
      </c>
      <c r="B9343" s="407" t="s">
        <v>12545</v>
      </c>
      <c r="C9343" s="407" t="s">
        <v>5081</v>
      </c>
      <c r="D9343" s="407">
        <v>49.93</v>
      </c>
      <c r="E9343" s="404" t="s">
        <v>65</v>
      </c>
      <c r="G9343"/>
    </row>
    <row r="9344" spans="1:7" ht="34.5" thickBot="1" x14ac:dyDescent="0.25">
      <c r="A9344" s="406">
        <v>87466</v>
      </c>
      <c r="B9344" s="406" t="s">
        <v>12546</v>
      </c>
      <c r="C9344" s="406" t="s">
        <v>5081</v>
      </c>
      <c r="D9344" s="406">
        <v>50.6</v>
      </c>
      <c r="E9344" s="404" t="s">
        <v>65</v>
      </c>
      <c r="G9344"/>
    </row>
    <row r="9345" spans="1:7" ht="34.5" thickBot="1" x14ac:dyDescent="0.25">
      <c r="A9345" s="407">
        <v>87467</v>
      </c>
      <c r="B9345" s="407" t="s">
        <v>12547</v>
      </c>
      <c r="C9345" s="407" t="s">
        <v>8398</v>
      </c>
      <c r="D9345" s="407">
        <v>62.65</v>
      </c>
      <c r="E9345" s="404" t="s">
        <v>65</v>
      </c>
      <c r="G9345"/>
    </row>
    <row r="9346" spans="1:7" ht="34.5" thickBot="1" x14ac:dyDescent="0.25">
      <c r="A9346" s="406">
        <v>87468</v>
      </c>
      <c r="B9346" s="406" t="s">
        <v>12548</v>
      </c>
      <c r="C9346" s="406" t="s">
        <v>8398</v>
      </c>
      <c r="D9346" s="406">
        <v>63.43</v>
      </c>
      <c r="E9346" s="404" t="s">
        <v>65</v>
      </c>
      <c r="G9346"/>
    </row>
    <row r="9347" spans="1:7" ht="34.5" thickBot="1" x14ac:dyDescent="0.25">
      <c r="A9347" s="407">
        <v>87469</v>
      </c>
      <c r="B9347" s="407" t="s">
        <v>12549</v>
      </c>
      <c r="C9347" s="407" t="s">
        <v>8398</v>
      </c>
      <c r="D9347" s="407">
        <v>76.349999999999994</v>
      </c>
      <c r="E9347" s="404" t="s">
        <v>65</v>
      </c>
      <c r="G9347"/>
    </row>
    <row r="9348" spans="1:7" ht="34.5" thickBot="1" x14ac:dyDescent="0.25">
      <c r="A9348" s="406">
        <v>87470</v>
      </c>
      <c r="B9348" s="406" t="s">
        <v>12550</v>
      </c>
      <c r="C9348" s="406" t="s">
        <v>8398</v>
      </c>
      <c r="D9348" s="406">
        <v>77.33</v>
      </c>
      <c r="E9348" s="404" t="s">
        <v>65</v>
      </c>
      <c r="G9348"/>
    </row>
    <row r="9349" spans="1:7" ht="23.25" thickBot="1" x14ac:dyDescent="0.25">
      <c r="A9349" s="407">
        <v>89044</v>
      </c>
      <c r="B9349" s="407" t="s">
        <v>12551</v>
      </c>
      <c r="C9349" s="407" t="s">
        <v>12492</v>
      </c>
      <c r="D9349" s="407">
        <v>50.02</v>
      </c>
      <c r="E9349" s="404" t="s">
        <v>65</v>
      </c>
      <c r="G9349"/>
    </row>
    <row r="9350" spans="1:7" ht="34.5" thickBot="1" x14ac:dyDescent="0.25">
      <c r="A9350" s="406">
        <v>89169</v>
      </c>
      <c r="B9350" s="406" t="s">
        <v>12552</v>
      </c>
      <c r="C9350" s="406" t="s">
        <v>12492</v>
      </c>
      <c r="D9350" s="406">
        <v>50.69</v>
      </c>
      <c r="E9350" s="404" t="s">
        <v>65</v>
      </c>
      <c r="G9350"/>
    </row>
    <row r="9351" spans="1:7" ht="34.5" thickBot="1" x14ac:dyDescent="0.25">
      <c r="A9351" s="407">
        <v>89978</v>
      </c>
      <c r="B9351" s="407" t="s">
        <v>12553</v>
      </c>
      <c r="C9351" s="407" t="s">
        <v>12492</v>
      </c>
      <c r="D9351" s="407">
        <v>63.54</v>
      </c>
      <c r="E9351" s="404" t="s">
        <v>65</v>
      </c>
      <c r="G9351"/>
    </row>
    <row r="9352" spans="1:7" ht="13.5" thickBot="1" x14ac:dyDescent="0.25">
      <c r="A9352" s="406">
        <v>66</v>
      </c>
      <c r="B9352" s="406" t="s">
        <v>1430</v>
      </c>
      <c r="C9352" s="406"/>
      <c r="D9352" s="406"/>
      <c r="E9352" s="404" t="s">
        <v>65</v>
      </c>
      <c r="G9352"/>
    </row>
    <row r="9353" spans="1:7" ht="13.5" thickBot="1" x14ac:dyDescent="0.25">
      <c r="A9353" s="407">
        <v>73937</v>
      </c>
      <c r="B9353" s="407" t="s">
        <v>1431</v>
      </c>
      <c r="C9353" s="407"/>
      <c r="D9353" s="407"/>
      <c r="E9353" s="404" t="s">
        <v>65</v>
      </c>
      <c r="G9353"/>
    </row>
    <row r="9354" spans="1:7" ht="23.25" thickBot="1" x14ac:dyDescent="0.25">
      <c r="A9354" s="406" t="s">
        <v>1432</v>
      </c>
      <c r="B9354" s="406" t="s">
        <v>1433</v>
      </c>
      <c r="C9354" s="406" t="s">
        <v>184</v>
      </c>
      <c r="D9354" s="406">
        <v>122.3</v>
      </c>
      <c r="E9354" s="404" t="s">
        <v>65</v>
      </c>
      <c r="G9354"/>
    </row>
    <row r="9355" spans="1:7" ht="23.25" thickBot="1" x14ac:dyDescent="0.25">
      <c r="A9355" s="407" t="s">
        <v>1434</v>
      </c>
      <c r="B9355" s="407" t="s">
        <v>1435</v>
      </c>
      <c r="C9355" s="407" t="s">
        <v>184</v>
      </c>
      <c r="D9355" s="407">
        <v>122.51</v>
      </c>
      <c r="E9355" s="404" t="s">
        <v>65</v>
      </c>
      <c r="G9355"/>
    </row>
    <row r="9356" spans="1:7" ht="23.25" thickBot="1" x14ac:dyDescent="0.25">
      <c r="A9356" s="406" t="s">
        <v>1436</v>
      </c>
      <c r="B9356" s="406" t="s">
        <v>1437</v>
      </c>
      <c r="C9356" s="406" t="s">
        <v>184</v>
      </c>
      <c r="D9356" s="406">
        <v>114.57</v>
      </c>
      <c r="E9356" s="404" t="s">
        <v>65</v>
      </c>
      <c r="G9356"/>
    </row>
    <row r="9357" spans="1:7" ht="23.25" thickBot="1" x14ac:dyDescent="0.25">
      <c r="A9357" s="407" t="s">
        <v>1438</v>
      </c>
      <c r="B9357" s="407" t="s">
        <v>4301</v>
      </c>
      <c r="C9357" s="407" t="s">
        <v>184</v>
      </c>
      <c r="D9357" s="407">
        <v>219.12</v>
      </c>
      <c r="E9357" s="404" t="s">
        <v>65</v>
      </c>
      <c r="G9357"/>
    </row>
    <row r="9358" spans="1:7" ht="13.5" thickBot="1" x14ac:dyDescent="0.25">
      <c r="A9358" s="406">
        <v>74196</v>
      </c>
      <c r="B9358" s="406" t="s">
        <v>1439</v>
      </c>
      <c r="C9358" s="406"/>
      <c r="D9358" s="406"/>
      <c r="E9358" s="404" t="s">
        <v>65</v>
      </c>
      <c r="G9358"/>
    </row>
    <row r="9359" spans="1:7" ht="23.25" thickBot="1" x14ac:dyDescent="0.25">
      <c r="A9359" s="407" t="s">
        <v>1440</v>
      </c>
      <c r="B9359" s="407" t="s">
        <v>1441</v>
      </c>
      <c r="C9359" s="407" t="s">
        <v>184</v>
      </c>
      <c r="D9359" s="407">
        <v>124.46</v>
      </c>
      <c r="E9359" s="404" t="s">
        <v>65</v>
      </c>
      <c r="G9359"/>
    </row>
    <row r="9360" spans="1:7" ht="23.25" thickBot="1" x14ac:dyDescent="0.25">
      <c r="A9360" s="406">
        <v>89453</v>
      </c>
      <c r="B9360" s="406" t="s">
        <v>12554</v>
      </c>
      <c r="C9360" s="406" t="s">
        <v>184</v>
      </c>
      <c r="D9360" s="406">
        <v>58.88</v>
      </c>
      <c r="E9360" s="404" t="s">
        <v>65</v>
      </c>
      <c r="G9360"/>
    </row>
    <row r="9361" spans="1:7" ht="23.25" thickBot="1" x14ac:dyDescent="0.25">
      <c r="A9361" s="407">
        <v>89454</v>
      </c>
      <c r="B9361" s="407" t="s">
        <v>12555</v>
      </c>
      <c r="C9361" s="407" t="s">
        <v>184</v>
      </c>
      <c r="D9361" s="407">
        <v>56.61</v>
      </c>
      <c r="E9361" s="404" t="s">
        <v>65</v>
      </c>
      <c r="G9361"/>
    </row>
    <row r="9362" spans="1:7" ht="23.25" thickBot="1" x14ac:dyDescent="0.25">
      <c r="A9362" s="406">
        <v>89455</v>
      </c>
      <c r="B9362" s="406" t="s">
        <v>12556</v>
      </c>
      <c r="C9362" s="406" t="s">
        <v>184</v>
      </c>
      <c r="D9362" s="406">
        <v>73.430000000000007</v>
      </c>
      <c r="E9362" s="404" t="s">
        <v>65</v>
      </c>
      <c r="G9362"/>
    </row>
    <row r="9363" spans="1:7" ht="23.25" thickBot="1" x14ac:dyDescent="0.25">
      <c r="A9363" s="407">
        <v>89456</v>
      </c>
      <c r="B9363" s="407" t="s">
        <v>12557</v>
      </c>
      <c r="C9363" s="407" t="s">
        <v>184</v>
      </c>
      <c r="D9363" s="407">
        <v>70.61</v>
      </c>
      <c r="E9363" s="404" t="s">
        <v>65</v>
      </c>
      <c r="G9363"/>
    </row>
    <row r="9364" spans="1:7" ht="13.5" customHeight="1" thickBot="1" x14ac:dyDescent="0.25">
      <c r="A9364" s="406">
        <v>89457</v>
      </c>
      <c r="B9364" s="406" t="s">
        <v>12558</v>
      </c>
      <c r="C9364" s="406" t="s">
        <v>184</v>
      </c>
      <c r="D9364" s="406">
        <v>62.47</v>
      </c>
      <c r="E9364" s="404" t="s">
        <v>65</v>
      </c>
      <c r="G9364"/>
    </row>
    <row r="9365" spans="1:7" ht="23.25" thickBot="1" x14ac:dyDescent="0.25">
      <c r="A9365" s="407">
        <v>89458</v>
      </c>
      <c r="B9365" s="407" t="s">
        <v>12559</v>
      </c>
      <c r="C9365" s="407" t="s">
        <v>184</v>
      </c>
      <c r="D9365" s="407">
        <v>58.61</v>
      </c>
      <c r="E9365" s="404" t="s">
        <v>65</v>
      </c>
      <c r="G9365"/>
    </row>
    <row r="9366" spans="1:7" ht="23.25" thickBot="1" x14ac:dyDescent="0.25">
      <c r="A9366" s="406">
        <v>89459</v>
      </c>
      <c r="B9366" s="406" t="s">
        <v>12560</v>
      </c>
      <c r="C9366" s="406" t="s">
        <v>184</v>
      </c>
      <c r="D9366" s="406">
        <v>78.53</v>
      </c>
      <c r="E9366" s="404" t="s">
        <v>65</v>
      </c>
      <c r="G9366"/>
    </row>
    <row r="9367" spans="1:7" ht="23.25" thickBot="1" x14ac:dyDescent="0.25">
      <c r="A9367" s="407">
        <v>89460</v>
      </c>
      <c r="B9367" s="407" t="s">
        <v>12561</v>
      </c>
      <c r="C9367" s="407" t="s">
        <v>184</v>
      </c>
      <c r="D9367" s="407">
        <v>73.680000000000007</v>
      </c>
      <c r="E9367" s="404" t="s">
        <v>65</v>
      </c>
      <c r="G9367"/>
    </row>
    <row r="9368" spans="1:7" ht="23.25" thickBot="1" x14ac:dyDescent="0.25">
      <c r="A9368" s="406">
        <v>89462</v>
      </c>
      <c r="B9368" s="406" t="s">
        <v>12562</v>
      </c>
      <c r="C9368" s="406" t="s">
        <v>184</v>
      </c>
      <c r="D9368" s="406">
        <v>67.849999999999994</v>
      </c>
      <c r="E9368" s="404" t="s">
        <v>65</v>
      </c>
      <c r="G9368"/>
    </row>
    <row r="9369" spans="1:7" ht="23.25" thickBot="1" x14ac:dyDescent="0.25">
      <c r="A9369" s="407">
        <v>89463</v>
      </c>
      <c r="B9369" s="407" t="s">
        <v>12563</v>
      </c>
      <c r="C9369" s="407" t="s">
        <v>184</v>
      </c>
      <c r="D9369" s="407">
        <v>65.86</v>
      </c>
      <c r="E9369" s="404" t="s">
        <v>65</v>
      </c>
      <c r="G9369"/>
    </row>
    <row r="9370" spans="1:7" ht="23.25" thickBot="1" x14ac:dyDescent="0.25">
      <c r="A9370" s="406">
        <v>89464</v>
      </c>
      <c r="B9370" s="406" t="s">
        <v>12564</v>
      </c>
      <c r="C9370" s="406" t="s">
        <v>184</v>
      </c>
      <c r="D9370" s="406">
        <v>91.87</v>
      </c>
      <c r="E9370" s="404" t="s">
        <v>65</v>
      </c>
      <c r="G9370"/>
    </row>
    <row r="9371" spans="1:7" ht="23.25" thickBot="1" x14ac:dyDescent="0.25">
      <c r="A9371" s="407">
        <v>89465</v>
      </c>
      <c r="B9371" s="407" t="s">
        <v>12565</v>
      </c>
      <c r="C9371" s="407" t="s">
        <v>184</v>
      </c>
      <c r="D9371" s="407">
        <v>89.41</v>
      </c>
      <c r="E9371" s="404" t="s">
        <v>65</v>
      </c>
      <c r="G9371"/>
    </row>
    <row r="9372" spans="1:7" ht="23.25" thickBot="1" x14ac:dyDescent="0.25">
      <c r="A9372" s="406">
        <v>89466</v>
      </c>
      <c r="B9372" s="406" t="s">
        <v>12566</v>
      </c>
      <c r="C9372" s="406" t="s">
        <v>184</v>
      </c>
      <c r="D9372" s="406">
        <v>71.48</v>
      </c>
      <c r="E9372" s="404" t="s">
        <v>65</v>
      </c>
      <c r="G9372"/>
    </row>
    <row r="9373" spans="1:7" ht="23.25" thickBot="1" x14ac:dyDescent="0.25">
      <c r="A9373" s="407">
        <v>89467</v>
      </c>
      <c r="B9373" s="407" t="s">
        <v>12567</v>
      </c>
      <c r="C9373" s="407" t="s">
        <v>184</v>
      </c>
      <c r="D9373" s="407">
        <v>67.8</v>
      </c>
      <c r="E9373" s="404" t="s">
        <v>65</v>
      </c>
      <c r="G9373"/>
    </row>
    <row r="9374" spans="1:7" ht="23.25" thickBot="1" x14ac:dyDescent="0.25">
      <c r="A9374" s="406">
        <v>89468</v>
      </c>
      <c r="B9374" s="406" t="s">
        <v>12568</v>
      </c>
      <c r="C9374" s="406" t="s">
        <v>184</v>
      </c>
      <c r="D9374" s="406">
        <v>96.4</v>
      </c>
      <c r="E9374" s="404" t="s">
        <v>65</v>
      </c>
      <c r="G9374"/>
    </row>
    <row r="9375" spans="1:7" ht="23.25" thickBot="1" x14ac:dyDescent="0.25">
      <c r="A9375" s="407">
        <v>89469</v>
      </c>
      <c r="B9375" s="407" t="s">
        <v>12569</v>
      </c>
      <c r="C9375" s="407" t="s">
        <v>184</v>
      </c>
      <c r="D9375" s="407">
        <v>91.79</v>
      </c>
      <c r="E9375" s="404" t="s">
        <v>65</v>
      </c>
      <c r="G9375"/>
    </row>
    <row r="9376" spans="1:7" ht="23.25" thickBot="1" x14ac:dyDescent="0.25">
      <c r="A9376" s="406">
        <v>89470</v>
      </c>
      <c r="B9376" s="406" t="s">
        <v>12570</v>
      </c>
      <c r="C9376" s="406" t="s">
        <v>184</v>
      </c>
      <c r="D9376" s="406">
        <v>69.11</v>
      </c>
      <c r="E9376" s="404" t="s">
        <v>65</v>
      </c>
      <c r="G9376"/>
    </row>
    <row r="9377" spans="1:7" ht="23.25" thickBot="1" x14ac:dyDescent="0.25">
      <c r="A9377" s="407">
        <v>89471</v>
      </c>
      <c r="B9377" s="407" t="s">
        <v>12571</v>
      </c>
      <c r="C9377" s="407" t="s">
        <v>184</v>
      </c>
      <c r="D9377" s="407">
        <v>66.83</v>
      </c>
      <c r="E9377" s="404" t="s">
        <v>65</v>
      </c>
      <c r="G9377"/>
    </row>
    <row r="9378" spans="1:7" ht="23.25" thickBot="1" x14ac:dyDescent="0.25">
      <c r="A9378" s="406">
        <v>89472</v>
      </c>
      <c r="B9378" s="406" t="s">
        <v>12572</v>
      </c>
      <c r="C9378" s="406" t="s">
        <v>184</v>
      </c>
      <c r="D9378" s="406">
        <v>83.57</v>
      </c>
      <c r="E9378" s="404" t="s">
        <v>65</v>
      </c>
      <c r="G9378"/>
    </row>
    <row r="9379" spans="1:7" ht="23.25" thickBot="1" x14ac:dyDescent="0.25">
      <c r="A9379" s="407">
        <v>89473</v>
      </c>
      <c r="B9379" s="407" t="s">
        <v>12573</v>
      </c>
      <c r="C9379" s="407" t="s">
        <v>184</v>
      </c>
      <c r="D9379" s="407">
        <v>80.930000000000007</v>
      </c>
      <c r="E9379" s="404" t="s">
        <v>65</v>
      </c>
      <c r="G9379"/>
    </row>
    <row r="9380" spans="1:7" ht="23.25" thickBot="1" x14ac:dyDescent="0.25">
      <c r="A9380" s="406">
        <v>89474</v>
      </c>
      <c r="B9380" s="406" t="s">
        <v>12574</v>
      </c>
      <c r="C9380" s="406" t="s">
        <v>184</v>
      </c>
      <c r="D9380" s="406">
        <v>75.56</v>
      </c>
      <c r="E9380" s="404" t="s">
        <v>65</v>
      </c>
      <c r="G9380"/>
    </row>
    <row r="9381" spans="1:7" ht="23.25" thickBot="1" x14ac:dyDescent="0.25">
      <c r="A9381" s="407">
        <v>89475</v>
      </c>
      <c r="B9381" s="407" t="s">
        <v>12575</v>
      </c>
      <c r="C9381" s="407" t="s">
        <v>184</v>
      </c>
      <c r="D9381" s="407">
        <v>70.400000000000006</v>
      </c>
      <c r="E9381" s="404" t="s">
        <v>65</v>
      </c>
      <c r="G9381"/>
    </row>
    <row r="9382" spans="1:7" ht="23.25" thickBot="1" x14ac:dyDescent="0.25">
      <c r="A9382" s="406">
        <v>89476</v>
      </c>
      <c r="B9382" s="406" t="s">
        <v>12576</v>
      </c>
      <c r="C9382" s="406" t="s">
        <v>184</v>
      </c>
      <c r="D9382" s="406">
        <v>91.72</v>
      </c>
      <c r="E9382" s="404" t="s">
        <v>65</v>
      </c>
      <c r="G9382"/>
    </row>
    <row r="9383" spans="1:7" ht="23.25" thickBot="1" x14ac:dyDescent="0.25">
      <c r="A9383" s="407">
        <v>89477</v>
      </c>
      <c r="B9383" s="407" t="s">
        <v>12577</v>
      </c>
      <c r="C9383" s="407" t="s">
        <v>184</v>
      </c>
      <c r="D9383" s="407">
        <v>85.74</v>
      </c>
      <c r="E9383" s="404" t="s">
        <v>65</v>
      </c>
      <c r="G9383"/>
    </row>
    <row r="9384" spans="1:7" ht="23.25" thickBot="1" x14ac:dyDescent="0.25">
      <c r="A9384" s="406">
        <v>89478</v>
      </c>
      <c r="B9384" s="406" t="s">
        <v>12578</v>
      </c>
      <c r="C9384" s="406" t="s">
        <v>184</v>
      </c>
      <c r="D9384" s="406">
        <v>78.260000000000005</v>
      </c>
      <c r="E9384" s="404" t="s">
        <v>65</v>
      </c>
      <c r="G9384"/>
    </row>
    <row r="9385" spans="1:7" ht="23.25" thickBot="1" x14ac:dyDescent="0.25">
      <c r="A9385" s="407">
        <v>89479</v>
      </c>
      <c r="B9385" s="407" t="s">
        <v>12579</v>
      </c>
      <c r="C9385" s="407" t="s">
        <v>184</v>
      </c>
      <c r="D9385" s="407">
        <v>76.28</v>
      </c>
      <c r="E9385" s="404" t="s">
        <v>65</v>
      </c>
      <c r="G9385"/>
    </row>
    <row r="9386" spans="1:7" ht="23.25" thickBot="1" x14ac:dyDescent="0.25">
      <c r="A9386" s="406">
        <v>89480</v>
      </c>
      <c r="B9386" s="406" t="s">
        <v>12580</v>
      </c>
      <c r="C9386" s="406" t="s">
        <v>184</v>
      </c>
      <c r="D9386" s="406">
        <v>102.21</v>
      </c>
      <c r="E9386" s="404" t="s">
        <v>65</v>
      </c>
      <c r="G9386"/>
    </row>
    <row r="9387" spans="1:7" ht="23.25" thickBot="1" x14ac:dyDescent="0.25">
      <c r="A9387" s="407">
        <v>89483</v>
      </c>
      <c r="B9387" s="407" t="s">
        <v>12581</v>
      </c>
      <c r="C9387" s="407" t="s">
        <v>184</v>
      </c>
      <c r="D9387" s="407">
        <v>99.93</v>
      </c>
      <c r="E9387" s="404" t="s">
        <v>65</v>
      </c>
      <c r="G9387"/>
    </row>
    <row r="9388" spans="1:7" ht="23.25" thickBot="1" x14ac:dyDescent="0.25">
      <c r="A9388" s="406">
        <v>89484</v>
      </c>
      <c r="B9388" s="406" t="s">
        <v>12582</v>
      </c>
      <c r="C9388" s="406" t="s">
        <v>184</v>
      </c>
      <c r="D9388" s="406">
        <v>84.77</v>
      </c>
      <c r="E9388" s="404" t="s">
        <v>65</v>
      </c>
      <c r="G9388"/>
    </row>
    <row r="9389" spans="1:7" ht="23.25" thickBot="1" x14ac:dyDescent="0.25">
      <c r="A9389" s="407">
        <v>89486</v>
      </c>
      <c r="B9389" s="407" t="s">
        <v>12583</v>
      </c>
      <c r="C9389" s="407" t="s">
        <v>184</v>
      </c>
      <c r="D9389" s="407">
        <v>79.959999999999994</v>
      </c>
      <c r="E9389" s="404" t="s">
        <v>65</v>
      </c>
      <c r="G9389"/>
    </row>
    <row r="9390" spans="1:7" ht="23.25" thickBot="1" x14ac:dyDescent="0.25">
      <c r="A9390" s="406">
        <v>89487</v>
      </c>
      <c r="B9390" s="406" t="s">
        <v>12584</v>
      </c>
      <c r="C9390" s="406" t="s">
        <v>184</v>
      </c>
      <c r="D9390" s="406">
        <v>109.79</v>
      </c>
      <c r="E9390" s="404" t="s">
        <v>65</v>
      </c>
      <c r="G9390"/>
    </row>
    <row r="9391" spans="1:7" ht="23.25" thickBot="1" x14ac:dyDescent="0.25">
      <c r="A9391" s="407">
        <v>89488</v>
      </c>
      <c r="B9391" s="407" t="s">
        <v>12585</v>
      </c>
      <c r="C9391" s="407" t="s">
        <v>184</v>
      </c>
      <c r="D9391" s="407">
        <v>104.05</v>
      </c>
      <c r="E9391" s="404" t="s">
        <v>65</v>
      </c>
      <c r="G9391"/>
    </row>
    <row r="9392" spans="1:7" ht="23.25" thickBot="1" x14ac:dyDescent="0.25">
      <c r="A9392" s="406">
        <v>91815</v>
      </c>
      <c r="B9392" s="406" t="s">
        <v>13148</v>
      </c>
      <c r="C9392" s="406" t="s">
        <v>13149</v>
      </c>
      <c r="D9392" s="406">
        <v>59.03</v>
      </c>
      <c r="E9392" s="404" t="s">
        <v>65</v>
      </c>
      <c r="G9392"/>
    </row>
    <row r="9393" spans="1:7" ht="23.25" thickBot="1" x14ac:dyDescent="0.25">
      <c r="A9393" s="407">
        <v>91816</v>
      </c>
      <c r="B9393" s="407" t="s">
        <v>13150</v>
      </c>
      <c r="C9393" s="407" t="s">
        <v>13151</v>
      </c>
      <c r="D9393" s="407">
        <v>68.14</v>
      </c>
      <c r="E9393" s="404" t="s">
        <v>65</v>
      </c>
      <c r="G9393"/>
    </row>
    <row r="9394" spans="1:7" ht="13.5" thickBot="1" x14ac:dyDescent="0.25">
      <c r="A9394" s="406">
        <v>67</v>
      </c>
      <c r="B9394" s="406" t="s">
        <v>1442</v>
      </c>
      <c r="C9394" s="406"/>
      <c r="D9394" s="406"/>
      <c r="E9394" s="404" t="s">
        <v>65</v>
      </c>
      <c r="G9394"/>
    </row>
    <row r="9395" spans="1:7" ht="23.25" thickBot="1" x14ac:dyDescent="0.25">
      <c r="A9395" s="407">
        <v>72139</v>
      </c>
      <c r="B9395" s="407" t="s">
        <v>1443</v>
      </c>
      <c r="C9395" s="407" t="s">
        <v>184</v>
      </c>
      <c r="D9395" s="407">
        <v>395.56</v>
      </c>
      <c r="E9395" s="404" t="s">
        <v>65</v>
      </c>
      <c r="G9395"/>
    </row>
    <row r="9396" spans="1:7" ht="23.25" thickBot="1" x14ac:dyDescent="0.25">
      <c r="A9396" s="406">
        <v>72175</v>
      </c>
      <c r="B9396" s="406" t="s">
        <v>1444</v>
      </c>
      <c r="C9396" s="406" t="s">
        <v>184</v>
      </c>
      <c r="D9396" s="406">
        <v>398.48</v>
      </c>
      <c r="E9396" s="404" t="s">
        <v>65</v>
      </c>
      <c r="G9396"/>
    </row>
    <row r="9397" spans="1:7" ht="23.25" thickBot="1" x14ac:dyDescent="0.25">
      <c r="A9397" s="407">
        <v>72176</v>
      </c>
      <c r="B9397" s="407" t="s">
        <v>1445</v>
      </c>
      <c r="C9397" s="407" t="s">
        <v>184</v>
      </c>
      <c r="D9397" s="407">
        <v>401.26</v>
      </c>
      <c r="E9397" s="404" t="s">
        <v>65</v>
      </c>
      <c r="G9397"/>
    </row>
    <row r="9398" spans="1:7" ht="13.5" thickBot="1" x14ac:dyDescent="0.25">
      <c r="A9398" s="406">
        <v>68</v>
      </c>
      <c r="B9398" s="406" t="s">
        <v>1446</v>
      </c>
      <c r="C9398" s="406"/>
      <c r="D9398" s="406"/>
      <c r="E9398" s="404" t="s">
        <v>65</v>
      </c>
      <c r="G9398"/>
    </row>
    <row r="9399" spans="1:7" ht="13.5" thickBot="1" x14ac:dyDescent="0.25">
      <c r="A9399" s="407">
        <v>74053</v>
      </c>
      <c r="B9399" s="407" t="s">
        <v>1447</v>
      </c>
      <c r="C9399" s="407"/>
      <c r="D9399" s="407"/>
      <c r="E9399" s="404" t="s">
        <v>65</v>
      </c>
      <c r="G9399"/>
    </row>
    <row r="9400" spans="1:7" ht="23.25" thickBot="1" x14ac:dyDescent="0.25">
      <c r="A9400" s="406" t="s">
        <v>1448</v>
      </c>
      <c r="B9400" s="406" t="s">
        <v>1449</v>
      </c>
      <c r="C9400" s="406" t="s">
        <v>298</v>
      </c>
      <c r="D9400" s="406">
        <v>389.15</v>
      </c>
      <c r="E9400" s="404" t="s">
        <v>65</v>
      </c>
      <c r="G9400"/>
    </row>
    <row r="9401" spans="1:7" ht="13.5" thickBot="1" x14ac:dyDescent="0.25">
      <c r="A9401" s="407">
        <v>70</v>
      </c>
      <c r="B9401" s="407" t="s">
        <v>1450</v>
      </c>
      <c r="C9401" s="407"/>
      <c r="D9401" s="407"/>
      <c r="E9401" s="404" t="s">
        <v>65</v>
      </c>
      <c r="G9401"/>
    </row>
    <row r="9402" spans="1:7" ht="13.5" thickBot="1" x14ac:dyDescent="0.25">
      <c r="A9402" s="406">
        <v>72178</v>
      </c>
      <c r="B9402" s="406" t="s">
        <v>3410</v>
      </c>
      <c r="C9402" s="406" t="s">
        <v>184</v>
      </c>
      <c r="D9402" s="406">
        <v>21.27</v>
      </c>
      <c r="E9402" s="404" t="s">
        <v>65</v>
      </c>
      <c r="G9402"/>
    </row>
    <row r="9403" spans="1:7" ht="13.5" thickBot="1" x14ac:dyDescent="0.25">
      <c r="A9403" s="407">
        <v>72179</v>
      </c>
      <c r="B9403" s="407" t="s">
        <v>1451</v>
      </c>
      <c r="C9403" s="407" t="s">
        <v>184</v>
      </c>
      <c r="D9403" s="407">
        <v>44.92</v>
      </c>
      <c r="E9403" s="404" t="s">
        <v>65</v>
      </c>
      <c r="G9403"/>
    </row>
    <row r="9404" spans="1:7" ht="23.25" thickBot="1" x14ac:dyDescent="0.25">
      <c r="A9404" s="406">
        <v>72180</v>
      </c>
      <c r="B9404" s="406" t="s">
        <v>1452</v>
      </c>
      <c r="C9404" s="406" t="s">
        <v>184</v>
      </c>
      <c r="D9404" s="406">
        <v>13.08</v>
      </c>
      <c r="E9404" s="404" t="s">
        <v>65</v>
      </c>
      <c r="G9404"/>
    </row>
    <row r="9405" spans="1:7" ht="23.25" thickBot="1" x14ac:dyDescent="0.25">
      <c r="A9405" s="407">
        <v>72181</v>
      </c>
      <c r="B9405" s="407" t="s">
        <v>1453</v>
      </c>
      <c r="C9405" s="407" t="s">
        <v>184</v>
      </c>
      <c r="D9405" s="407">
        <v>26.49</v>
      </c>
      <c r="E9405" s="404" t="s">
        <v>65</v>
      </c>
      <c r="G9405"/>
    </row>
    <row r="9406" spans="1:7" ht="13.5" thickBot="1" x14ac:dyDescent="0.25">
      <c r="A9406" s="406">
        <v>73774</v>
      </c>
      <c r="B9406" s="406" t="s">
        <v>1454</v>
      </c>
      <c r="C9406" s="406"/>
      <c r="D9406" s="406"/>
      <c r="E9406" s="404" t="s">
        <v>65</v>
      </c>
      <c r="G9406"/>
    </row>
    <row r="9407" spans="1:7" ht="23.25" thickBot="1" x14ac:dyDescent="0.25">
      <c r="A9407" s="407" t="s">
        <v>1455</v>
      </c>
      <c r="B9407" s="407" t="s">
        <v>1456</v>
      </c>
      <c r="C9407" s="407" t="s">
        <v>184</v>
      </c>
      <c r="D9407" s="407">
        <v>257.22000000000003</v>
      </c>
      <c r="E9407" s="404" t="s">
        <v>65</v>
      </c>
      <c r="G9407"/>
    </row>
    <row r="9408" spans="1:7" ht="13.5" thickBot="1" x14ac:dyDescent="0.25">
      <c r="A9408" s="406">
        <v>73909</v>
      </c>
      <c r="B9408" s="406" t="s">
        <v>1457</v>
      </c>
      <c r="C9408" s="406"/>
      <c r="D9408" s="406"/>
      <c r="E9408" s="404" t="s">
        <v>65</v>
      </c>
      <c r="G9408"/>
    </row>
    <row r="9409" spans="1:7" ht="13.5" thickBot="1" x14ac:dyDescent="0.25">
      <c r="A9409" s="407" t="s">
        <v>1458</v>
      </c>
      <c r="B9409" s="407" t="s">
        <v>1459</v>
      </c>
      <c r="C9409" s="407" t="s">
        <v>184</v>
      </c>
      <c r="D9409" s="407">
        <v>199.47</v>
      </c>
      <c r="E9409" s="404" t="s">
        <v>65</v>
      </c>
      <c r="G9409"/>
    </row>
    <row r="9410" spans="1:7" ht="13.5" thickBot="1" x14ac:dyDescent="0.25">
      <c r="A9410" s="406">
        <v>74229</v>
      </c>
      <c r="B9410" s="406" t="s">
        <v>1460</v>
      </c>
      <c r="C9410" s="406"/>
      <c r="D9410" s="406"/>
      <c r="E9410" s="404" t="s">
        <v>65</v>
      </c>
      <c r="G9410"/>
    </row>
    <row r="9411" spans="1:7" ht="23.25" thickBot="1" x14ac:dyDescent="0.25">
      <c r="A9411" s="407" t="s">
        <v>1461</v>
      </c>
      <c r="B9411" s="407" t="s">
        <v>1462</v>
      </c>
      <c r="C9411" s="407" t="s">
        <v>184</v>
      </c>
      <c r="D9411" s="407">
        <v>573.33000000000004</v>
      </c>
      <c r="E9411" s="404" t="s">
        <v>65</v>
      </c>
      <c r="G9411"/>
    </row>
    <row r="9412" spans="1:7" ht="23.25" thickBot="1" x14ac:dyDescent="0.25">
      <c r="A9412" s="406">
        <v>79627</v>
      </c>
      <c r="B9412" s="406" t="s">
        <v>4302</v>
      </c>
      <c r="C9412" s="406" t="s">
        <v>184</v>
      </c>
      <c r="D9412" s="406">
        <v>543.1</v>
      </c>
      <c r="E9412" s="404" t="s">
        <v>65</v>
      </c>
      <c r="G9412"/>
    </row>
    <row r="9413" spans="1:7" ht="13.5" thickBot="1" x14ac:dyDescent="0.25">
      <c r="A9413" s="407">
        <v>251</v>
      </c>
      <c r="B9413" s="407" t="s">
        <v>1463</v>
      </c>
      <c r="C9413" s="407"/>
      <c r="D9413" s="407"/>
      <c r="E9413" s="404" t="s">
        <v>65</v>
      </c>
      <c r="G9413"/>
    </row>
    <row r="9414" spans="1:7" ht="13.5" thickBot="1" x14ac:dyDescent="0.25">
      <c r="A9414" s="406">
        <v>73863</v>
      </c>
      <c r="B9414" s="406" t="s">
        <v>1464</v>
      </c>
      <c r="C9414" s="406"/>
      <c r="D9414" s="406"/>
      <c r="E9414" s="404" t="s">
        <v>65</v>
      </c>
      <c r="G9414"/>
    </row>
    <row r="9415" spans="1:7" ht="23.25" thickBot="1" x14ac:dyDescent="0.25">
      <c r="A9415" s="407" t="s">
        <v>1465</v>
      </c>
      <c r="B9415" s="407" t="s">
        <v>1466</v>
      </c>
      <c r="C9415" s="407" t="s">
        <v>184</v>
      </c>
      <c r="D9415" s="407">
        <v>56</v>
      </c>
      <c r="E9415" s="404" t="s">
        <v>65</v>
      </c>
      <c r="G9415"/>
    </row>
    <row r="9416" spans="1:7" ht="23.25" thickBot="1" x14ac:dyDescent="0.25">
      <c r="A9416" s="406" t="s">
        <v>1467</v>
      </c>
      <c r="B9416" s="406" t="s">
        <v>1468</v>
      </c>
      <c r="C9416" s="406" t="s">
        <v>184</v>
      </c>
      <c r="D9416" s="406">
        <v>114.58</v>
      </c>
      <c r="E9416" s="404" t="s">
        <v>65</v>
      </c>
      <c r="G9416"/>
    </row>
    <row r="9417" spans="1:7" ht="13.5" thickBot="1" x14ac:dyDescent="0.25">
      <c r="A9417" s="407">
        <v>322</v>
      </c>
      <c r="B9417" s="407" t="s">
        <v>1469</v>
      </c>
      <c r="C9417" s="407"/>
      <c r="D9417" s="407"/>
      <c r="E9417" s="404" t="s">
        <v>65</v>
      </c>
      <c r="G9417"/>
    </row>
    <row r="9418" spans="1:7" ht="13.5" thickBot="1" x14ac:dyDescent="0.25">
      <c r="A9418" s="406">
        <v>68079</v>
      </c>
      <c r="B9418" s="406" t="s">
        <v>3411</v>
      </c>
      <c r="C9418" s="406" t="s">
        <v>298</v>
      </c>
      <c r="D9418" s="406">
        <v>624.16</v>
      </c>
      <c r="E9418" s="404" t="s">
        <v>65</v>
      </c>
      <c r="G9418"/>
    </row>
    <row r="9419" spans="1:7" ht="13.5" thickBot="1" x14ac:dyDescent="0.25">
      <c r="A9419" s="407">
        <v>54</v>
      </c>
      <c r="B9419" s="407" t="s">
        <v>1470</v>
      </c>
      <c r="C9419" s="407"/>
      <c r="D9419" s="407"/>
      <c r="E9419" s="404" t="s">
        <v>65</v>
      </c>
      <c r="G9419"/>
    </row>
    <row r="9420" spans="1:7" ht="13.5" thickBot="1" x14ac:dyDescent="0.25">
      <c r="A9420" s="406">
        <v>72948</v>
      </c>
      <c r="B9420" s="406" t="s">
        <v>1471</v>
      </c>
      <c r="C9420" s="406" t="s">
        <v>298</v>
      </c>
      <c r="D9420" s="406">
        <v>68.02</v>
      </c>
      <c r="E9420" s="404" t="s">
        <v>65</v>
      </c>
      <c r="G9420"/>
    </row>
    <row r="9421" spans="1:7" ht="13.5" thickBot="1" x14ac:dyDescent="0.25">
      <c r="A9421" s="407">
        <v>73790</v>
      </c>
      <c r="B9421" s="407" t="s">
        <v>1472</v>
      </c>
      <c r="C9421" s="407"/>
      <c r="D9421" s="407"/>
      <c r="E9421" s="404" t="s">
        <v>65</v>
      </c>
      <c r="G9421"/>
    </row>
    <row r="9422" spans="1:7" ht="23.25" thickBot="1" x14ac:dyDescent="0.25">
      <c r="A9422" s="406" t="s">
        <v>1473</v>
      </c>
      <c r="B9422" s="406" t="s">
        <v>1474</v>
      </c>
      <c r="C9422" s="406" t="s">
        <v>184</v>
      </c>
      <c r="D9422" s="406">
        <v>56.74</v>
      </c>
      <c r="E9422" s="404" t="s">
        <v>65</v>
      </c>
      <c r="G9422"/>
    </row>
    <row r="9423" spans="1:7" ht="23.25" thickBot="1" x14ac:dyDescent="0.25">
      <c r="A9423" s="407" t="s">
        <v>1475</v>
      </c>
      <c r="B9423" s="407" t="s">
        <v>1476</v>
      </c>
      <c r="C9423" s="407" t="s">
        <v>184</v>
      </c>
      <c r="D9423" s="407">
        <v>39.35</v>
      </c>
      <c r="E9423" s="404" t="s">
        <v>65</v>
      </c>
      <c r="G9423"/>
    </row>
    <row r="9424" spans="1:7" ht="34.5" thickBot="1" x14ac:dyDescent="0.25">
      <c r="A9424" s="406" t="s">
        <v>1477</v>
      </c>
      <c r="B9424" s="406" t="s">
        <v>1478</v>
      </c>
      <c r="C9424" s="406" t="s">
        <v>184</v>
      </c>
      <c r="D9424" s="406">
        <v>53.9</v>
      </c>
      <c r="E9424" s="404" t="s">
        <v>65</v>
      </c>
      <c r="G9424"/>
    </row>
    <row r="9425" spans="1:7" ht="23.25" thickBot="1" x14ac:dyDescent="0.25">
      <c r="A9425" s="407" t="s">
        <v>1479</v>
      </c>
      <c r="B9425" s="407" t="s">
        <v>1480</v>
      </c>
      <c r="C9425" s="407" t="s">
        <v>184</v>
      </c>
      <c r="D9425" s="407">
        <v>35.92</v>
      </c>
      <c r="E9425" s="404" t="s">
        <v>65</v>
      </c>
      <c r="G9425"/>
    </row>
    <row r="9426" spans="1:7" ht="23.25" thickBot="1" x14ac:dyDescent="0.25">
      <c r="A9426" s="406">
        <v>83694</v>
      </c>
      <c r="B9426" s="406" t="s">
        <v>4213</v>
      </c>
      <c r="C9426" s="406" t="s">
        <v>184</v>
      </c>
      <c r="D9426" s="406">
        <v>14.67</v>
      </c>
      <c r="E9426" s="404" t="s">
        <v>65</v>
      </c>
      <c r="G9426"/>
    </row>
    <row r="9427" spans="1:7" ht="13.5" thickBot="1" x14ac:dyDescent="0.25">
      <c r="A9427" s="407">
        <v>83695</v>
      </c>
      <c r="B9427" s="407" t="s">
        <v>1472</v>
      </c>
      <c r="C9427" s="407"/>
      <c r="D9427" s="407"/>
      <c r="E9427" s="404" t="s">
        <v>65</v>
      </c>
      <c r="G9427"/>
    </row>
    <row r="9428" spans="1:7" ht="13.5" thickBot="1" x14ac:dyDescent="0.25">
      <c r="A9428" s="406" t="s">
        <v>4214</v>
      </c>
      <c r="B9428" s="406" t="s">
        <v>4215</v>
      </c>
      <c r="C9428" s="406" t="s">
        <v>184</v>
      </c>
      <c r="D9428" s="406">
        <v>16.72</v>
      </c>
      <c r="E9428" s="404" t="s">
        <v>65</v>
      </c>
      <c r="G9428"/>
    </row>
    <row r="9429" spans="1:7" ht="13.5" thickBot="1" x14ac:dyDescent="0.25">
      <c r="A9429" s="407">
        <v>83771</v>
      </c>
      <c r="B9429" s="407" t="s">
        <v>4216</v>
      </c>
      <c r="C9429" s="407" t="s">
        <v>298</v>
      </c>
      <c r="D9429" s="407">
        <v>7.16</v>
      </c>
      <c r="E9429" s="404" t="s">
        <v>65</v>
      </c>
      <c r="G9429"/>
    </row>
    <row r="9430" spans="1:7" ht="23.25" thickBot="1" x14ac:dyDescent="0.25">
      <c r="A9430" s="406">
        <v>92970</v>
      </c>
      <c r="B9430" s="406" t="s">
        <v>15190</v>
      </c>
      <c r="C9430" s="406" t="s">
        <v>15191</v>
      </c>
      <c r="D9430" s="406">
        <v>10.39</v>
      </c>
      <c r="E9430" s="404" t="s">
        <v>65</v>
      </c>
      <c r="G9430"/>
    </row>
    <row r="9431" spans="1:7" ht="13.5" thickBot="1" x14ac:dyDescent="0.25">
      <c r="A9431" s="407">
        <v>55</v>
      </c>
      <c r="B9431" s="407" t="s">
        <v>1481</v>
      </c>
      <c r="C9431" s="407"/>
      <c r="D9431" s="407"/>
      <c r="E9431" s="404" t="s">
        <v>65</v>
      </c>
      <c r="G9431"/>
    </row>
    <row r="9432" spans="1:7" ht="23.25" thickBot="1" x14ac:dyDescent="0.25">
      <c r="A9432" s="406">
        <v>41879</v>
      </c>
      <c r="B9432" s="406" t="s">
        <v>1482</v>
      </c>
      <c r="C9432" s="406" t="s">
        <v>184</v>
      </c>
      <c r="D9432" s="406">
        <v>0.13</v>
      </c>
      <c r="E9432" s="404" t="s">
        <v>65</v>
      </c>
      <c r="G9432"/>
    </row>
    <row r="9433" spans="1:7" ht="13.5" thickBot="1" x14ac:dyDescent="0.25">
      <c r="A9433" s="407">
        <v>56</v>
      </c>
      <c r="B9433" s="407" t="s">
        <v>1483</v>
      </c>
      <c r="C9433" s="407"/>
      <c r="D9433" s="407"/>
      <c r="E9433" s="404" t="s">
        <v>65</v>
      </c>
      <c r="G9433"/>
    </row>
    <row r="9434" spans="1:7" ht="13.5" thickBot="1" x14ac:dyDescent="0.25">
      <c r="A9434" s="406">
        <v>72910</v>
      </c>
      <c r="B9434" s="406" t="s">
        <v>3412</v>
      </c>
      <c r="C9434" s="406" t="s">
        <v>298</v>
      </c>
      <c r="D9434" s="406">
        <v>12.59</v>
      </c>
      <c r="E9434" s="404" t="s">
        <v>65</v>
      </c>
      <c r="G9434"/>
    </row>
    <row r="9435" spans="1:7" ht="23.25" thickBot="1" x14ac:dyDescent="0.25">
      <c r="A9435" s="407">
        <v>72911</v>
      </c>
      <c r="B9435" s="407" t="s">
        <v>1484</v>
      </c>
      <c r="C9435" s="407" t="s">
        <v>298</v>
      </c>
      <c r="D9435" s="407">
        <v>10.17</v>
      </c>
      <c r="E9435" s="404" t="s">
        <v>65</v>
      </c>
      <c r="G9435"/>
    </row>
    <row r="9436" spans="1:7" ht="23.25" thickBot="1" x14ac:dyDescent="0.25">
      <c r="A9436" s="406">
        <v>72912</v>
      </c>
      <c r="B9436" s="406" t="s">
        <v>1485</v>
      </c>
      <c r="C9436" s="406" t="s">
        <v>298</v>
      </c>
      <c r="D9436" s="406">
        <v>32.51</v>
      </c>
      <c r="E9436" s="404" t="s">
        <v>65</v>
      </c>
      <c r="G9436"/>
    </row>
    <row r="9437" spans="1:7" ht="23.25" thickBot="1" x14ac:dyDescent="0.25">
      <c r="A9437" s="407">
        <v>72913</v>
      </c>
      <c r="B9437" s="407" t="s">
        <v>1486</v>
      </c>
      <c r="C9437" s="407" t="s">
        <v>298</v>
      </c>
      <c r="D9437" s="407">
        <v>50.26</v>
      </c>
      <c r="E9437" s="404" t="s">
        <v>65</v>
      </c>
      <c r="G9437"/>
    </row>
    <row r="9438" spans="1:7" ht="23.25" thickBot="1" x14ac:dyDescent="0.25">
      <c r="A9438" s="406">
        <v>72914</v>
      </c>
      <c r="B9438" s="406" t="s">
        <v>1487</v>
      </c>
      <c r="C9438" s="406" t="s">
        <v>298</v>
      </c>
      <c r="D9438" s="406">
        <v>71.17</v>
      </c>
      <c r="E9438" s="404" t="s">
        <v>65</v>
      </c>
      <c r="G9438"/>
    </row>
    <row r="9439" spans="1:7" ht="23.25" thickBot="1" x14ac:dyDescent="0.25">
      <c r="A9439" s="407">
        <v>72916</v>
      </c>
      <c r="B9439" s="407" t="s">
        <v>1488</v>
      </c>
      <c r="C9439" s="407" t="s">
        <v>298</v>
      </c>
      <c r="D9439" s="407">
        <v>34.36</v>
      </c>
      <c r="E9439" s="404" t="s">
        <v>65</v>
      </c>
      <c r="G9439"/>
    </row>
    <row r="9440" spans="1:7" ht="23.25" thickBot="1" x14ac:dyDescent="0.25">
      <c r="A9440" s="406">
        <v>72919</v>
      </c>
      <c r="B9440" s="406" t="s">
        <v>1489</v>
      </c>
      <c r="C9440" s="406" t="s">
        <v>298</v>
      </c>
      <c r="D9440" s="406">
        <v>50.22</v>
      </c>
      <c r="E9440" s="404" t="s">
        <v>65</v>
      </c>
      <c r="G9440"/>
    </row>
    <row r="9441" spans="1:7" ht="23.25" thickBot="1" x14ac:dyDescent="0.25">
      <c r="A9441" s="407">
        <v>72922</v>
      </c>
      <c r="B9441" s="407" t="s">
        <v>1490</v>
      </c>
      <c r="C9441" s="407" t="s">
        <v>298</v>
      </c>
      <c r="D9441" s="407">
        <v>69.23</v>
      </c>
      <c r="E9441" s="404" t="s">
        <v>65</v>
      </c>
      <c r="G9441"/>
    </row>
    <row r="9442" spans="1:7" ht="23.25" thickBot="1" x14ac:dyDescent="0.25">
      <c r="A9442" s="406">
        <v>72923</v>
      </c>
      <c r="B9442" s="406" t="s">
        <v>1491</v>
      </c>
      <c r="C9442" s="406" t="s">
        <v>298</v>
      </c>
      <c r="D9442" s="406">
        <v>58.81</v>
      </c>
      <c r="E9442" s="404" t="s">
        <v>65</v>
      </c>
      <c r="G9442"/>
    </row>
    <row r="9443" spans="1:7" ht="23.25" thickBot="1" x14ac:dyDescent="0.25">
      <c r="A9443" s="407">
        <v>72924</v>
      </c>
      <c r="B9443" s="407" t="s">
        <v>1492</v>
      </c>
      <c r="C9443" s="407" t="s">
        <v>298</v>
      </c>
      <c r="D9443" s="407">
        <v>50.7</v>
      </c>
      <c r="E9443" s="404" t="s">
        <v>65</v>
      </c>
      <c r="G9443"/>
    </row>
    <row r="9444" spans="1:7" ht="13.5" thickBot="1" x14ac:dyDescent="0.25">
      <c r="A9444" s="406">
        <v>72961</v>
      </c>
      <c r="B9444" s="406" t="s">
        <v>3413</v>
      </c>
      <c r="C9444" s="406" t="s">
        <v>184</v>
      </c>
      <c r="D9444" s="406">
        <v>1.3</v>
      </c>
      <c r="E9444" s="404" t="s">
        <v>65</v>
      </c>
      <c r="G9444"/>
    </row>
    <row r="9445" spans="1:7" ht="13.5" thickBot="1" x14ac:dyDescent="0.25">
      <c r="A9445" s="407">
        <v>73710</v>
      </c>
      <c r="B9445" s="407" t="s">
        <v>3633</v>
      </c>
      <c r="C9445" s="407" t="s">
        <v>298</v>
      </c>
      <c r="D9445" s="407">
        <v>95.86</v>
      </c>
      <c r="E9445" s="404" t="s">
        <v>65</v>
      </c>
      <c r="G9445"/>
    </row>
    <row r="9446" spans="1:7" ht="13.5" thickBot="1" x14ac:dyDescent="0.25">
      <c r="A9446" s="406">
        <v>73711</v>
      </c>
      <c r="B9446" s="406" t="s">
        <v>4653</v>
      </c>
      <c r="C9446" s="406" t="s">
        <v>298</v>
      </c>
      <c r="D9446" s="406">
        <v>85.16</v>
      </c>
      <c r="E9446" s="404" t="s">
        <v>65</v>
      </c>
      <c r="G9446"/>
    </row>
    <row r="9447" spans="1:7" ht="13.5" thickBot="1" x14ac:dyDescent="0.25">
      <c r="A9447" s="407">
        <v>73766</v>
      </c>
      <c r="B9447" s="407" t="s">
        <v>1493</v>
      </c>
      <c r="C9447" s="407"/>
      <c r="D9447" s="407"/>
      <c r="E9447" s="404" t="s">
        <v>65</v>
      </c>
      <c r="G9447"/>
    </row>
    <row r="9448" spans="1:7" ht="13.5" thickBot="1" x14ac:dyDescent="0.25">
      <c r="A9448" s="406" t="s">
        <v>1494</v>
      </c>
      <c r="B9448" s="406" t="s">
        <v>3415</v>
      </c>
      <c r="C9448" s="406" t="s">
        <v>298</v>
      </c>
      <c r="D9448" s="406">
        <v>123.2</v>
      </c>
      <c r="E9448" s="404" t="s">
        <v>65</v>
      </c>
      <c r="G9448"/>
    </row>
    <row r="9449" spans="1:7" ht="23.25" thickBot="1" x14ac:dyDescent="0.25">
      <c r="A9449" s="407">
        <v>83772</v>
      </c>
      <c r="B9449" s="407" t="s">
        <v>4217</v>
      </c>
      <c r="C9449" s="407" t="s">
        <v>298</v>
      </c>
      <c r="D9449" s="407">
        <v>13.09</v>
      </c>
      <c r="E9449" s="404" t="s">
        <v>65</v>
      </c>
      <c r="G9449"/>
    </row>
    <row r="9450" spans="1:7" ht="13.5" thickBot="1" x14ac:dyDescent="0.25">
      <c r="A9450" s="406">
        <v>57</v>
      </c>
      <c r="B9450" s="406" t="s">
        <v>1495</v>
      </c>
      <c r="C9450" s="406"/>
      <c r="D9450" s="406"/>
      <c r="E9450" s="404" t="s">
        <v>65</v>
      </c>
      <c r="G9450"/>
    </row>
    <row r="9451" spans="1:7" ht="23.25" thickBot="1" x14ac:dyDescent="0.25">
      <c r="A9451" s="407">
        <v>72799</v>
      </c>
      <c r="B9451" s="407" t="s">
        <v>4218</v>
      </c>
      <c r="C9451" s="407" t="s">
        <v>184</v>
      </c>
      <c r="D9451" s="407">
        <v>83.68</v>
      </c>
      <c r="E9451" s="404" t="s">
        <v>65</v>
      </c>
      <c r="G9451"/>
    </row>
    <row r="9452" spans="1:7" ht="13.5" thickBot="1" x14ac:dyDescent="0.25">
      <c r="A9452" s="406">
        <v>72942</v>
      </c>
      <c r="B9452" s="406" t="s">
        <v>3416</v>
      </c>
      <c r="C9452" s="406" t="s">
        <v>184</v>
      </c>
      <c r="D9452" s="406">
        <v>1.25</v>
      </c>
      <c r="E9452" s="404" t="s">
        <v>65</v>
      </c>
      <c r="G9452"/>
    </row>
    <row r="9453" spans="1:7" ht="13.5" thickBot="1" x14ac:dyDescent="0.25">
      <c r="A9453" s="407">
        <v>72943</v>
      </c>
      <c r="B9453" s="407" t="s">
        <v>3417</v>
      </c>
      <c r="C9453" s="407" t="s">
        <v>184</v>
      </c>
      <c r="D9453" s="407">
        <v>1.33</v>
      </c>
      <c r="E9453" s="404" t="s">
        <v>65</v>
      </c>
      <c r="G9453"/>
    </row>
    <row r="9454" spans="1:7" ht="13.5" thickBot="1" x14ac:dyDescent="0.25">
      <c r="A9454" s="406">
        <v>72944</v>
      </c>
      <c r="B9454" s="406" t="s">
        <v>1496</v>
      </c>
      <c r="C9454" s="406" t="s">
        <v>184</v>
      </c>
      <c r="D9454" s="406">
        <v>68.36</v>
      </c>
      <c r="E9454" s="404" t="s">
        <v>65</v>
      </c>
      <c r="G9454"/>
    </row>
    <row r="9455" spans="1:7" ht="13.5" thickBot="1" x14ac:dyDescent="0.25">
      <c r="A9455" s="407">
        <v>72945</v>
      </c>
      <c r="B9455" s="407" t="s">
        <v>3418</v>
      </c>
      <c r="C9455" s="407" t="s">
        <v>184</v>
      </c>
      <c r="D9455" s="407">
        <v>4.54</v>
      </c>
      <c r="E9455" s="404" t="s">
        <v>65</v>
      </c>
      <c r="G9455"/>
    </row>
    <row r="9456" spans="1:7" ht="13.5" thickBot="1" x14ac:dyDescent="0.25">
      <c r="A9456" s="406">
        <v>72956</v>
      </c>
      <c r="B9456" s="406" t="s">
        <v>3419</v>
      </c>
      <c r="C9456" s="406" t="s">
        <v>184</v>
      </c>
      <c r="D9456" s="406">
        <v>5.09</v>
      </c>
      <c r="E9456" s="404" t="s">
        <v>65</v>
      </c>
      <c r="G9456"/>
    </row>
    <row r="9457" spans="1:7" ht="13.5" thickBot="1" x14ac:dyDescent="0.25">
      <c r="A9457" s="407">
        <v>72958</v>
      </c>
      <c r="B9457" s="407" t="s">
        <v>3420</v>
      </c>
      <c r="C9457" s="407" t="s">
        <v>184</v>
      </c>
      <c r="D9457" s="407">
        <v>9.01</v>
      </c>
      <c r="E9457" s="404" t="s">
        <v>65</v>
      </c>
      <c r="G9457"/>
    </row>
    <row r="9458" spans="1:7" ht="13.5" thickBot="1" x14ac:dyDescent="0.25">
      <c r="A9458" s="406">
        <v>72960</v>
      </c>
      <c r="B9458" s="406" t="s">
        <v>3421</v>
      </c>
      <c r="C9458" s="406" t="s">
        <v>184</v>
      </c>
      <c r="D9458" s="406">
        <v>11.81</v>
      </c>
      <c r="E9458" s="404" t="s">
        <v>65</v>
      </c>
      <c r="G9458"/>
    </row>
    <row r="9459" spans="1:7" ht="23.25" thickBot="1" x14ac:dyDescent="0.25">
      <c r="A9459" s="407">
        <v>72966</v>
      </c>
      <c r="B9459" s="407" t="s">
        <v>1497</v>
      </c>
      <c r="C9459" s="407" t="s">
        <v>70</v>
      </c>
      <c r="D9459" s="407">
        <v>65.03</v>
      </c>
      <c r="E9459" s="404" t="s">
        <v>65</v>
      </c>
      <c r="G9459"/>
    </row>
    <row r="9460" spans="1:7" ht="23.25" thickBot="1" x14ac:dyDescent="0.25">
      <c r="A9460" s="406">
        <v>72967</v>
      </c>
      <c r="B9460" s="406" t="s">
        <v>8239</v>
      </c>
      <c r="C9460" s="406" t="s">
        <v>70</v>
      </c>
      <c r="D9460" s="406">
        <v>26.76</v>
      </c>
      <c r="E9460" s="404" t="s">
        <v>65</v>
      </c>
      <c r="G9460"/>
    </row>
    <row r="9461" spans="1:7" ht="13.5" thickBot="1" x14ac:dyDescent="0.25">
      <c r="A9461" s="407">
        <v>72969</v>
      </c>
      <c r="B9461" s="407" t="s">
        <v>3422</v>
      </c>
      <c r="C9461" s="407" t="s">
        <v>184</v>
      </c>
      <c r="D9461" s="407">
        <v>0.89</v>
      </c>
      <c r="E9461" s="404" t="s">
        <v>65</v>
      </c>
      <c r="G9461"/>
    </row>
    <row r="9462" spans="1:7" ht="13.5" thickBot="1" x14ac:dyDescent="0.25">
      <c r="A9462" s="406">
        <v>72971</v>
      </c>
      <c r="B9462" s="406" t="s">
        <v>3423</v>
      </c>
      <c r="C9462" s="406" t="s">
        <v>184</v>
      </c>
      <c r="D9462" s="406">
        <v>0.36</v>
      </c>
      <c r="E9462" s="404" t="s">
        <v>65</v>
      </c>
      <c r="G9462"/>
    </row>
    <row r="9463" spans="1:7" ht="13.5" thickBot="1" x14ac:dyDescent="0.25">
      <c r="A9463" s="407">
        <v>72972</v>
      </c>
      <c r="B9463" s="407" t="s">
        <v>3424</v>
      </c>
      <c r="C9463" s="407" t="s">
        <v>184</v>
      </c>
      <c r="D9463" s="407">
        <v>0.71</v>
      </c>
      <c r="E9463" s="404" t="s">
        <v>65</v>
      </c>
      <c r="G9463"/>
    </row>
    <row r="9464" spans="1:7" ht="13.5" thickBot="1" x14ac:dyDescent="0.25">
      <c r="A9464" s="406">
        <v>72973</v>
      </c>
      <c r="B9464" s="406" t="s">
        <v>3425</v>
      </c>
      <c r="C9464" s="406" t="s">
        <v>70</v>
      </c>
      <c r="D9464" s="406">
        <v>1.33</v>
      </c>
      <c r="E9464" s="404" t="s">
        <v>65</v>
      </c>
      <c r="G9464"/>
    </row>
    <row r="9465" spans="1:7" ht="13.5" thickBot="1" x14ac:dyDescent="0.25">
      <c r="A9465" s="407">
        <v>72974</v>
      </c>
      <c r="B9465" s="407" t="s">
        <v>3426</v>
      </c>
      <c r="C9465" s="407" t="s">
        <v>184</v>
      </c>
      <c r="D9465" s="407">
        <v>4.46</v>
      </c>
      <c r="E9465" s="404" t="s">
        <v>65</v>
      </c>
      <c r="G9465"/>
    </row>
    <row r="9466" spans="1:7" ht="13.5" thickBot="1" x14ac:dyDescent="0.25">
      <c r="A9466" s="406">
        <v>72975</v>
      </c>
      <c r="B9466" s="406" t="s">
        <v>3427</v>
      </c>
      <c r="C9466" s="406" t="s">
        <v>184</v>
      </c>
      <c r="D9466" s="406">
        <v>0.5</v>
      </c>
      <c r="E9466" s="404" t="s">
        <v>65</v>
      </c>
      <c r="G9466"/>
    </row>
    <row r="9467" spans="1:7" ht="13.5" thickBot="1" x14ac:dyDescent="0.25">
      <c r="A9467" s="407">
        <v>72976</v>
      </c>
      <c r="B9467" s="407" t="s">
        <v>3428</v>
      </c>
      <c r="C9467" s="407" t="s">
        <v>70</v>
      </c>
      <c r="D9467" s="407">
        <v>0.44</v>
      </c>
      <c r="E9467" s="404" t="s">
        <v>65</v>
      </c>
      <c r="G9467"/>
    </row>
    <row r="9468" spans="1:7" ht="23.25" thickBot="1" x14ac:dyDescent="0.25">
      <c r="A9468" s="406">
        <v>72978</v>
      </c>
      <c r="B9468" s="406" t="s">
        <v>1498</v>
      </c>
      <c r="C9468" s="406" t="s">
        <v>70</v>
      </c>
      <c r="D9468" s="406">
        <v>4.46</v>
      </c>
      <c r="E9468" s="404" t="s">
        <v>65</v>
      </c>
      <c r="G9468"/>
    </row>
    <row r="9469" spans="1:7" ht="23.25" thickBot="1" x14ac:dyDescent="0.25">
      <c r="A9469" s="407">
        <v>72979</v>
      </c>
      <c r="B9469" s="407" t="s">
        <v>1499</v>
      </c>
      <c r="C9469" s="407" t="s">
        <v>184</v>
      </c>
      <c r="D9469" s="407">
        <v>8.5299999999999994</v>
      </c>
      <c r="E9469" s="404" t="s">
        <v>65</v>
      </c>
      <c r="G9469"/>
    </row>
    <row r="9470" spans="1:7" ht="13.5" thickBot="1" x14ac:dyDescent="0.25">
      <c r="A9470" s="406">
        <v>73760</v>
      </c>
      <c r="B9470" s="406" t="s">
        <v>1500</v>
      </c>
      <c r="C9470" s="406"/>
      <c r="D9470" s="406"/>
      <c r="E9470" s="404" t="s">
        <v>65</v>
      </c>
      <c r="G9470"/>
    </row>
    <row r="9471" spans="1:7" ht="34.5" thickBot="1" x14ac:dyDescent="0.25">
      <c r="A9471" s="407" t="s">
        <v>1501</v>
      </c>
      <c r="B9471" s="407" t="s">
        <v>1502</v>
      </c>
      <c r="C9471" s="407" t="s">
        <v>181</v>
      </c>
      <c r="D9471" s="407">
        <v>2.72</v>
      </c>
      <c r="E9471" s="404" t="s">
        <v>65</v>
      </c>
      <c r="G9471"/>
    </row>
    <row r="9472" spans="1:7" ht="13.5" thickBot="1" x14ac:dyDescent="0.25">
      <c r="A9472" s="406">
        <v>73765</v>
      </c>
      <c r="B9472" s="406" t="s">
        <v>1503</v>
      </c>
      <c r="C9472" s="406"/>
      <c r="D9472" s="406"/>
      <c r="E9472" s="404" t="s">
        <v>65</v>
      </c>
      <c r="G9472"/>
    </row>
    <row r="9473" spans="1:7" ht="23.25" thickBot="1" x14ac:dyDescent="0.25">
      <c r="A9473" s="407" t="s">
        <v>1504</v>
      </c>
      <c r="B9473" s="407" t="s">
        <v>1505</v>
      </c>
      <c r="C9473" s="407" t="s">
        <v>184</v>
      </c>
      <c r="D9473" s="407">
        <v>90.68</v>
      </c>
      <c r="E9473" s="404" t="s">
        <v>65</v>
      </c>
      <c r="G9473"/>
    </row>
    <row r="9474" spans="1:7" ht="23.25" thickBot="1" x14ac:dyDescent="0.25">
      <c r="A9474" s="406" t="s">
        <v>1506</v>
      </c>
      <c r="B9474" s="406" t="s">
        <v>1507</v>
      </c>
      <c r="C9474" s="406" t="s">
        <v>184</v>
      </c>
      <c r="D9474" s="406">
        <v>92.47</v>
      </c>
      <c r="E9474" s="404" t="s">
        <v>65</v>
      </c>
      <c r="G9474"/>
    </row>
    <row r="9475" spans="1:7" ht="13.5" thickBot="1" x14ac:dyDescent="0.25">
      <c r="A9475" s="407">
        <v>73849</v>
      </c>
      <c r="B9475" s="407" t="s">
        <v>1508</v>
      </c>
      <c r="C9475" s="407"/>
      <c r="D9475" s="407"/>
      <c r="E9475" s="404" t="s">
        <v>65</v>
      </c>
      <c r="G9475"/>
    </row>
    <row r="9476" spans="1:7" ht="23.25" thickBot="1" x14ac:dyDescent="0.25">
      <c r="A9476" s="406" t="s">
        <v>1509</v>
      </c>
      <c r="B9476" s="406" t="s">
        <v>1510</v>
      </c>
      <c r="C9476" s="406" t="s">
        <v>298</v>
      </c>
      <c r="D9476" s="406">
        <v>578.39</v>
      </c>
      <c r="E9476" s="404" t="s">
        <v>65</v>
      </c>
      <c r="G9476"/>
    </row>
    <row r="9477" spans="1:7" ht="23.25" thickBot="1" x14ac:dyDescent="0.25">
      <c r="A9477" s="407" t="s">
        <v>1511</v>
      </c>
      <c r="B9477" s="407" t="s">
        <v>4219</v>
      </c>
      <c r="C9477" s="407" t="s">
        <v>298</v>
      </c>
      <c r="D9477" s="407">
        <v>463.48</v>
      </c>
      <c r="E9477" s="404" t="s">
        <v>65</v>
      </c>
      <c r="G9477"/>
    </row>
    <row r="9478" spans="1:7" ht="23.25" thickBot="1" x14ac:dyDescent="0.25">
      <c r="A9478" s="406">
        <v>92391</v>
      </c>
      <c r="B9478" s="406" t="s">
        <v>15192</v>
      </c>
      <c r="C9478" s="406" t="s">
        <v>184</v>
      </c>
      <c r="D9478" s="406">
        <v>47.85</v>
      </c>
      <c r="E9478" s="404" t="s">
        <v>65</v>
      </c>
      <c r="G9478"/>
    </row>
    <row r="9479" spans="1:7" ht="23.25" thickBot="1" x14ac:dyDescent="0.25">
      <c r="A9479" s="407">
        <v>92392</v>
      </c>
      <c r="B9479" s="407" t="s">
        <v>15193</v>
      </c>
      <c r="C9479" s="407" t="s">
        <v>184</v>
      </c>
      <c r="D9479" s="407">
        <v>53.45</v>
      </c>
      <c r="E9479" s="404" t="s">
        <v>65</v>
      </c>
      <c r="G9479"/>
    </row>
    <row r="9480" spans="1:7" ht="23.25" thickBot="1" x14ac:dyDescent="0.25">
      <c r="A9480" s="406">
        <v>92393</v>
      </c>
      <c r="B9480" s="406" t="s">
        <v>15194</v>
      </c>
      <c r="C9480" s="406" t="s">
        <v>184</v>
      </c>
      <c r="D9480" s="406">
        <v>62.93</v>
      </c>
      <c r="E9480" s="404" t="s">
        <v>65</v>
      </c>
      <c r="G9480"/>
    </row>
    <row r="9481" spans="1:7" ht="23.25" thickBot="1" x14ac:dyDescent="0.25">
      <c r="A9481" s="407">
        <v>92394</v>
      </c>
      <c r="B9481" s="407" t="s">
        <v>15195</v>
      </c>
      <c r="C9481" s="407" t="s">
        <v>184</v>
      </c>
      <c r="D9481" s="407">
        <v>65.62</v>
      </c>
      <c r="E9481" s="404" t="s">
        <v>65</v>
      </c>
      <c r="G9481"/>
    </row>
    <row r="9482" spans="1:7" ht="23.25" thickBot="1" x14ac:dyDescent="0.25">
      <c r="A9482" s="406">
        <v>92395</v>
      </c>
      <c r="B9482" s="406" t="s">
        <v>15196</v>
      </c>
      <c r="C9482" s="406" t="s">
        <v>184</v>
      </c>
      <c r="D9482" s="406">
        <v>82.81</v>
      </c>
      <c r="E9482" s="404" t="s">
        <v>65</v>
      </c>
      <c r="G9482"/>
    </row>
    <row r="9483" spans="1:7" ht="23.25" thickBot="1" x14ac:dyDescent="0.25">
      <c r="A9483" s="407">
        <v>92396</v>
      </c>
      <c r="B9483" s="407" t="s">
        <v>15197</v>
      </c>
      <c r="C9483" s="407" t="s">
        <v>15198</v>
      </c>
      <c r="D9483" s="407">
        <v>62.93</v>
      </c>
      <c r="E9483" s="404" t="s">
        <v>65</v>
      </c>
      <c r="G9483"/>
    </row>
    <row r="9484" spans="1:7" ht="23.25" thickBot="1" x14ac:dyDescent="0.25">
      <c r="A9484" s="406">
        <v>92397</v>
      </c>
      <c r="B9484" s="406" t="s">
        <v>15199</v>
      </c>
      <c r="C9484" s="406" t="s">
        <v>15200</v>
      </c>
      <c r="D9484" s="406">
        <v>53.07</v>
      </c>
      <c r="E9484" s="404" t="s">
        <v>65</v>
      </c>
      <c r="G9484"/>
    </row>
    <row r="9485" spans="1:7" ht="23.25" thickBot="1" x14ac:dyDescent="0.25">
      <c r="A9485" s="407">
        <v>92398</v>
      </c>
      <c r="B9485" s="407" t="s">
        <v>15201</v>
      </c>
      <c r="C9485" s="407" t="s">
        <v>15200</v>
      </c>
      <c r="D9485" s="407">
        <v>64.459999999999994</v>
      </c>
      <c r="E9485" s="404" t="s">
        <v>65</v>
      </c>
      <c r="G9485"/>
    </row>
    <row r="9486" spans="1:7" ht="23.25" thickBot="1" x14ac:dyDescent="0.25">
      <c r="A9486" s="406">
        <v>92399</v>
      </c>
      <c r="B9486" s="406" t="s">
        <v>15202</v>
      </c>
      <c r="C9486" s="406" t="s">
        <v>184</v>
      </c>
      <c r="D9486" s="406">
        <v>65.63</v>
      </c>
      <c r="E9486" s="404" t="s">
        <v>65</v>
      </c>
      <c r="G9486"/>
    </row>
    <row r="9487" spans="1:7" ht="23.25" thickBot="1" x14ac:dyDescent="0.25">
      <c r="A9487" s="407">
        <v>92400</v>
      </c>
      <c r="B9487" s="407" t="s">
        <v>15203</v>
      </c>
      <c r="C9487" s="407" t="s">
        <v>15200</v>
      </c>
      <c r="D9487" s="407">
        <v>71.459999999999994</v>
      </c>
      <c r="E9487" s="404" t="s">
        <v>65</v>
      </c>
      <c r="G9487"/>
    </row>
    <row r="9488" spans="1:7" ht="23.25" thickBot="1" x14ac:dyDescent="0.25">
      <c r="A9488" s="406">
        <v>92401</v>
      </c>
      <c r="B9488" s="406" t="s">
        <v>15204</v>
      </c>
      <c r="C9488" s="406" t="s">
        <v>184</v>
      </c>
      <c r="D9488" s="406">
        <v>72.66</v>
      </c>
      <c r="E9488" s="404" t="s">
        <v>65</v>
      </c>
      <c r="G9488"/>
    </row>
    <row r="9489" spans="1:7" ht="23.25" thickBot="1" x14ac:dyDescent="0.25">
      <c r="A9489" s="407">
        <v>92402</v>
      </c>
      <c r="B9489" s="407" t="s">
        <v>15205</v>
      </c>
      <c r="C9489" s="407" t="s">
        <v>8730</v>
      </c>
      <c r="D9489" s="407">
        <v>64.3</v>
      </c>
      <c r="E9489" s="404" t="s">
        <v>65</v>
      </c>
      <c r="G9489"/>
    </row>
    <row r="9490" spans="1:7" ht="23.25" thickBot="1" x14ac:dyDescent="0.25">
      <c r="A9490" s="406">
        <v>92403</v>
      </c>
      <c r="B9490" s="406" t="s">
        <v>15206</v>
      </c>
      <c r="C9490" s="406" t="s">
        <v>15207</v>
      </c>
      <c r="D9490" s="406">
        <v>54.31</v>
      </c>
      <c r="E9490" s="404" t="s">
        <v>65</v>
      </c>
      <c r="G9490"/>
    </row>
    <row r="9491" spans="1:7" ht="23.25" thickBot="1" x14ac:dyDescent="0.25">
      <c r="A9491" s="407">
        <v>92404</v>
      </c>
      <c r="B9491" s="407" t="s">
        <v>15208</v>
      </c>
      <c r="C9491" s="407" t="s">
        <v>15207</v>
      </c>
      <c r="D9491" s="407">
        <v>67.11</v>
      </c>
      <c r="E9491" s="404" t="s">
        <v>65</v>
      </c>
      <c r="G9491"/>
    </row>
    <row r="9492" spans="1:7" ht="13.5" thickBot="1" x14ac:dyDescent="0.25">
      <c r="A9492" s="406">
        <v>92405</v>
      </c>
      <c r="B9492" s="406" t="s">
        <v>15209</v>
      </c>
      <c r="C9492" s="406" t="s">
        <v>12746</v>
      </c>
      <c r="D9492" s="406">
        <v>68.260000000000005</v>
      </c>
      <c r="E9492" s="404" t="s">
        <v>65</v>
      </c>
      <c r="G9492"/>
    </row>
    <row r="9493" spans="1:7" ht="23.25" thickBot="1" x14ac:dyDescent="0.25">
      <c r="A9493" s="407">
        <v>92406</v>
      </c>
      <c r="B9493" s="407" t="s">
        <v>15210</v>
      </c>
      <c r="C9493" s="407" t="s">
        <v>15207</v>
      </c>
      <c r="D9493" s="407">
        <v>74.98</v>
      </c>
      <c r="E9493" s="404" t="s">
        <v>65</v>
      </c>
      <c r="G9493"/>
    </row>
    <row r="9494" spans="1:7" ht="13.5" thickBot="1" x14ac:dyDescent="0.25">
      <c r="A9494" s="406">
        <v>92407</v>
      </c>
      <c r="B9494" s="406" t="s">
        <v>15211</v>
      </c>
      <c r="C9494" s="406" t="s">
        <v>12746</v>
      </c>
      <c r="D9494" s="406">
        <v>76.180000000000007</v>
      </c>
      <c r="E9494" s="404" t="s">
        <v>65</v>
      </c>
      <c r="G9494"/>
    </row>
    <row r="9495" spans="1:7" ht="13.5" thickBot="1" x14ac:dyDescent="0.25">
      <c r="A9495" s="407">
        <v>249</v>
      </c>
      <c r="B9495" s="407" t="s">
        <v>1515</v>
      </c>
      <c r="C9495" s="407"/>
      <c r="D9495" s="407"/>
      <c r="E9495" s="404" t="s">
        <v>65</v>
      </c>
      <c r="G9495"/>
    </row>
    <row r="9496" spans="1:7" ht="23.25" thickBot="1" x14ac:dyDescent="0.25">
      <c r="A9496" s="406">
        <v>72947</v>
      </c>
      <c r="B9496" s="406" t="s">
        <v>1516</v>
      </c>
      <c r="C9496" s="406" t="s">
        <v>184</v>
      </c>
      <c r="D9496" s="406">
        <v>19.510000000000002</v>
      </c>
      <c r="E9496" s="404" t="s">
        <v>65</v>
      </c>
      <c r="G9496"/>
    </row>
    <row r="9497" spans="1:7" ht="13.5" thickBot="1" x14ac:dyDescent="0.25">
      <c r="A9497" s="407">
        <v>83693</v>
      </c>
      <c r="B9497" s="407" t="s">
        <v>4220</v>
      </c>
      <c r="C9497" s="407" t="s">
        <v>184</v>
      </c>
      <c r="D9497" s="407">
        <v>2.95</v>
      </c>
      <c r="E9497" s="404" t="s">
        <v>65</v>
      </c>
      <c r="G9497"/>
    </row>
    <row r="9498" spans="1:7" ht="13.5" thickBot="1" x14ac:dyDescent="0.25">
      <c r="A9498" s="406">
        <v>250</v>
      </c>
      <c r="B9498" s="406" t="s">
        <v>1517</v>
      </c>
      <c r="C9498" s="406"/>
      <c r="D9498" s="406"/>
      <c r="E9498" s="404" t="s">
        <v>65</v>
      </c>
      <c r="G9498"/>
    </row>
    <row r="9499" spans="1:7" ht="13.5" thickBot="1" x14ac:dyDescent="0.25">
      <c r="A9499" s="407">
        <v>73770</v>
      </c>
      <c r="B9499" s="407" t="s">
        <v>1518</v>
      </c>
      <c r="C9499" s="407"/>
      <c r="D9499" s="407"/>
      <c r="E9499" s="404" t="s">
        <v>65</v>
      </c>
      <c r="G9499"/>
    </row>
    <row r="9500" spans="1:7" ht="23.25" thickBot="1" x14ac:dyDescent="0.25">
      <c r="A9500" s="406" t="s">
        <v>1519</v>
      </c>
      <c r="B9500" s="406" t="s">
        <v>13152</v>
      </c>
      <c r="C9500" s="406" t="s">
        <v>70</v>
      </c>
      <c r="D9500" s="406">
        <v>480.56</v>
      </c>
      <c r="E9500" s="404" t="s">
        <v>65</v>
      </c>
      <c r="G9500"/>
    </row>
    <row r="9501" spans="1:7" ht="23.25" thickBot="1" x14ac:dyDescent="0.25">
      <c r="A9501" s="407" t="s">
        <v>1520</v>
      </c>
      <c r="B9501" s="407" t="s">
        <v>4221</v>
      </c>
      <c r="C9501" s="407" t="s">
        <v>70</v>
      </c>
      <c r="D9501" s="407">
        <v>421.04</v>
      </c>
      <c r="E9501" s="404" t="s">
        <v>65</v>
      </c>
      <c r="G9501"/>
    </row>
    <row r="9502" spans="1:7" ht="13.5" thickBot="1" x14ac:dyDescent="0.25">
      <c r="A9502" s="406">
        <v>83696</v>
      </c>
      <c r="B9502" s="406" t="s">
        <v>4222</v>
      </c>
      <c r="C9502" s="406"/>
      <c r="D9502" s="406"/>
      <c r="E9502" s="404" t="s">
        <v>65</v>
      </c>
      <c r="G9502"/>
    </row>
    <row r="9503" spans="1:7" ht="23.25" thickBot="1" x14ac:dyDescent="0.25">
      <c r="A9503" s="407" t="s">
        <v>4223</v>
      </c>
      <c r="B9503" s="407" t="s">
        <v>4224</v>
      </c>
      <c r="C9503" s="407" t="s">
        <v>184</v>
      </c>
      <c r="D9503" s="407">
        <v>4.4000000000000004</v>
      </c>
      <c r="E9503" s="404" t="s">
        <v>65</v>
      </c>
      <c r="G9503"/>
    </row>
    <row r="9504" spans="1:7" ht="13.5" thickBot="1" x14ac:dyDescent="0.25">
      <c r="A9504" s="406">
        <v>287</v>
      </c>
      <c r="B9504" s="406" t="s">
        <v>1521</v>
      </c>
      <c r="C9504" s="406"/>
      <c r="D9504" s="406"/>
      <c r="E9504" s="404" t="s">
        <v>65</v>
      </c>
      <c r="G9504"/>
    </row>
    <row r="9505" spans="1:7" ht="13.5" thickBot="1" x14ac:dyDescent="0.25">
      <c r="A9505" s="407">
        <v>72962</v>
      </c>
      <c r="B9505" s="407" t="s">
        <v>3429</v>
      </c>
      <c r="C9505" s="407" t="s">
        <v>1377</v>
      </c>
      <c r="D9505" s="407">
        <v>194.75</v>
      </c>
      <c r="E9505" s="404" t="s">
        <v>65</v>
      </c>
      <c r="G9505"/>
    </row>
    <row r="9506" spans="1:7" ht="13.5" customHeight="1" thickBot="1" x14ac:dyDescent="0.25">
      <c r="A9506" s="406">
        <v>72963</v>
      </c>
      <c r="B9506" s="406" t="s">
        <v>3430</v>
      </c>
      <c r="C9506" s="406" t="s">
        <v>1377</v>
      </c>
      <c r="D9506" s="406">
        <v>160.74</v>
      </c>
      <c r="E9506" s="404" t="s">
        <v>65</v>
      </c>
      <c r="G9506"/>
    </row>
    <row r="9507" spans="1:7" ht="23.25" thickBot="1" x14ac:dyDescent="0.25">
      <c r="A9507" s="407">
        <v>72964</v>
      </c>
      <c r="B9507" s="407" t="s">
        <v>1522</v>
      </c>
      <c r="C9507" s="407" t="s">
        <v>1377</v>
      </c>
      <c r="D9507" s="407">
        <v>171.1</v>
      </c>
      <c r="E9507" s="404" t="s">
        <v>65</v>
      </c>
      <c r="G9507"/>
    </row>
    <row r="9508" spans="1:7" ht="23.25" thickBot="1" x14ac:dyDescent="0.25">
      <c r="A9508" s="406">
        <v>72965</v>
      </c>
      <c r="B9508" s="406" t="s">
        <v>4225</v>
      </c>
      <c r="C9508" s="406" t="s">
        <v>1523</v>
      </c>
      <c r="D9508" s="406">
        <v>207.71</v>
      </c>
      <c r="E9508" s="404" t="s">
        <v>65</v>
      </c>
      <c r="G9508"/>
    </row>
    <row r="9509" spans="1:7" ht="13.5" thickBot="1" x14ac:dyDescent="0.25">
      <c r="A9509" s="407">
        <v>73759</v>
      </c>
      <c r="B9509" s="407" t="s">
        <v>1500</v>
      </c>
      <c r="C9509" s="407"/>
      <c r="D9509" s="407"/>
      <c r="E9509" s="404" t="s">
        <v>65</v>
      </c>
      <c r="G9509"/>
    </row>
    <row r="9510" spans="1:7" ht="23.25" thickBot="1" x14ac:dyDescent="0.25">
      <c r="A9510" s="406" t="s">
        <v>4226</v>
      </c>
      <c r="B9510" s="406" t="s">
        <v>4227</v>
      </c>
      <c r="C9510" s="406" t="s">
        <v>298</v>
      </c>
      <c r="D9510" s="406">
        <v>354.31</v>
      </c>
      <c r="E9510" s="404" t="s">
        <v>65</v>
      </c>
      <c r="G9510"/>
    </row>
    <row r="9511" spans="1:7" ht="13.5" thickBot="1" x14ac:dyDescent="0.25">
      <c r="A9511" s="407">
        <v>155</v>
      </c>
      <c r="B9511" s="407" t="s">
        <v>1524</v>
      </c>
      <c r="C9511" s="407"/>
      <c r="D9511" s="407"/>
      <c r="E9511" s="404" t="s">
        <v>65</v>
      </c>
      <c r="G9511"/>
    </row>
    <row r="9512" spans="1:7" ht="13.5" thickBot="1" x14ac:dyDescent="0.25">
      <c r="A9512" s="406">
        <v>72125</v>
      </c>
      <c r="B9512" s="406" t="s">
        <v>4654</v>
      </c>
      <c r="C9512" s="406" t="s">
        <v>184</v>
      </c>
      <c r="D9512" s="406">
        <v>7.03</v>
      </c>
      <c r="E9512" s="404" t="s">
        <v>65</v>
      </c>
      <c r="G9512"/>
    </row>
    <row r="9513" spans="1:7" ht="13.5" thickBot="1" x14ac:dyDescent="0.25">
      <c r="A9513" s="407">
        <v>73446</v>
      </c>
      <c r="B9513" s="407" t="s">
        <v>3570</v>
      </c>
      <c r="C9513" s="407" t="s">
        <v>184</v>
      </c>
      <c r="D9513" s="407">
        <v>16.48</v>
      </c>
      <c r="E9513" s="404" t="s">
        <v>65</v>
      </c>
      <c r="G9513"/>
    </row>
    <row r="9514" spans="1:7" ht="13.5" thickBot="1" x14ac:dyDescent="0.25">
      <c r="A9514" s="406">
        <v>73791</v>
      </c>
      <c r="B9514" s="406" t="s">
        <v>1525</v>
      </c>
      <c r="C9514" s="406"/>
      <c r="D9514" s="406"/>
      <c r="E9514" s="404" t="s">
        <v>65</v>
      </c>
      <c r="G9514"/>
    </row>
    <row r="9515" spans="1:7" ht="13.5" thickBot="1" x14ac:dyDescent="0.25">
      <c r="A9515" s="407" t="s">
        <v>1526</v>
      </c>
      <c r="B9515" s="407" t="s">
        <v>4655</v>
      </c>
      <c r="C9515" s="407" t="s">
        <v>184</v>
      </c>
      <c r="D9515" s="407">
        <v>6.94</v>
      </c>
      <c r="E9515" s="404" t="s">
        <v>65</v>
      </c>
      <c r="G9515"/>
    </row>
    <row r="9516" spans="1:7" ht="13.5" thickBot="1" x14ac:dyDescent="0.25">
      <c r="A9516" s="406">
        <v>73999</v>
      </c>
      <c r="B9516" s="406" t="s">
        <v>1528</v>
      </c>
      <c r="C9516" s="406"/>
      <c r="D9516" s="406"/>
      <c r="E9516" s="404" t="s">
        <v>65</v>
      </c>
      <c r="G9516"/>
    </row>
    <row r="9517" spans="1:7" ht="13.5" thickBot="1" x14ac:dyDescent="0.25">
      <c r="A9517" s="407" t="s">
        <v>1529</v>
      </c>
      <c r="B9517" s="407" t="s">
        <v>4656</v>
      </c>
      <c r="C9517" s="407" t="s">
        <v>184</v>
      </c>
      <c r="D9517" s="407">
        <v>6.39</v>
      </c>
      <c r="E9517" s="404" t="s">
        <v>65</v>
      </c>
      <c r="G9517"/>
    </row>
    <row r="9518" spans="1:7" ht="13.5" thickBot="1" x14ac:dyDescent="0.25">
      <c r="A9518" s="406">
        <v>74133</v>
      </c>
      <c r="B9518" s="406" t="s">
        <v>1530</v>
      </c>
      <c r="C9518" s="406"/>
      <c r="D9518" s="406"/>
      <c r="E9518" s="404" t="s">
        <v>65</v>
      </c>
      <c r="G9518"/>
    </row>
    <row r="9519" spans="1:7" ht="13.5" thickBot="1" x14ac:dyDescent="0.25">
      <c r="A9519" s="407" t="s">
        <v>1531</v>
      </c>
      <c r="B9519" s="407" t="s">
        <v>4657</v>
      </c>
      <c r="C9519" s="407" t="s">
        <v>184</v>
      </c>
      <c r="D9519" s="407">
        <v>15.56</v>
      </c>
      <c r="E9519" s="404" t="s">
        <v>65</v>
      </c>
      <c r="G9519"/>
    </row>
    <row r="9520" spans="1:7" ht="13.5" thickBot="1" x14ac:dyDescent="0.25">
      <c r="A9520" s="406" t="s">
        <v>1532</v>
      </c>
      <c r="B9520" s="406" t="s">
        <v>4658</v>
      </c>
      <c r="C9520" s="406" t="s">
        <v>184</v>
      </c>
      <c r="D9520" s="406">
        <v>19.61</v>
      </c>
      <c r="E9520" s="404" t="s">
        <v>65</v>
      </c>
      <c r="G9520"/>
    </row>
    <row r="9521" spans="1:7" ht="13.5" thickBot="1" x14ac:dyDescent="0.25">
      <c r="A9521" s="407">
        <v>79334</v>
      </c>
      <c r="B9521" s="407" t="s">
        <v>1533</v>
      </c>
      <c r="C9521" s="407"/>
      <c r="D9521" s="407"/>
      <c r="E9521" s="404" t="s">
        <v>65</v>
      </c>
      <c r="G9521"/>
    </row>
    <row r="9522" spans="1:7" ht="13.5" thickBot="1" x14ac:dyDescent="0.25">
      <c r="A9522" s="406" t="s">
        <v>1534</v>
      </c>
      <c r="B9522" s="406" t="s">
        <v>4659</v>
      </c>
      <c r="C9522" s="406" t="s">
        <v>184</v>
      </c>
      <c r="D9522" s="406">
        <v>5.9</v>
      </c>
      <c r="E9522" s="404" t="s">
        <v>65</v>
      </c>
      <c r="G9522"/>
    </row>
    <row r="9523" spans="1:7" ht="13.5" thickBot="1" x14ac:dyDescent="0.25">
      <c r="A9523" s="407">
        <v>79461</v>
      </c>
      <c r="B9523" s="407" t="s">
        <v>4660</v>
      </c>
      <c r="C9523" s="407" t="s">
        <v>184</v>
      </c>
      <c r="D9523" s="407">
        <v>6.4</v>
      </c>
      <c r="E9523" s="404" t="s">
        <v>65</v>
      </c>
      <c r="G9523"/>
    </row>
    <row r="9524" spans="1:7" ht="13.5" thickBot="1" x14ac:dyDescent="0.25">
      <c r="A9524" s="406">
        <v>79462</v>
      </c>
      <c r="B9524" s="406" t="s">
        <v>4661</v>
      </c>
      <c r="C9524" s="406" t="s">
        <v>184</v>
      </c>
      <c r="D9524" s="406">
        <v>53.17</v>
      </c>
      <c r="E9524" s="404" t="s">
        <v>65</v>
      </c>
      <c r="G9524"/>
    </row>
    <row r="9525" spans="1:7" ht="13.5" thickBot="1" x14ac:dyDescent="0.25">
      <c r="A9525" s="407">
        <v>79494</v>
      </c>
      <c r="B9525" s="407" t="s">
        <v>1527</v>
      </c>
      <c r="C9525" s="407"/>
      <c r="D9525" s="407"/>
      <c r="E9525" s="404" t="s">
        <v>65</v>
      </c>
      <c r="G9525"/>
    </row>
    <row r="9526" spans="1:7" ht="23.25" thickBot="1" x14ac:dyDescent="0.25">
      <c r="A9526" s="406" t="s">
        <v>1535</v>
      </c>
      <c r="B9526" s="406" t="s">
        <v>4662</v>
      </c>
      <c r="C9526" s="406" t="s">
        <v>184</v>
      </c>
      <c r="D9526" s="406">
        <v>10.14</v>
      </c>
      <c r="E9526" s="404" t="s">
        <v>65</v>
      </c>
      <c r="G9526"/>
    </row>
    <row r="9527" spans="1:7" ht="13.5" thickBot="1" x14ac:dyDescent="0.25">
      <c r="A9527" s="407">
        <v>79495</v>
      </c>
      <c r="B9527" s="407" t="s">
        <v>1536</v>
      </c>
      <c r="C9527" s="407"/>
      <c r="D9527" s="407"/>
      <c r="E9527" s="404" t="s">
        <v>65</v>
      </c>
      <c r="G9527"/>
    </row>
    <row r="9528" spans="1:7" ht="13.5" thickBot="1" x14ac:dyDescent="0.25">
      <c r="A9528" s="406" t="s">
        <v>1537</v>
      </c>
      <c r="B9528" s="406" t="s">
        <v>3431</v>
      </c>
      <c r="C9528" s="406" t="s">
        <v>184</v>
      </c>
      <c r="D9528" s="406">
        <v>5.08</v>
      </c>
      <c r="E9528" s="404" t="s">
        <v>65</v>
      </c>
      <c r="G9528"/>
    </row>
    <row r="9529" spans="1:7" ht="13.5" thickBot="1" x14ac:dyDescent="0.25">
      <c r="A9529" s="407">
        <v>84649</v>
      </c>
      <c r="B9529" s="407" t="s">
        <v>4663</v>
      </c>
      <c r="C9529" s="407" t="s">
        <v>184</v>
      </c>
      <c r="D9529" s="407">
        <v>7.24</v>
      </c>
      <c r="E9529" s="404" t="s">
        <v>65</v>
      </c>
      <c r="G9529"/>
    </row>
    <row r="9530" spans="1:7" ht="13.5" thickBot="1" x14ac:dyDescent="0.25">
      <c r="A9530" s="406">
        <v>84651</v>
      </c>
      <c r="B9530" s="406" t="s">
        <v>4664</v>
      </c>
      <c r="C9530" s="406" t="s">
        <v>184</v>
      </c>
      <c r="D9530" s="406">
        <v>9.5399999999999991</v>
      </c>
      <c r="E9530" s="404" t="s">
        <v>65</v>
      </c>
      <c r="G9530"/>
    </row>
    <row r="9531" spans="1:7" ht="13.5" thickBot="1" x14ac:dyDescent="0.25">
      <c r="A9531" s="407">
        <v>84652</v>
      </c>
      <c r="B9531" s="407" t="s">
        <v>4665</v>
      </c>
      <c r="C9531" s="407" t="s">
        <v>184</v>
      </c>
      <c r="D9531" s="407">
        <v>6.44</v>
      </c>
      <c r="E9531" s="404" t="s">
        <v>65</v>
      </c>
      <c r="G9531"/>
    </row>
    <row r="9532" spans="1:7" ht="23.25" thickBot="1" x14ac:dyDescent="0.25">
      <c r="A9532" s="406">
        <v>88411</v>
      </c>
      <c r="B9532" s="406" t="s">
        <v>8399</v>
      </c>
      <c r="C9532" s="406" t="s">
        <v>8400</v>
      </c>
      <c r="D9532" s="406">
        <v>3.02</v>
      </c>
      <c r="E9532" s="404" t="s">
        <v>65</v>
      </c>
      <c r="G9532"/>
    </row>
    <row r="9533" spans="1:7" ht="23.25" thickBot="1" x14ac:dyDescent="0.25">
      <c r="A9533" s="407">
        <v>88412</v>
      </c>
      <c r="B9533" s="407" t="s">
        <v>8401</v>
      </c>
      <c r="C9533" s="407" t="s">
        <v>8402</v>
      </c>
      <c r="D9533" s="407">
        <v>2.54</v>
      </c>
      <c r="E9533" s="404" t="s">
        <v>65</v>
      </c>
      <c r="G9533"/>
    </row>
    <row r="9534" spans="1:7" ht="23.25" thickBot="1" x14ac:dyDescent="0.25">
      <c r="A9534" s="406">
        <v>88413</v>
      </c>
      <c r="B9534" s="406" t="s">
        <v>8403</v>
      </c>
      <c r="C9534" s="406" t="s">
        <v>8404</v>
      </c>
      <c r="D9534" s="406">
        <v>3.97</v>
      </c>
      <c r="E9534" s="404" t="s">
        <v>65</v>
      </c>
      <c r="G9534"/>
    </row>
    <row r="9535" spans="1:7" ht="23.25" thickBot="1" x14ac:dyDescent="0.25">
      <c r="A9535" s="407">
        <v>88414</v>
      </c>
      <c r="B9535" s="407" t="s">
        <v>8405</v>
      </c>
      <c r="C9535" s="407" t="s">
        <v>8406</v>
      </c>
      <c r="D9535" s="407">
        <v>4.28</v>
      </c>
      <c r="E9535" s="404" t="s">
        <v>65</v>
      </c>
      <c r="G9535"/>
    </row>
    <row r="9536" spans="1:7" ht="13.5" thickBot="1" x14ac:dyDescent="0.25">
      <c r="A9536" s="406">
        <v>88415</v>
      </c>
      <c r="B9536" s="406" t="s">
        <v>8407</v>
      </c>
      <c r="C9536" s="406" t="s">
        <v>8408</v>
      </c>
      <c r="D9536" s="406">
        <v>3.17</v>
      </c>
      <c r="E9536" s="404" t="s">
        <v>65</v>
      </c>
      <c r="G9536"/>
    </row>
    <row r="9537" spans="1:7" ht="23.25" thickBot="1" x14ac:dyDescent="0.25">
      <c r="A9537" s="407">
        <v>88416</v>
      </c>
      <c r="B9537" s="407" t="s">
        <v>8409</v>
      </c>
      <c r="C9537" s="407" t="s">
        <v>8410</v>
      </c>
      <c r="D9537" s="407">
        <v>11.93</v>
      </c>
      <c r="E9537" s="404" t="s">
        <v>65</v>
      </c>
      <c r="G9537"/>
    </row>
    <row r="9538" spans="1:7" ht="23.25" thickBot="1" x14ac:dyDescent="0.25">
      <c r="A9538" s="406">
        <v>88417</v>
      </c>
      <c r="B9538" s="406" t="s">
        <v>8411</v>
      </c>
      <c r="C9538" s="406" t="s">
        <v>8412</v>
      </c>
      <c r="D9538" s="406">
        <v>10.24</v>
      </c>
      <c r="E9538" s="404" t="s">
        <v>65</v>
      </c>
      <c r="G9538"/>
    </row>
    <row r="9539" spans="1:7" ht="23.25" thickBot="1" x14ac:dyDescent="0.25">
      <c r="A9539" s="407">
        <v>88420</v>
      </c>
      <c r="B9539" s="407" t="s">
        <v>8413</v>
      </c>
      <c r="C9539" s="407" t="s">
        <v>8414</v>
      </c>
      <c r="D9539" s="407">
        <v>15.34</v>
      </c>
      <c r="E9539" s="404" t="s">
        <v>65</v>
      </c>
      <c r="G9539"/>
    </row>
    <row r="9540" spans="1:7" ht="23.25" thickBot="1" x14ac:dyDescent="0.25">
      <c r="A9540" s="406">
        <v>88421</v>
      </c>
      <c r="B9540" s="406" t="s">
        <v>8415</v>
      </c>
      <c r="C9540" s="406" t="s">
        <v>8414</v>
      </c>
      <c r="D9540" s="406">
        <v>16.420000000000002</v>
      </c>
      <c r="E9540" s="404" t="s">
        <v>65</v>
      </c>
      <c r="G9540"/>
    </row>
    <row r="9541" spans="1:7" ht="23.25" thickBot="1" x14ac:dyDescent="0.25">
      <c r="A9541" s="407">
        <v>88423</v>
      </c>
      <c r="B9541" s="407" t="s">
        <v>8416</v>
      </c>
      <c r="C9541" s="407" t="s">
        <v>5081</v>
      </c>
      <c r="D9541" s="407">
        <v>12.46</v>
      </c>
      <c r="E9541" s="404" t="s">
        <v>65</v>
      </c>
      <c r="G9541"/>
    </row>
    <row r="9542" spans="1:7" ht="23.25" thickBot="1" x14ac:dyDescent="0.25">
      <c r="A9542" s="406">
        <v>88424</v>
      </c>
      <c r="B9542" s="406" t="s">
        <v>8417</v>
      </c>
      <c r="C9542" s="406" t="s">
        <v>8410</v>
      </c>
      <c r="D9542" s="406">
        <v>14.25</v>
      </c>
      <c r="E9542" s="404" t="s">
        <v>65</v>
      </c>
      <c r="G9542"/>
    </row>
    <row r="9543" spans="1:7" ht="25.5" customHeight="1" thickBot="1" x14ac:dyDescent="0.25">
      <c r="A9543" s="407">
        <v>88426</v>
      </c>
      <c r="B9543" s="407" t="s">
        <v>8418</v>
      </c>
      <c r="C9543" s="407" t="s">
        <v>8412</v>
      </c>
      <c r="D9543" s="407">
        <v>11.33</v>
      </c>
      <c r="E9543" s="404" t="s">
        <v>65</v>
      </c>
      <c r="G9543"/>
    </row>
    <row r="9544" spans="1:7" ht="23.25" thickBot="1" x14ac:dyDescent="0.25">
      <c r="A9544" s="406">
        <v>88428</v>
      </c>
      <c r="B9544" s="406" t="s">
        <v>8419</v>
      </c>
      <c r="C9544" s="406" t="s">
        <v>8414</v>
      </c>
      <c r="D9544" s="406">
        <v>20.11</v>
      </c>
      <c r="E9544" s="404" t="s">
        <v>65</v>
      </c>
      <c r="G9544"/>
    </row>
    <row r="9545" spans="1:7" ht="23.25" thickBot="1" x14ac:dyDescent="0.25">
      <c r="A9545" s="407">
        <v>88429</v>
      </c>
      <c r="B9545" s="407" t="s">
        <v>8420</v>
      </c>
      <c r="C9545" s="407" t="s">
        <v>8414</v>
      </c>
      <c r="D9545" s="407">
        <v>21.99</v>
      </c>
      <c r="E9545" s="404" t="s">
        <v>65</v>
      </c>
      <c r="G9545"/>
    </row>
    <row r="9546" spans="1:7" ht="23.25" thickBot="1" x14ac:dyDescent="0.25">
      <c r="A9546" s="406">
        <v>88431</v>
      </c>
      <c r="B9546" s="406" t="s">
        <v>8421</v>
      </c>
      <c r="C9546" s="406" t="s">
        <v>5081</v>
      </c>
      <c r="D9546" s="406">
        <v>15.17</v>
      </c>
      <c r="E9546" s="404" t="s">
        <v>65</v>
      </c>
      <c r="G9546"/>
    </row>
    <row r="9547" spans="1:7" ht="23.25" thickBot="1" x14ac:dyDescent="0.25">
      <c r="A9547" s="407">
        <v>88432</v>
      </c>
      <c r="B9547" s="407" t="s">
        <v>8422</v>
      </c>
      <c r="C9547" s="407" t="s">
        <v>8423</v>
      </c>
      <c r="D9547" s="407">
        <v>11.48</v>
      </c>
      <c r="E9547" s="404" t="s">
        <v>65</v>
      </c>
      <c r="G9547"/>
    </row>
    <row r="9548" spans="1:7" ht="13.5" thickBot="1" x14ac:dyDescent="0.25">
      <c r="A9548" s="406">
        <v>88482</v>
      </c>
      <c r="B9548" s="406" t="s">
        <v>8424</v>
      </c>
      <c r="C9548" s="406" t="s">
        <v>184</v>
      </c>
      <c r="D9548" s="406">
        <v>3.17</v>
      </c>
      <c r="E9548" s="404" t="s">
        <v>65</v>
      </c>
      <c r="G9548"/>
    </row>
    <row r="9549" spans="1:7" ht="13.5" thickBot="1" x14ac:dyDescent="0.25">
      <c r="A9549" s="407">
        <v>88483</v>
      </c>
      <c r="B9549" s="407" t="s">
        <v>8425</v>
      </c>
      <c r="C9549" s="407" t="s">
        <v>8426</v>
      </c>
      <c r="D9549" s="407">
        <v>2.97</v>
      </c>
      <c r="E9549" s="404" t="s">
        <v>65</v>
      </c>
      <c r="G9549"/>
    </row>
    <row r="9550" spans="1:7" ht="13.5" thickBot="1" x14ac:dyDescent="0.25">
      <c r="A9550" s="406">
        <v>88484</v>
      </c>
      <c r="B9550" s="406" t="s">
        <v>8427</v>
      </c>
      <c r="C9550" s="406" t="s">
        <v>184</v>
      </c>
      <c r="D9550" s="406">
        <v>3.18</v>
      </c>
      <c r="E9550" s="404" t="s">
        <v>65</v>
      </c>
      <c r="G9550"/>
    </row>
    <row r="9551" spans="1:7" ht="13.5" thickBot="1" x14ac:dyDescent="0.25">
      <c r="A9551" s="407">
        <v>88485</v>
      </c>
      <c r="B9551" s="407" t="s">
        <v>8428</v>
      </c>
      <c r="C9551" s="407" t="s">
        <v>8396</v>
      </c>
      <c r="D9551" s="407">
        <v>2.9</v>
      </c>
      <c r="E9551" s="404" t="s">
        <v>65</v>
      </c>
      <c r="G9551"/>
    </row>
    <row r="9552" spans="1:7" ht="13.5" thickBot="1" x14ac:dyDescent="0.25">
      <c r="A9552" s="406">
        <v>88486</v>
      </c>
      <c r="B9552" s="406" t="s">
        <v>8429</v>
      </c>
      <c r="C9552" s="406" t="s">
        <v>8430</v>
      </c>
      <c r="D9552" s="406">
        <v>8.0399999999999991</v>
      </c>
      <c r="E9552" s="404" t="s">
        <v>65</v>
      </c>
      <c r="G9552"/>
    </row>
    <row r="9553" spans="1:7" ht="13.5" thickBot="1" x14ac:dyDescent="0.25">
      <c r="A9553" s="407">
        <v>88487</v>
      </c>
      <c r="B9553" s="407" t="s">
        <v>8431</v>
      </c>
      <c r="C9553" s="407" t="s">
        <v>8432</v>
      </c>
      <c r="D9553" s="407">
        <v>7.14</v>
      </c>
      <c r="E9553" s="404" t="s">
        <v>65</v>
      </c>
      <c r="G9553"/>
    </row>
    <row r="9554" spans="1:7" ht="13.5" thickBot="1" x14ac:dyDescent="0.25">
      <c r="A9554" s="406">
        <v>88488</v>
      </c>
      <c r="B9554" s="406" t="s">
        <v>8433</v>
      </c>
      <c r="C9554" s="406" t="s">
        <v>8434</v>
      </c>
      <c r="D9554" s="406">
        <v>10.39</v>
      </c>
      <c r="E9554" s="404" t="s">
        <v>65</v>
      </c>
      <c r="G9554"/>
    </row>
    <row r="9555" spans="1:7" ht="13.5" thickBot="1" x14ac:dyDescent="0.25">
      <c r="A9555" s="407">
        <v>88489</v>
      </c>
      <c r="B9555" s="407" t="s">
        <v>8435</v>
      </c>
      <c r="C9555" s="407" t="s">
        <v>8423</v>
      </c>
      <c r="D9555" s="407">
        <v>9.09</v>
      </c>
      <c r="E9555" s="404" t="s">
        <v>65</v>
      </c>
      <c r="G9555"/>
    </row>
    <row r="9556" spans="1:7" ht="13.5" thickBot="1" x14ac:dyDescent="0.25">
      <c r="A9556" s="406">
        <v>88494</v>
      </c>
      <c r="B9556" s="406" t="s">
        <v>8436</v>
      </c>
      <c r="C9556" s="406" t="s">
        <v>184</v>
      </c>
      <c r="D9556" s="406">
        <v>14.16</v>
      </c>
      <c r="E9556" s="404" t="s">
        <v>65</v>
      </c>
      <c r="G9556"/>
    </row>
    <row r="9557" spans="1:7" ht="38.25" customHeight="1" thickBot="1" x14ac:dyDescent="0.25">
      <c r="A9557" s="407">
        <v>88495</v>
      </c>
      <c r="B9557" s="407" t="s">
        <v>8437</v>
      </c>
      <c r="C9557" s="407" t="s">
        <v>8426</v>
      </c>
      <c r="D9557" s="407">
        <v>7.98</v>
      </c>
      <c r="E9557" s="404" t="s">
        <v>65</v>
      </c>
      <c r="G9557"/>
    </row>
    <row r="9558" spans="1:7" ht="13.5" thickBot="1" x14ac:dyDescent="0.25">
      <c r="A9558" s="406">
        <v>88496</v>
      </c>
      <c r="B9558" s="406" t="s">
        <v>8438</v>
      </c>
      <c r="C9558" s="406" t="s">
        <v>8396</v>
      </c>
      <c r="D9558" s="406">
        <v>19.28</v>
      </c>
      <c r="E9558" s="404" t="s">
        <v>65</v>
      </c>
      <c r="G9558"/>
    </row>
    <row r="9559" spans="1:7" ht="38.25" customHeight="1" thickBot="1" x14ac:dyDescent="0.25">
      <c r="A9559" s="407">
        <v>88497</v>
      </c>
      <c r="B9559" s="407" t="s">
        <v>8439</v>
      </c>
      <c r="C9559" s="407" t="s">
        <v>8440</v>
      </c>
      <c r="D9559" s="407">
        <v>11.03</v>
      </c>
      <c r="E9559" s="404" t="s">
        <v>65</v>
      </c>
      <c r="G9559"/>
    </row>
    <row r="9560" spans="1:7" ht="13.5" thickBot="1" x14ac:dyDescent="0.25">
      <c r="A9560" s="406">
        <v>92236</v>
      </c>
      <c r="B9560" s="406" t="s">
        <v>15212</v>
      </c>
      <c r="C9560" s="406" t="s">
        <v>8423</v>
      </c>
      <c r="D9560" s="406">
        <v>6.49</v>
      </c>
      <c r="E9560" s="404" t="s">
        <v>65</v>
      </c>
      <c r="G9560"/>
    </row>
    <row r="9561" spans="1:7" ht="13.5" thickBot="1" x14ac:dyDescent="0.25">
      <c r="A9561" s="407">
        <v>156</v>
      </c>
      <c r="B9561" s="407" t="s">
        <v>1538</v>
      </c>
      <c r="C9561" s="407"/>
      <c r="D9561" s="407"/>
      <c r="E9561" s="404" t="s">
        <v>65</v>
      </c>
      <c r="G9561"/>
    </row>
    <row r="9562" spans="1:7" ht="13.5" thickBot="1" x14ac:dyDescent="0.25">
      <c r="A9562" s="406">
        <v>79460</v>
      </c>
      <c r="B9562" s="406" t="s">
        <v>4666</v>
      </c>
      <c r="C9562" s="406" t="s">
        <v>184</v>
      </c>
      <c r="D9562" s="406">
        <v>36.11</v>
      </c>
      <c r="E9562" s="404" t="s">
        <v>65</v>
      </c>
      <c r="G9562"/>
    </row>
    <row r="9563" spans="1:7" ht="13.5" thickBot="1" x14ac:dyDescent="0.25">
      <c r="A9563" s="407">
        <v>79465</v>
      </c>
      <c r="B9563" s="407" t="s">
        <v>4667</v>
      </c>
      <c r="C9563" s="407" t="s">
        <v>184</v>
      </c>
      <c r="D9563" s="407">
        <v>28.1</v>
      </c>
      <c r="E9563" s="404" t="s">
        <v>65</v>
      </c>
      <c r="G9563"/>
    </row>
    <row r="9564" spans="1:7" ht="13.5" thickBot="1" x14ac:dyDescent="0.25">
      <c r="A9564" s="406">
        <v>79514</v>
      </c>
      <c r="B9564" s="406" t="s">
        <v>1539</v>
      </c>
      <c r="C9564" s="406"/>
      <c r="D9564" s="406"/>
      <c r="E9564" s="404" t="s">
        <v>65</v>
      </c>
      <c r="G9564"/>
    </row>
    <row r="9565" spans="1:7" ht="13.5" thickBot="1" x14ac:dyDescent="0.25">
      <c r="A9565" s="407" t="s">
        <v>1540</v>
      </c>
      <c r="B9565" s="407" t="s">
        <v>4668</v>
      </c>
      <c r="C9565" s="407" t="s">
        <v>184</v>
      </c>
      <c r="D9565" s="407">
        <v>50.54</v>
      </c>
      <c r="E9565" s="404" t="s">
        <v>65</v>
      </c>
      <c r="G9565"/>
    </row>
    <row r="9566" spans="1:7" ht="13.5" thickBot="1" x14ac:dyDescent="0.25">
      <c r="A9566" s="406">
        <v>84647</v>
      </c>
      <c r="B9566" s="406" t="s">
        <v>4669</v>
      </c>
      <c r="C9566" s="406" t="s">
        <v>184</v>
      </c>
      <c r="D9566" s="406">
        <v>117.69</v>
      </c>
      <c r="E9566" s="404" t="s">
        <v>65</v>
      </c>
      <c r="G9566"/>
    </row>
    <row r="9567" spans="1:7" ht="13.5" thickBot="1" x14ac:dyDescent="0.25">
      <c r="A9567" s="407">
        <v>84656</v>
      </c>
      <c r="B9567" s="407" t="s">
        <v>4670</v>
      </c>
      <c r="C9567" s="407" t="s">
        <v>184</v>
      </c>
      <c r="D9567" s="407">
        <v>27.73</v>
      </c>
      <c r="E9567" s="404" t="s">
        <v>65</v>
      </c>
      <c r="G9567"/>
    </row>
    <row r="9568" spans="1:7" ht="13.5" thickBot="1" x14ac:dyDescent="0.25">
      <c r="A9568" s="406">
        <v>84671</v>
      </c>
      <c r="B9568" s="406" t="s">
        <v>4671</v>
      </c>
      <c r="C9568" s="406" t="s">
        <v>184</v>
      </c>
      <c r="D9568" s="406">
        <v>8.6199999999999992</v>
      </c>
      <c r="E9568" s="404" t="s">
        <v>65</v>
      </c>
      <c r="G9568"/>
    </row>
    <row r="9569" spans="1:7" ht="13.5" thickBot="1" x14ac:dyDescent="0.25">
      <c r="A9569" s="407">
        <v>84677</v>
      </c>
      <c r="B9569" s="407" t="s">
        <v>4672</v>
      </c>
      <c r="C9569" s="407" t="s">
        <v>184</v>
      </c>
      <c r="D9569" s="407">
        <v>9.0500000000000007</v>
      </c>
      <c r="E9569" s="404" t="s">
        <v>65</v>
      </c>
      <c r="G9569"/>
    </row>
    <row r="9570" spans="1:7" ht="13.5" thickBot="1" x14ac:dyDescent="0.25">
      <c r="A9570" s="406">
        <v>84678</v>
      </c>
      <c r="B9570" s="406" t="s">
        <v>4673</v>
      </c>
      <c r="C9570" s="406" t="s">
        <v>184</v>
      </c>
      <c r="D9570" s="406">
        <v>15.59</v>
      </c>
      <c r="E9570" s="404" t="s">
        <v>65</v>
      </c>
      <c r="G9570"/>
    </row>
    <row r="9571" spans="1:7" ht="13.5" thickBot="1" x14ac:dyDescent="0.25">
      <c r="A9571" s="407">
        <v>157</v>
      </c>
      <c r="B9571" s="407" t="s">
        <v>1541</v>
      </c>
      <c r="C9571" s="407"/>
      <c r="D9571" s="407"/>
      <c r="E9571" s="404" t="s">
        <v>65</v>
      </c>
      <c r="G9571"/>
    </row>
    <row r="9572" spans="1:7" ht="13.5" customHeight="1" thickBot="1" x14ac:dyDescent="0.25">
      <c r="A9572" s="406">
        <v>6081</v>
      </c>
      <c r="B9572" s="406" t="s">
        <v>4674</v>
      </c>
      <c r="C9572" s="406" t="s">
        <v>184</v>
      </c>
      <c r="D9572" s="406">
        <v>17.34</v>
      </c>
      <c r="E9572" s="404" t="s">
        <v>65</v>
      </c>
      <c r="G9572"/>
    </row>
    <row r="9573" spans="1:7" ht="13.5" thickBot="1" x14ac:dyDescent="0.25">
      <c r="A9573" s="407">
        <v>6082</v>
      </c>
      <c r="B9573" s="407" t="s">
        <v>3432</v>
      </c>
      <c r="C9573" s="407" t="s">
        <v>184</v>
      </c>
      <c r="D9573" s="407">
        <v>13.97</v>
      </c>
      <c r="E9573" s="404" t="s">
        <v>65</v>
      </c>
      <c r="G9573"/>
    </row>
    <row r="9574" spans="1:7" ht="13.5" thickBot="1" x14ac:dyDescent="0.25">
      <c r="A9574" s="406">
        <v>40905</v>
      </c>
      <c r="B9574" s="406" t="s">
        <v>4675</v>
      </c>
      <c r="C9574" s="406" t="s">
        <v>184</v>
      </c>
      <c r="D9574" s="406">
        <v>17.13</v>
      </c>
      <c r="E9574" s="404" t="s">
        <v>65</v>
      </c>
      <c r="G9574"/>
    </row>
    <row r="9575" spans="1:7" ht="13.5" thickBot="1" x14ac:dyDescent="0.25">
      <c r="A9575" s="407">
        <v>73739</v>
      </c>
      <c r="B9575" s="407" t="s">
        <v>1542</v>
      </c>
      <c r="C9575" s="407"/>
      <c r="D9575" s="407"/>
      <c r="E9575" s="404" t="s">
        <v>65</v>
      </c>
      <c r="G9575"/>
    </row>
    <row r="9576" spans="1:7" ht="13.5" thickBot="1" x14ac:dyDescent="0.25">
      <c r="A9576" s="406" t="s">
        <v>1543</v>
      </c>
      <c r="B9576" s="406" t="s">
        <v>3433</v>
      </c>
      <c r="C9576" s="406" t="s">
        <v>184</v>
      </c>
      <c r="D9576" s="406">
        <v>13.93</v>
      </c>
      <c r="E9576" s="404" t="s">
        <v>65</v>
      </c>
      <c r="G9576"/>
    </row>
    <row r="9577" spans="1:7" ht="13.5" thickBot="1" x14ac:dyDescent="0.25">
      <c r="A9577" s="407">
        <v>74065</v>
      </c>
      <c r="B9577" s="407" t="s">
        <v>1544</v>
      </c>
      <c r="C9577" s="407"/>
      <c r="D9577" s="407"/>
      <c r="E9577" s="404" t="s">
        <v>65</v>
      </c>
      <c r="G9577"/>
    </row>
    <row r="9578" spans="1:7" ht="13.5" thickBot="1" x14ac:dyDescent="0.25">
      <c r="A9578" s="406" t="s">
        <v>1545</v>
      </c>
      <c r="B9578" s="406" t="s">
        <v>4676</v>
      </c>
      <c r="C9578" s="406" t="s">
        <v>184</v>
      </c>
      <c r="D9578" s="406">
        <v>20.39</v>
      </c>
      <c r="E9578" s="404" t="s">
        <v>65</v>
      </c>
      <c r="G9578"/>
    </row>
    <row r="9579" spans="1:7" ht="13.5" thickBot="1" x14ac:dyDescent="0.25">
      <c r="A9579" s="407" t="s">
        <v>1546</v>
      </c>
      <c r="B9579" s="407" t="s">
        <v>4677</v>
      </c>
      <c r="C9579" s="407" t="s">
        <v>184</v>
      </c>
      <c r="D9579" s="407">
        <v>20.309999999999999</v>
      </c>
      <c r="E9579" s="404" t="s">
        <v>65</v>
      </c>
      <c r="G9579"/>
    </row>
    <row r="9580" spans="1:7" ht="13.5" thickBot="1" x14ac:dyDescent="0.25">
      <c r="A9580" s="406" t="s">
        <v>1547</v>
      </c>
      <c r="B9580" s="406" t="s">
        <v>4678</v>
      </c>
      <c r="C9580" s="406" t="s">
        <v>184</v>
      </c>
      <c r="D9580" s="406">
        <v>20.12</v>
      </c>
      <c r="E9580" s="404" t="s">
        <v>65</v>
      </c>
      <c r="G9580"/>
    </row>
    <row r="9581" spans="1:7" ht="13.5" thickBot="1" x14ac:dyDescent="0.25">
      <c r="A9581" s="407">
        <v>79463</v>
      </c>
      <c r="B9581" s="407" t="s">
        <v>4679</v>
      </c>
      <c r="C9581" s="407" t="s">
        <v>184</v>
      </c>
      <c r="D9581" s="407">
        <v>11.32</v>
      </c>
      <c r="E9581" s="404" t="s">
        <v>65</v>
      </c>
      <c r="G9581"/>
    </row>
    <row r="9582" spans="1:7" ht="13.5" thickBot="1" x14ac:dyDescent="0.25">
      <c r="A9582" s="406">
        <v>79464</v>
      </c>
      <c r="B9582" s="406" t="s">
        <v>4680</v>
      </c>
      <c r="C9582" s="406" t="s">
        <v>184</v>
      </c>
      <c r="D9582" s="406">
        <v>14.99</v>
      </c>
      <c r="E9582" s="404" t="s">
        <v>65</v>
      </c>
      <c r="G9582"/>
    </row>
    <row r="9583" spans="1:7" ht="13.5" thickBot="1" x14ac:dyDescent="0.25">
      <c r="A9583" s="407">
        <v>79466</v>
      </c>
      <c r="B9583" s="407" t="s">
        <v>4681</v>
      </c>
      <c r="C9583" s="407" t="s">
        <v>184</v>
      </c>
      <c r="D9583" s="407">
        <v>15.71</v>
      </c>
      <c r="E9583" s="404" t="s">
        <v>65</v>
      </c>
      <c r="G9583"/>
    </row>
    <row r="9584" spans="1:7" ht="13.5" thickBot="1" x14ac:dyDescent="0.25">
      <c r="A9584" s="406">
        <v>79497</v>
      </c>
      <c r="B9584" s="406" t="s">
        <v>1548</v>
      </c>
      <c r="C9584" s="406"/>
      <c r="D9584" s="406"/>
      <c r="E9584" s="404" t="s">
        <v>65</v>
      </c>
      <c r="G9584"/>
    </row>
    <row r="9585" spans="1:7" ht="13.5" thickBot="1" x14ac:dyDescent="0.25">
      <c r="A9585" s="407" t="s">
        <v>1549</v>
      </c>
      <c r="B9585" s="407" t="s">
        <v>4682</v>
      </c>
      <c r="C9585" s="407" t="s">
        <v>184</v>
      </c>
      <c r="D9585" s="407">
        <v>18.45</v>
      </c>
      <c r="E9585" s="404" t="s">
        <v>65</v>
      </c>
      <c r="G9585"/>
    </row>
    <row r="9586" spans="1:7" ht="13.5" thickBot="1" x14ac:dyDescent="0.25">
      <c r="A9586" s="406">
        <v>84645</v>
      </c>
      <c r="B9586" s="406" t="s">
        <v>4683</v>
      </c>
      <c r="C9586" s="406" t="s">
        <v>184</v>
      </c>
      <c r="D9586" s="406">
        <v>14.86</v>
      </c>
      <c r="E9586" s="404" t="s">
        <v>65</v>
      </c>
      <c r="G9586"/>
    </row>
    <row r="9587" spans="1:7" ht="13.5" thickBot="1" x14ac:dyDescent="0.25">
      <c r="A9587" s="407">
        <v>84657</v>
      </c>
      <c r="B9587" s="407" t="s">
        <v>4684</v>
      </c>
      <c r="C9587" s="407" t="s">
        <v>184</v>
      </c>
      <c r="D9587" s="407">
        <v>8.99</v>
      </c>
      <c r="E9587" s="404" t="s">
        <v>65</v>
      </c>
      <c r="G9587"/>
    </row>
    <row r="9588" spans="1:7" ht="13.5" thickBot="1" x14ac:dyDescent="0.25">
      <c r="A9588" s="406">
        <v>84658</v>
      </c>
      <c r="B9588" s="406" t="s">
        <v>4685</v>
      </c>
      <c r="C9588" s="406" t="s">
        <v>184</v>
      </c>
      <c r="D9588" s="406">
        <v>4.3600000000000003</v>
      </c>
      <c r="E9588" s="404" t="s">
        <v>65</v>
      </c>
      <c r="G9588"/>
    </row>
    <row r="9589" spans="1:7" ht="13.5" thickBot="1" x14ac:dyDescent="0.25">
      <c r="A9589" s="407">
        <v>84659</v>
      </c>
      <c r="B9589" s="407" t="s">
        <v>4686</v>
      </c>
      <c r="C9589" s="407" t="s">
        <v>184</v>
      </c>
      <c r="D9589" s="407">
        <v>12.6</v>
      </c>
      <c r="E9589" s="404" t="s">
        <v>65</v>
      </c>
      <c r="G9589"/>
    </row>
    <row r="9590" spans="1:7" ht="13.5" customHeight="1" thickBot="1" x14ac:dyDescent="0.25">
      <c r="A9590" s="406">
        <v>84664</v>
      </c>
      <c r="B9590" s="406" t="s">
        <v>4687</v>
      </c>
      <c r="C9590" s="406" t="s">
        <v>184</v>
      </c>
      <c r="D9590" s="406">
        <v>3.35</v>
      </c>
      <c r="E9590" s="404" t="s">
        <v>65</v>
      </c>
      <c r="G9590"/>
    </row>
    <row r="9591" spans="1:7" ht="13.5" thickBot="1" x14ac:dyDescent="0.25">
      <c r="A9591" s="407">
        <v>84679</v>
      </c>
      <c r="B9591" s="407" t="s">
        <v>3435</v>
      </c>
      <c r="C9591" s="407" t="s">
        <v>184</v>
      </c>
      <c r="D9591" s="407">
        <v>18.809999999999999</v>
      </c>
      <c r="E9591" s="404" t="s">
        <v>65</v>
      </c>
      <c r="G9591"/>
    </row>
    <row r="9592" spans="1:7" ht="13.5" thickBot="1" x14ac:dyDescent="0.25">
      <c r="A9592" s="406">
        <v>158</v>
      </c>
      <c r="B9592" s="406" t="s">
        <v>1550</v>
      </c>
      <c r="C9592" s="406"/>
      <c r="D9592" s="406"/>
      <c r="E9592" s="404" t="s">
        <v>65</v>
      </c>
      <c r="G9592"/>
    </row>
    <row r="9593" spans="1:7" ht="23.25" thickBot="1" x14ac:dyDescent="0.25">
      <c r="A9593" s="407">
        <v>6067</v>
      </c>
      <c r="B9593" s="407" t="s">
        <v>4688</v>
      </c>
      <c r="C9593" s="407" t="s">
        <v>184</v>
      </c>
      <c r="D9593" s="407">
        <v>31.36</v>
      </c>
      <c r="E9593" s="404" t="s">
        <v>65</v>
      </c>
      <c r="G9593"/>
    </row>
    <row r="9594" spans="1:7" ht="13.5" thickBot="1" x14ac:dyDescent="0.25">
      <c r="A9594" s="406">
        <v>73656</v>
      </c>
      <c r="B9594" s="406" t="s">
        <v>4689</v>
      </c>
      <c r="C9594" s="406" t="s">
        <v>184</v>
      </c>
      <c r="D9594" s="406">
        <v>11.09</v>
      </c>
      <c r="E9594" s="404" t="s">
        <v>65</v>
      </c>
      <c r="G9594"/>
    </row>
    <row r="9595" spans="1:7" ht="13.5" thickBot="1" x14ac:dyDescent="0.25">
      <c r="A9595" s="407">
        <v>73794</v>
      </c>
      <c r="B9595" s="407" t="s">
        <v>1551</v>
      </c>
      <c r="C9595" s="407"/>
      <c r="D9595" s="407"/>
      <c r="E9595" s="404" t="s">
        <v>65</v>
      </c>
      <c r="G9595"/>
    </row>
    <row r="9596" spans="1:7" ht="13.5" customHeight="1" thickBot="1" x14ac:dyDescent="0.25">
      <c r="A9596" s="406" t="s">
        <v>1552</v>
      </c>
      <c r="B9596" s="406" t="s">
        <v>4690</v>
      </c>
      <c r="C9596" s="406" t="s">
        <v>184</v>
      </c>
      <c r="D9596" s="406">
        <v>28.92</v>
      </c>
      <c r="E9596" s="404" t="s">
        <v>65</v>
      </c>
      <c r="G9596"/>
    </row>
    <row r="9597" spans="1:7" ht="13.5" thickBot="1" x14ac:dyDescent="0.25">
      <c r="A9597" s="407">
        <v>73865</v>
      </c>
      <c r="B9597" s="407" t="s">
        <v>1553</v>
      </c>
      <c r="C9597" s="407"/>
      <c r="D9597" s="407"/>
      <c r="E9597" s="404" t="s">
        <v>65</v>
      </c>
      <c r="G9597"/>
    </row>
    <row r="9598" spans="1:7" ht="23.25" thickBot="1" x14ac:dyDescent="0.25">
      <c r="A9598" s="406" t="s">
        <v>1554</v>
      </c>
      <c r="B9598" s="406" t="s">
        <v>4691</v>
      </c>
      <c r="C9598" s="406" t="s">
        <v>184</v>
      </c>
      <c r="D9598" s="406">
        <v>7.65</v>
      </c>
      <c r="E9598" s="404" t="s">
        <v>65</v>
      </c>
      <c r="G9598"/>
    </row>
    <row r="9599" spans="1:7" ht="13.5" thickBot="1" x14ac:dyDescent="0.25">
      <c r="A9599" s="407">
        <v>73924</v>
      </c>
      <c r="B9599" s="407" t="s">
        <v>1542</v>
      </c>
      <c r="C9599" s="407"/>
      <c r="D9599" s="407"/>
      <c r="E9599" s="404" t="s">
        <v>65</v>
      </c>
      <c r="G9599"/>
    </row>
    <row r="9600" spans="1:7" ht="38.25" customHeight="1" thickBot="1" x14ac:dyDescent="0.25">
      <c r="A9600" s="406" t="s">
        <v>1555</v>
      </c>
      <c r="B9600" s="406" t="s">
        <v>4692</v>
      </c>
      <c r="C9600" s="406" t="s">
        <v>184</v>
      </c>
      <c r="D9600" s="406">
        <v>21.31</v>
      </c>
      <c r="E9600" s="404" t="s">
        <v>65</v>
      </c>
      <c r="G9600"/>
    </row>
    <row r="9601" spans="1:7" ht="13.5" thickBot="1" x14ac:dyDescent="0.25">
      <c r="A9601" s="407" t="s">
        <v>1556</v>
      </c>
      <c r="B9601" s="407" t="s">
        <v>4693</v>
      </c>
      <c r="C9601" s="407" t="s">
        <v>184</v>
      </c>
      <c r="D9601" s="407">
        <v>21.5</v>
      </c>
      <c r="E9601" s="404" t="s">
        <v>65</v>
      </c>
      <c r="G9601"/>
    </row>
    <row r="9602" spans="1:7" ht="13.5" thickBot="1" x14ac:dyDescent="0.25">
      <c r="A9602" s="406" t="s">
        <v>1557</v>
      </c>
      <c r="B9602" s="406" t="s">
        <v>4694</v>
      </c>
      <c r="C9602" s="406" t="s">
        <v>184</v>
      </c>
      <c r="D9602" s="406">
        <v>21.58</v>
      </c>
      <c r="E9602" s="404" t="s">
        <v>65</v>
      </c>
      <c r="G9602"/>
    </row>
    <row r="9603" spans="1:7" ht="13.5" thickBot="1" x14ac:dyDescent="0.25">
      <c r="A9603" s="407">
        <v>74064</v>
      </c>
      <c r="B9603" s="407" t="s">
        <v>3434</v>
      </c>
      <c r="C9603" s="407"/>
      <c r="D9603" s="407"/>
      <c r="E9603" s="404" t="s">
        <v>65</v>
      </c>
      <c r="G9603"/>
    </row>
    <row r="9604" spans="1:7" ht="13.5" thickBot="1" x14ac:dyDescent="0.25">
      <c r="A9604" s="406" t="s">
        <v>1558</v>
      </c>
      <c r="B9604" s="406" t="s">
        <v>4695</v>
      </c>
      <c r="C9604" s="406" t="s">
        <v>184</v>
      </c>
      <c r="D9604" s="406">
        <v>15.67</v>
      </c>
      <c r="E9604" s="404" t="s">
        <v>65</v>
      </c>
      <c r="G9604"/>
    </row>
    <row r="9605" spans="1:7" ht="13.5" thickBot="1" x14ac:dyDescent="0.25">
      <c r="A9605" s="407" t="s">
        <v>1559</v>
      </c>
      <c r="B9605" s="407" t="s">
        <v>4696</v>
      </c>
      <c r="C9605" s="407" t="s">
        <v>184</v>
      </c>
      <c r="D9605" s="407">
        <v>10.3</v>
      </c>
      <c r="E9605" s="404" t="s">
        <v>65</v>
      </c>
      <c r="G9605"/>
    </row>
    <row r="9606" spans="1:7" ht="13.5" thickBot="1" x14ac:dyDescent="0.25">
      <c r="A9606" s="406">
        <v>74145</v>
      </c>
      <c r="B9606" s="406" t="s">
        <v>1560</v>
      </c>
      <c r="C9606" s="406"/>
      <c r="D9606" s="406"/>
      <c r="E9606" s="404" t="s">
        <v>65</v>
      </c>
      <c r="G9606"/>
    </row>
    <row r="9607" spans="1:7" ht="23.25" thickBot="1" x14ac:dyDescent="0.25">
      <c r="A9607" s="407" t="s">
        <v>1561</v>
      </c>
      <c r="B9607" s="407" t="s">
        <v>5080</v>
      </c>
      <c r="C9607" s="407" t="s">
        <v>184</v>
      </c>
      <c r="D9607" s="407">
        <v>14.3</v>
      </c>
      <c r="E9607" s="404" t="s">
        <v>65</v>
      </c>
      <c r="G9607"/>
    </row>
    <row r="9608" spans="1:7" ht="13.5" thickBot="1" x14ac:dyDescent="0.25">
      <c r="A9608" s="406">
        <v>79498</v>
      </c>
      <c r="B9608" s="406" t="s">
        <v>1562</v>
      </c>
      <c r="C9608" s="406"/>
      <c r="D9608" s="406"/>
      <c r="E9608" s="404" t="s">
        <v>65</v>
      </c>
      <c r="G9608"/>
    </row>
    <row r="9609" spans="1:7" ht="23.25" thickBot="1" x14ac:dyDescent="0.25">
      <c r="A9609" s="407" t="s">
        <v>1563</v>
      </c>
      <c r="B9609" s="407" t="s">
        <v>4697</v>
      </c>
      <c r="C9609" s="407" t="s">
        <v>184</v>
      </c>
      <c r="D9609" s="407">
        <v>13.03</v>
      </c>
      <c r="E9609" s="404" t="s">
        <v>65</v>
      </c>
      <c r="G9609"/>
    </row>
    <row r="9610" spans="1:7" ht="13.5" thickBot="1" x14ac:dyDescent="0.25">
      <c r="A9610" s="406">
        <v>79499</v>
      </c>
      <c r="B9610" s="406" t="s">
        <v>1564</v>
      </c>
      <c r="C9610" s="406"/>
      <c r="D9610" s="406"/>
      <c r="E9610" s="404" t="s">
        <v>65</v>
      </c>
      <c r="G9610"/>
    </row>
    <row r="9611" spans="1:7" ht="23.25" thickBot="1" x14ac:dyDescent="0.25">
      <c r="A9611" s="407" t="s">
        <v>1565</v>
      </c>
      <c r="B9611" s="407" t="s">
        <v>1566</v>
      </c>
      <c r="C9611" s="407" t="s">
        <v>2</v>
      </c>
      <c r="D9611" s="407">
        <v>17.5</v>
      </c>
      <c r="E9611" s="404" t="s">
        <v>65</v>
      </c>
      <c r="G9611"/>
    </row>
    <row r="9612" spans="1:7" ht="13.5" thickBot="1" x14ac:dyDescent="0.25">
      <c r="A9612" s="406">
        <v>79515</v>
      </c>
      <c r="B9612" s="406" t="s">
        <v>1567</v>
      </c>
      <c r="C9612" s="406"/>
      <c r="D9612" s="406"/>
      <c r="E9612" s="404" t="s">
        <v>65</v>
      </c>
      <c r="G9612"/>
    </row>
    <row r="9613" spans="1:7" ht="13.5" thickBot="1" x14ac:dyDescent="0.25">
      <c r="A9613" s="407" t="s">
        <v>1568</v>
      </c>
      <c r="B9613" s="407" t="s">
        <v>4698</v>
      </c>
      <c r="C9613" s="407" t="s">
        <v>184</v>
      </c>
      <c r="D9613" s="407">
        <v>27.14</v>
      </c>
      <c r="E9613" s="404" t="s">
        <v>65</v>
      </c>
      <c r="G9613"/>
    </row>
    <row r="9614" spans="1:7" ht="13.5" thickBot="1" x14ac:dyDescent="0.25">
      <c r="A9614" s="406">
        <v>79516</v>
      </c>
      <c r="B9614" s="406" t="s">
        <v>1569</v>
      </c>
      <c r="C9614" s="406"/>
      <c r="D9614" s="406"/>
      <c r="E9614" s="404" t="s">
        <v>65</v>
      </c>
      <c r="G9614"/>
    </row>
    <row r="9615" spans="1:7" ht="13.5" thickBot="1" x14ac:dyDescent="0.25">
      <c r="A9615" s="407" t="s">
        <v>1570</v>
      </c>
      <c r="B9615" s="407" t="s">
        <v>4699</v>
      </c>
      <c r="C9615" s="407" t="s">
        <v>184</v>
      </c>
      <c r="D9615" s="407">
        <v>10.82</v>
      </c>
      <c r="E9615" s="404" t="s">
        <v>65</v>
      </c>
      <c r="G9615"/>
    </row>
    <row r="9616" spans="1:7" ht="13.5" thickBot="1" x14ac:dyDescent="0.25">
      <c r="A9616" s="406">
        <v>84660</v>
      </c>
      <c r="B9616" s="406" t="s">
        <v>4700</v>
      </c>
      <c r="C9616" s="406" t="s">
        <v>184</v>
      </c>
      <c r="D9616" s="406">
        <v>5.48</v>
      </c>
      <c r="E9616" s="404" t="s">
        <v>65</v>
      </c>
      <c r="G9616"/>
    </row>
    <row r="9617" spans="1:7" ht="13.5" thickBot="1" x14ac:dyDescent="0.25">
      <c r="A9617" s="407">
        <v>84661</v>
      </c>
      <c r="B9617" s="407" t="s">
        <v>4701</v>
      </c>
      <c r="C9617" s="407" t="s">
        <v>184</v>
      </c>
      <c r="D9617" s="407">
        <v>13.73</v>
      </c>
      <c r="E9617" s="404" t="s">
        <v>65</v>
      </c>
      <c r="G9617"/>
    </row>
    <row r="9618" spans="1:7" ht="13.5" thickBot="1" x14ac:dyDescent="0.25">
      <c r="A9618" s="406">
        <v>84662</v>
      </c>
      <c r="B9618" s="406" t="s">
        <v>4702</v>
      </c>
      <c r="C9618" s="406" t="s">
        <v>184</v>
      </c>
      <c r="D9618" s="406">
        <v>21.64</v>
      </c>
      <c r="E9618" s="404" t="s">
        <v>65</v>
      </c>
      <c r="G9618"/>
    </row>
    <row r="9619" spans="1:7" ht="13.5" thickBot="1" x14ac:dyDescent="0.25">
      <c r="A9619" s="407">
        <v>159</v>
      </c>
      <c r="B9619" s="407" t="s">
        <v>1571</v>
      </c>
      <c r="C9619" s="407"/>
      <c r="D9619" s="407"/>
      <c r="E9619" s="404" t="s">
        <v>65</v>
      </c>
      <c r="G9619"/>
    </row>
    <row r="9620" spans="1:7" ht="13.5" thickBot="1" x14ac:dyDescent="0.25">
      <c r="A9620" s="406">
        <v>73715</v>
      </c>
      <c r="B9620" s="406" t="s">
        <v>3634</v>
      </c>
      <c r="C9620" s="406" t="s">
        <v>184</v>
      </c>
      <c r="D9620" s="406">
        <v>58.13</v>
      </c>
      <c r="E9620" s="404" t="s">
        <v>65</v>
      </c>
      <c r="G9620"/>
    </row>
    <row r="9621" spans="1:7" ht="13.5" thickBot="1" x14ac:dyDescent="0.25">
      <c r="A9621" s="407">
        <v>161</v>
      </c>
      <c r="B9621" s="407" t="s">
        <v>1572</v>
      </c>
      <c r="C9621" s="407"/>
      <c r="D9621" s="407"/>
      <c r="E9621" s="404" t="s">
        <v>65</v>
      </c>
      <c r="G9621"/>
    </row>
    <row r="9622" spans="1:7" ht="13.5" thickBot="1" x14ac:dyDescent="0.25">
      <c r="A9622" s="406">
        <v>41595</v>
      </c>
      <c r="B9622" s="406" t="s">
        <v>4703</v>
      </c>
      <c r="C9622" s="406" t="s">
        <v>70</v>
      </c>
      <c r="D9622" s="406">
        <v>8.98</v>
      </c>
      <c r="E9622" s="404" t="s">
        <v>65</v>
      </c>
      <c r="G9622"/>
    </row>
    <row r="9623" spans="1:7" ht="13.5" customHeight="1" thickBot="1" x14ac:dyDescent="0.25">
      <c r="A9623" s="407">
        <v>73978</v>
      </c>
      <c r="B9623" s="407" t="s">
        <v>4814</v>
      </c>
      <c r="C9623" s="407"/>
      <c r="D9623" s="407"/>
      <c r="E9623" s="404" t="s">
        <v>65</v>
      </c>
      <c r="G9623"/>
    </row>
    <row r="9624" spans="1:7" ht="13.5" thickBot="1" x14ac:dyDescent="0.25">
      <c r="A9624" s="406" t="s">
        <v>4815</v>
      </c>
      <c r="B9624" s="406" t="s">
        <v>4816</v>
      </c>
      <c r="C9624" s="406" t="s">
        <v>184</v>
      </c>
      <c r="D9624" s="406">
        <v>15.9</v>
      </c>
      <c r="E9624" s="404" t="s">
        <v>65</v>
      </c>
      <c r="G9624"/>
    </row>
    <row r="9625" spans="1:7" ht="13.5" thickBot="1" x14ac:dyDescent="0.25">
      <c r="A9625" s="407">
        <v>74245</v>
      </c>
      <c r="B9625" s="407" t="s">
        <v>4704</v>
      </c>
      <c r="C9625" s="407"/>
      <c r="D9625" s="407"/>
      <c r="E9625" s="404" t="s">
        <v>65</v>
      </c>
      <c r="G9625"/>
    </row>
    <row r="9626" spans="1:7" ht="13.5" thickBot="1" x14ac:dyDescent="0.25">
      <c r="A9626" s="406" t="s">
        <v>1573</v>
      </c>
      <c r="B9626" s="406" t="s">
        <v>4704</v>
      </c>
      <c r="C9626" s="406" t="s">
        <v>184</v>
      </c>
      <c r="D9626" s="406">
        <v>11.29</v>
      </c>
      <c r="E9626" s="404" t="s">
        <v>65</v>
      </c>
      <c r="G9626"/>
    </row>
    <row r="9627" spans="1:7" ht="23.25" thickBot="1" x14ac:dyDescent="0.25">
      <c r="A9627" s="407">
        <v>79467</v>
      </c>
      <c r="B9627" s="407" t="s">
        <v>4817</v>
      </c>
      <c r="C9627" s="407" t="s">
        <v>1574</v>
      </c>
      <c r="D9627" s="407">
        <v>10.36</v>
      </c>
      <c r="E9627" s="404" t="s">
        <v>65</v>
      </c>
      <c r="G9627"/>
    </row>
    <row r="9628" spans="1:7" ht="13.5" thickBot="1" x14ac:dyDescent="0.25">
      <c r="A9628" s="406">
        <v>79500</v>
      </c>
      <c r="B9628" s="406" t="s">
        <v>1575</v>
      </c>
      <c r="C9628" s="406"/>
      <c r="D9628" s="406"/>
      <c r="E9628" s="404" t="s">
        <v>65</v>
      </c>
      <c r="G9628"/>
    </row>
    <row r="9629" spans="1:7" ht="13.5" thickBot="1" x14ac:dyDescent="0.25">
      <c r="A9629" s="407" t="s">
        <v>1576</v>
      </c>
      <c r="B9629" s="407" t="s">
        <v>4705</v>
      </c>
      <c r="C9629" s="407" t="s">
        <v>184</v>
      </c>
      <c r="D9629" s="407">
        <v>15.71</v>
      </c>
      <c r="E9629" s="404" t="s">
        <v>65</v>
      </c>
      <c r="G9629"/>
    </row>
    <row r="9630" spans="1:7" ht="13.5" thickBot="1" x14ac:dyDescent="0.25">
      <c r="A9630" s="406">
        <v>84663</v>
      </c>
      <c r="B9630" s="406" t="s">
        <v>4706</v>
      </c>
      <c r="C9630" s="406" t="s">
        <v>184</v>
      </c>
      <c r="D9630" s="406">
        <v>18.690000000000001</v>
      </c>
      <c r="E9630" s="404" t="s">
        <v>65</v>
      </c>
      <c r="G9630"/>
    </row>
    <row r="9631" spans="1:7" ht="13.5" thickBot="1" x14ac:dyDescent="0.25">
      <c r="A9631" s="407">
        <v>84665</v>
      </c>
      <c r="B9631" s="407" t="s">
        <v>4707</v>
      </c>
      <c r="C9631" s="407" t="s">
        <v>184</v>
      </c>
      <c r="D9631" s="407">
        <v>26.11</v>
      </c>
      <c r="E9631" s="404" t="s">
        <v>65</v>
      </c>
      <c r="G9631"/>
    </row>
    <row r="9632" spans="1:7" ht="13.5" thickBot="1" x14ac:dyDescent="0.25">
      <c r="A9632" s="406">
        <v>84666</v>
      </c>
      <c r="B9632" s="406" t="s">
        <v>4708</v>
      </c>
      <c r="C9632" s="406" t="s">
        <v>184</v>
      </c>
      <c r="D9632" s="406">
        <v>17.59</v>
      </c>
      <c r="E9632" s="404" t="s">
        <v>65</v>
      </c>
      <c r="G9632"/>
    </row>
    <row r="9633" spans="1:7" ht="13.5" thickBot="1" x14ac:dyDescent="0.25">
      <c r="A9633" s="407">
        <v>261</v>
      </c>
      <c r="B9633" s="407" t="s">
        <v>1577</v>
      </c>
      <c r="C9633" s="407"/>
      <c r="D9633" s="407"/>
      <c r="E9633" s="404" t="s">
        <v>65</v>
      </c>
      <c r="G9633"/>
    </row>
    <row r="9634" spans="1:7" ht="13.5" thickBot="1" x14ac:dyDescent="0.25">
      <c r="A9634" s="406">
        <v>75889</v>
      </c>
      <c r="B9634" s="406" t="s">
        <v>8441</v>
      </c>
      <c r="C9634" s="406" t="s">
        <v>184</v>
      </c>
      <c r="D9634" s="406">
        <v>15.37</v>
      </c>
      <c r="E9634" s="404" t="s">
        <v>65</v>
      </c>
      <c r="G9634"/>
    </row>
    <row r="9635" spans="1:7" ht="13.5" thickBot="1" x14ac:dyDescent="0.25">
      <c r="A9635" s="407">
        <v>111</v>
      </c>
      <c r="B9635" s="407" t="s">
        <v>1578</v>
      </c>
      <c r="C9635" s="407"/>
      <c r="D9635" s="407"/>
      <c r="E9635" s="404" t="s">
        <v>65</v>
      </c>
      <c r="G9635"/>
    </row>
    <row r="9636" spans="1:7" ht="23.25" thickBot="1" x14ac:dyDescent="0.25">
      <c r="A9636" s="406">
        <v>73465</v>
      </c>
      <c r="B9636" s="406" t="s">
        <v>13153</v>
      </c>
      <c r="C9636" s="406" t="s">
        <v>184</v>
      </c>
      <c r="D9636" s="406">
        <v>30.51</v>
      </c>
      <c r="E9636" s="404" t="s">
        <v>65</v>
      </c>
      <c r="G9636"/>
    </row>
    <row r="9637" spans="1:7" ht="13.5" thickBot="1" x14ac:dyDescent="0.25">
      <c r="A9637" s="407">
        <v>73675</v>
      </c>
      <c r="B9637" s="407" t="s">
        <v>4303</v>
      </c>
      <c r="C9637" s="407" t="s">
        <v>184</v>
      </c>
      <c r="D9637" s="407">
        <v>61.89</v>
      </c>
      <c r="E9637" s="404" t="s">
        <v>65</v>
      </c>
      <c r="G9637"/>
    </row>
    <row r="9638" spans="1:7" ht="23.25" thickBot="1" x14ac:dyDescent="0.25">
      <c r="A9638" s="406">
        <v>73676</v>
      </c>
      <c r="B9638" s="406" t="s">
        <v>4304</v>
      </c>
      <c r="C9638" s="406" t="s">
        <v>184</v>
      </c>
      <c r="D9638" s="406">
        <v>46.26</v>
      </c>
      <c r="E9638" s="404" t="s">
        <v>65</v>
      </c>
      <c r="G9638"/>
    </row>
    <row r="9639" spans="1:7" ht="13.5" thickBot="1" x14ac:dyDescent="0.25">
      <c r="A9639" s="407">
        <v>73922</v>
      </c>
      <c r="B9639" s="407" t="s">
        <v>4709</v>
      </c>
      <c r="C9639" s="407"/>
      <c r="D9639" s="407"/>
      <c r="E9639" s="404" t="s">
        <v>65</v>
      </c>
      <c r="G9639"/>
    </row>
    <row r="9640" spans="1:7" ht="23.25" thickBot="1" x14ac:dyDescent="0.25">
      <c r="A9640" s="406" t="s">
        <v>1579</v>
      </c>
      <c r="B9640" s="406" t="s">
        <v>4305</v>
      </c>
      <c r="C9640" s="406" t="s">
        <v>184</v>
      </c>
      <c r="D9640" s="406">
        <v>46.15</v>
      </c>
      <c r="E9640" s="404" t="s">
        <v>65</v>
      </c>
      <c r="G9640"/>
    </row>
    <row r="9641" spans="1:7" ht="23.25" thickBot="1" x14ac:dyDescent="0.25">
      <c r="A9641" s="407" t="s">
        <v>1580</v>
      </c>
      <c r="B9641" s="407" t="s">
        <v>4306</v>
      </c>
      <c r="C9641" s="407" t="s">
        <v>184</v>
      </c>
      <c r="D9641" s="407">
        <v>40.86</v>
      </c>
      <c r="E9641" s="404" t="s">
        <v>65</v>
      </c>
      <c r="G9641"/>
    </row>
    <row r="9642" spans="1:7" ht="23.25" thickBot="1" x14ac:dyDescent="0.25">
      <c r="A9642" s="406" t="s">
        <v>1581</v>
      </c>
      <c r="B9642" s="406" t="s">
        <v>4307</v>
      </c>
      <c r="C9642" s="406" t="s">
        <v>184</v>
      </c>
      <c r="D9642" s="406">
        <v>39.81</v>
      </c>
      <c r="E9642" s="404" t="s">
        <v>65</v>
      </c>
      <c r="G9642"/>
    </row>
    <row r="9643" spans="1:7" ht="23.25" thickBot="1" x14ac:dyDescent="0.25">
      <c r="A9643" s="407" t="s">
        <v>1582</v>
      </c>
      <c r="B9643" s="407" t="s">
        <v>4308</v>
      </c>
      <c r="C9643" s="407" t="s">
        <v>184</v>
      </c>
      <c r="D9643" s="407">
        <v>38.96</v>
      </c>
      <c r="E9643" s="404" t="s">
        <v>65</v>
      </c>
      <c r="G9643"/>
    </row>
    <row r="9644" spans="1:7" ht="23.25" thickBot="1" x14ac:dyDescent="0.25">
      <c r="A9644" s="406" t="s">
        <v>1583</v>
      </c>
      <c r="B9644" s="406" t="s">
        <v>4309</v>
      </c>
      <c r="C9644" s="406" t="s">
        <v>184</v>
      </c>
      <c r="D9644" s="406">
        <v>44.04</v>
      </c>
      <c r="E9644" s="404" t="s">
        <v>65</v>
      </c>
      <c r="G9644"/>
    </row>
    <row r="9645" spans="1:7" ht="13.5" thickBot="1" x14ac:dyDescent="0.25">
      <c r="A9645" s="407">
        <v>73923</v>
      </c>
      <c r="B9645" s="407" t="s">
        <v>1584</v>
      </c>
      <c r="C9645" s="407"/>
      <c r="D9645" s="407"/>
      <c r="E9645" s="404" t="s">
        <v>65</v>
      </c>
      <c r="G9645"/>
    </row>
    <row r="9646" spans="1:7" ht="23.25" thickBot="1" x14ac:dyDescent="0.25">
      <c r="A9646" s="406" t="s">
        <v>1585</v>
      </c>
      <c r="B9646" s="406" t="s">
        <v>4310</v>
      </c>
      <c r="C9646" s="406" t="s">
        <v>184</v>
      </c>
      <c r="D9646" s="406">
        <v>34.25</v>
      </c>
      <c r="E9646" s="404" t="s">
        <v>65</v>
      </c>
      <c r="G9646"/>
    </row>
    <row r="9647" spans="1:7" ht="23.25" thickBot="1" x14ac:dyDescent="0.25">
      <c r="A9647" s="407" t="s">
        <v>1586</v>
      </c>
      <c r="B9647" s="407" t="s">
        <v>4311</v>
      </c>
      <c r="C9647" s="407" t="s">
        <v>184</v>
      </c>
      <c r="D9647" s="407">
        <v>52.44</v>
      </c>
      <c r="E9647" s="404" t="s">
        <v>65</v>
      </c>
      <c r="G9647"/>
    </row>
    <row r="9648" spans="1:7" ht="23.25" thickBot="1" x14ac:dyDescent="0.25">
      <c r="A9648" s="406" t="s">
        <v>1587</v>
      </c>
      <c r="B9648" s="406" t="s">
        <v>4312</v>
      </c>
      <c r="C9648" s="406" t="s">
        <v>184</v>
      </c>
      <c r="D9648" s="406">
        <v>39.81</v>
      </c>
      <c r="E9648" s="404" t="s">
        <v>65</v>
      </c>
      <c r="G9648"/>
    </row>
    <row r="9649" spans="1:7" ht="13.5" thickBot="1" x14ac:dyDescent="0.25">
      <c r="A9649" s="407">
        <v>73974</v>
      </c>
      <c r="B9649" s="407" t="s">
        <v>1588</v>
      </c>
      <c r="C9649" s="407"/>
      <c r="D9649" s="407"/>
      <c r="E9649" s="404" t="s">
        <v>65</v>
      </c>
      <c r="G9649"/>
    </row>
    <row r="9650" spans="1:7" ht="23.25" thickBot="1" x14ac:dyDescent="0.25">
      <c r="A9650" s="406" t="s">
        <v>1589</v>
      </c>
      <c r="B9650" s="406" t="s">
        <v>4313</v>
      </c>
      <c r="C9650" s="406" t="s">
        <v>184</v>
      </c>
      <c r="D9650" s="406">
        <v>33.83</v>
      </c>
      <c r="E9650" s="404" t="s">
        <v>65</v>
      </c>
      <c r="G9650"/>
    </row>
    <row r="9651" spans="1:7" ht="13.5" thickBot="1" x14ac:dyDescent="0.25">
      <c r="A9651" s="407">
        <v>73991</v>
      </c>
      <c r="B9651" s="407" t="s">
        <v>1590</v>
      </c>
      <c r="C9651" s="407"/>
      <c r="D9651" s="407"/>
      <c r="E9651" s="404" t="s">
        <v>65</v>
      </c>
      <c r="G9651"/>
    </row>
    <row r="9652" spans="1:7" ht="13.5" customHeight="1" thickBot="1" x14ac:dyDescent="0.25">
      <c r="A9652" s="406" t="s">
        <v>1591</v>
      </c>
      <c r="B9652" s="406" t="s">
        <v>4314</v>
      </c>
      <c r="C9652" s="406" t="s">
        <v>184</v>
      </c>
      <c r="D9652" s="406">
        <v>38.31</v>
      </c>
      <c r="E9652" s="404" t="s">
        <v>65</v>
      </c>
      <c r="G9652"/>
    </row>
    <row r="9653" spans="1:7" ht="23.25" thickBot="1" x14ac:dyDescent="0.25">
      <c r="A9653" s="407" t="s">
        <v>1592</v>
      </c>
      <c r="B9653" s="407" t="s">
        <v>4315</v>
      </c>
      <c r="C9653" s="407" t="s">
        <v>184</v>
      </c>
      <c r="D9653" s="407">
        <v>37.69</v>
      </c>
      <c r="E9653" s="404" t="s">
        <v>65</v>
      </c>
      <c r="G9653"/>
    </row>
    <row r="9654" spans="1:7" ht="23.25" thickBot="1" x14ac:dyDescent="0.25">
      <c r="A9654" s="406" t="s">
        <v>1593</v>
      </c>
      <c r="B9654" s="406" t="s">
        <v>4316</v>
      </c>
      <c r="C9654" s="406" t="s">
        <v>184</v>
      </c>
      <c r="D9654" s="406">
        <v>44.51</v>
      </c>
      <c r="E9654" s="404" t="s">
        <v>65</v>
      </c>
      <c r="G9654"/>
    </row>
    <row r="9655" spans="1:7" ht="23.25" thickBot="1" x14ac:dyDescent="0.25">
      <c r="A9655" s="407" t="s">
        <v>1594</v>
      </c>
      <c r="B9655" s="407" t="s">
        <v>4317</v>
      </c>
      <c r="C9655" s="407" t="s">
        <v>184</v>
      </c>
      <c r="D9655" s="407">
        <v>38.880000000000003</v>
      </c>
      <c r="E9655" s="404" t="s">
        <v>65</v>
      </c>
      <c r="G9655"/>
    </row>
    <row r="9656" spans="1:7" ht="13.5" thickBot="1" x14ac:dyDescent="0.25">
      <c r="A9656" s="406">
        <v>74079</v>
      </c>
      <c r="B9656" s="406" t="s">
        <v>1595</v>
      </c>
      <c r="C9656" s="406"/>
      <c r="D9656" s="406"/>
      <c r="E9656" s="404" t="s">
        <v>65</v>
      </c>
      <c r="G9656"/>
    </row>
    <row r="9657" spans="1:7" ht="23.25" thickBot="1" x14ac:dyDescent="0.25">
      <c r="A9657" s="407" t="s">
        <v>1596</v>
      </c>
      <c r="B9657" s="407" t="s">
        <v>12586</v>
      </c>
      <c r="C9657" s="407" t="s">
        <v>12587</v>
      </c>
      <c r="D9657" s="407">
        <v>50.8</v>
      </c>
      <c r="E9657" s="404" t="s">
        <v>65</v>
      </c>
      <c r="G9657"/>
    </row>
    <row r="9658" spans="1:7" ht="23.25" thickBot="1" x14ac:dyDescent="0.25">
      <c r="A9658" s="406" t="s">
        <v>1597</v>
      </c>
      <c r="B9658" s="406" t="s">
        <v>4318</v>
      </c>
      <c r="C9658" s="406" t="s">
        <v>184</v>
      </c>
      <c r="D9658" s="406">
        <v>50.78</v>
      </c>
      <c r="E9658" s="404" t="s">
        <v>65</v>
      </c>
      <c r="G9658"/>
    </row>
    <row r="9659" spans="1:7" ht="13.5" thickBot="1" x14ac:dyDescent="0.25">
      <c r="A9659" s="407">
        <v>76447</v>
      </c>
      <c r="B9659" s="407" t="s">
        <v>1598</v>
      </c>
      <c r="C9659" s="407"/>
      <c r="D9659" s="407"/>
      <c r="E9659" s="404" t="s">
        <v>65</v>
      </c>
      <c r="G9659"/>
    </row>
    <row r="9660" spans="1:7" ht="23.25" thickBot="1" x14ac:dyDescent="0.25">
      <c r="A9660" s="406" t="s">
        <v>1599</v>
      </c>
      <c r="B9660" s="406" t="s">
        <v>4319</v>
      </c>
      <c r="C9660" s="406" t="s">
        <v>184</v>
      </c>
      <c r="D9660" s="406">
        <v>40.33</v>
      </c>
      <c r="E9660" s="404" t="s">
        <v>65</v>
      </c>
      <c r="G9660"/>
    </row>
    <row r="9661" spans="1:7" ht="68.25" customHeight="1" thickBot="1" x14ac:dyDescent="0.25">
      <c r="A9661" s="407">
        <v>76448</v>
      </c>
      <c r="B9661" s="407" t="s">
        <v>1584</v>
      </c>
      <c r="C9661" s="407"/>
      <c r="D9661" s="407"/>
      <c r="E9661" s="404" t="s">
        <v>65</v>
      </c>
      <c r="G9661"/>
    </row>
    <row r="9662" spans="1:7" ht="23.25" thickBot="1" x14ac:dyDescent="0.25">
      <c r="A9662" s="406" t="s">
        <v>1600</v>
      </c>
      <c r="B9662" s="406" t="s">
        <v>4320</v>
      </c>
      <c r="C9662" s="406" t="s">
        <v>184</v>
      </c>
      <c r="D9662" s="406">
        <v>32.35</v>
      </c>
      <c r="E9662" s="404" t="s">
        <v>65</v>
      </c>
      <c r="G9662"/>
    </row>
    <row r="9663" spans="1:7" ht="23.25" thickBot="1" x14ac:dyDescent="0.25">
      <c r="A9663" s="407" t="s">
        <v>1601</v>
      </c>
      <c r="B9663" s="407" t="s">
        <v>4321</v>
      </c>
      <c r="C9663" s="407" t="s">
        <v>184</v>
      </c>
      <c r="D9663" s="407">
        <v>39.96</v>
      </c>
      <c r="E9663" s="404" t="s">
        <v>65</v>
      </c>
      <c r="G9663"/>
    </row>
    <row r="9664" spans="1:7" ht="23.25" thickBot="1" x14ac:dyDescent="0.25">
      <c r="A9664" s="406" t="s">
        <v>1602</v>
      </c>
      <c r="B9664" s="406" t="s">
        <v>4322</v>
      </c>
      <c r="C9664" s="406" t="s">
        <v>184</v>
      </c>
      <c r="D9664" s="406">
        <v>36.159999999999997</v>
      </c>
      <c r="E9664" s="404" t="s">
        <v>65</v>
      </c>
      <c r="G9664"/>
    </row>
    <row r="9665" spans="1:7" ht="23.25" thickBot="1" x14ac:dyDescent="0.25">
      <c r="A9665" s="407">
        <v>84172</v>
      </c>
      <c r="B9665" s="407" t="s">
        <v>4323</v>
      </c>
      <c r="C9665" s="407" t="s">
        <v>184</v>
      </c>
      <c r="D9665" s="407">
        <v>47.11</v>
      </c>
      <c r="E9665" s="404" t="s">
        <v>65</v>
      </c>
      <c r="G9665"/>
    </row>
    <row r="9666" spans="1:7" ht="23.25" thickBot="1" x14ac:dyDescent="0.25">
      <c r="A9666" s="406">
        <v>84173</v>
      </c>
      <c r="B9666" s="406" t="s">
        <v>13154</v>
      </c>
      <c r="C9666" s="406" t="s">
        <v>184</v>
      </c>
      <c r="D9666" s="406">
        <v>41.49</v>
      </c>
      <c r="E9666" s="404" t="s">
        <v>65</v>
      </c>
      <c r="G9666"/>
    </row>
    <row r="9667" spans="1:7" ht="23.25" thickBot="1" x14ac:dyDescent="0.25">
      <c r="A9667" s="407">
        <v>84174</v>
      </c>
      <c r="B9667" s="407" t="s">
        <v>4324</v>
      </c>
      <c r="C9667" s="407" t="s">
        <v>184</v>
      </c>
      <c r="D9667" s="407">
        <v>58.58</v>
      </c>
      <c r="E9667" s="404" t="s">
        <v>65</v>
      </c>
      <c r="G9667"/>
    </row>
    <row r="9668" spans="1:7" ht="13.5" thickBot="1" x14ac:dyDescent="0.25">
      <c r="A9668" s="406">
        <v>112</v>
      </c>
      <c r="B9668" s="406" t="s">
        <v>1603</v>
      </c>
      <c r="C9668" s="406"/>
      <c r="D9668" s="406"/>
      <c r="E9668" s="404" t="s">
        <v>65</v>
      </c>
      <c r="G9668"/>
    </row>
    <row r="9669" spans="1:7" ht="23.25" thickBot="1" x14ac:dyDescent="0.25">
      <c r="A9669" s="407">
        <v>72191</v>
      </c>
      <c r="B9669" s="407" t="s">
        <v>4325</v>
      </c>
      <c r="C9669" s="407" t="s">
        <v>184</v>
      </c>
      <c r="D9669" s="407">
        <v>67.680000000000007</v>
      </c>
      <c r="E9669" s="404" t="s">
        <v>65</v>
      </c>
      <c r="G9669"/>
    </row>
    <row r="9670" spans="1:7" ht="13.5" thickBot="1" x14ac:dyDescent="0.25">
      <c r="A9670" s="406">
        <v>72192</v>
      </c>
      <c r="B9670" s="406" t="s">
        <v>4326</v>
      </c>
      <c r="C9670" s="406" t="s">
        <v>184</v>
      </c>
      <c r="D9670" s="406">
        <v>17.63</v>
      </c>
      <c r="E9670" s="404" t="s">
        <v>65</v>
      </c>
      <c r="G9670"/>
    </row>
    <row r="9671" spans="1:7" ht="13.5" thickBot="1" x14ac:dyDescent="0.25">
      <c r="A9671" s="407">
        <v>72193</v>
      </c>
      <c r="B9671" s="407" t="s">
        <v>4326</v>
      </c>
      <c r="C9671" s="407" t="s">
        <v>184</v>
      </c>
      <c r="D9671" s="407">
        <v>48.75</v>
      </c>
      <c r="E9671" s="404" t="s">
        <v>65</v>
      </c>
      <c r="G9671"/>
    </row>
    <row r="9672" spans="1:7" ht="23.25" thickBot="1" x14ac:dyDescent="0.25">
      <c r="A9672" s="406">
        <v>73655</v>
      </c>
      <c r="B9672" s="406" t="s">
        <v>4327</v>
      </c>
      <c r="C9672" s="406" t="s">
        <v>184</v>
      </c>
      <c r="D9672" s="406">
        <v>145.1</v>
      </c>
      <c r="E9672" s="404" t="s">
        <v>65</v>
      </c>
      <c r="G9672"/>
    </row>
    <row r="9673" spans="1:7" ht="13.5" thickBot="1" x14ac:dyDescent="0.25">
      <c r="A9673" s="407">
        <v>73734</v>
      </c>
      <c r="B9673" s="407" t="s">
        <v>1604</v>
      </c>
      <c r="C9673" s="407"/>
      <c r="D9673" s="407"/>
      <c r="E9673" s="404" t="s">
        <v>65</v>
      </c>
      <c r="G9673"/>
    </row>
    <row r="9674" spans="1:7" ht="13.5" thickBot="1" x14ac:dyDescent="0.25">
      <c r="A9674" s="406" t="s">
        <v>1605</v>
      </c>
      <c r="B9674" s="406" t="s">
        <v>4328</v>
      </c>
      <c r="C9674" s="406" t="s">
        <v>184</v>
      </c>
      <c r="D9674" s="406">
        <v>97.29</v>
      </c>
      <c r="E9674" s="404" t="s">
        <v>65</v>
      </c>
      <c r="G9674"/>
    </row>
    <row r="9675" spans="1:7" ht="13.5" thickBot="1" x14ac:dyDescent="0.25">
      <c r="A9675" s="407">
        <v>84181</v>
      </c>
      <c r="B9675" s="407" t="s">
        <v>4329</v>
      </c>
      <c r="C9675" s="407" t="s">
        <v>184</v>
      </c>
      <c r="D9675" s="407">
        <v>69.55</v>
      </c>
      <c r="E9675" s="404" t="s">
        <v>65</v>
      </c>
      <c r="G9675"/>
    </row>
    <row r="9676" spans="1:7" ht="13.5" thickBot="1" x14ac:dyDescent="0.25">
      <c r="A9676" s="406">
        <v>84182</v>
      </c>
      <c r="B9676" s="406" t="s">
        <v>4330</v>
      </c>
      <c r="C9676" s="406" t="s">
        <v>184</v>
      </c>
      <c r="D9676" s="406">
        <v>74.38</v>
      </c>
      <c r="E9676" s="404" t="s">
        <v>65</v>
      </c>
      <c r="G9676"/>
    </row>
    <row r="9677" spans="1:7" ht="13.5" thickBot="1" x14ac:dyDescent="0.25">
      <c r="A9677" s="407">
        <v>113</v>
      </c>
      <c r="B9677" s="407" t="s">
        <v>1606</v>
      </c>
      <c r="C9677" s="407"/>
      <c r="D9677" s="407"/>
      <c r="E9677" s="404" t="s">
        <v>65</v>
      </c>
      <c r="G9677"/>
    </row>
    <row r="9678" spans="1:7" ht="23.25" thickBot="1" x14ac:dyDescent="0.25">
      <c r="A9678" s="406">
        <v>87246</v>
      </c>
      <c r="B9678" s="406" t="s">
        <v>8442</v>
      </c>
      <c r="C9678" s="406" t="s">
        <v>8443</v>
      </c>
      <c r="D9678" s="406">
        <v>31.44</v>
      </c>
      <c r="E9678" s="404" t="s">
        <v>65</v>
      </c>
      <c r="G9678"/>
    </row>
    <row r="9679" spans="1:7" ht="23.25" thickBot="1" x14ac:dyDescent="0.25">
      <c r="A9679" s="407">
        <v>87247</v>
      </c>
      <c r="B9679" s="407" t="s">
        <v>8444</v>
      </c>
      <c r="C9679" s="407" t="s">
        <v>8443</v>
      </c>
      <c r="D9679" s="407">
        <v>26.9</v>
      </c>
      <c r="E9679" s="404" t="s">
        <v>65</v>
      </c>
      <c r="G9679"/>
    </row>
    <row r="9680" spans="1:7" ht="13.5" customHeight="1" thickBot="1" x14ac:dyDescent="0.25">
      <c r="A9680" s="406">
        <v>87248</v>
      </c>
      <c r="B9680" s="406" t="s">
        <v>8445</v>
      </c>
      <c r="C9680" s="406" t="s">
        <v>8443</v>
      </c>
      <c r="D9680" s="406">
        <v>23.1</v>
      </c>
      <c r="E9680" s="404" t="s">
        <v>65</v>
      </c>
      <c r="G9680"/>
    </row>
    <row r="9681" spans="1:7" ht="23.25" thickBot="1" x14ac:dyDescent="0.25">
      <c r="A9681" s="407">
        <v>87249</v>
      </c>
      <c r="B9681" s="407" t="s">
        <v>8446</v>
      </c>
      <c r="C9681" s="407" t="s">
        <v>8447</v>
      </c>
      <c r="D9681" s="407">
        <v>35.770000000000003</v>
      </c>
      <c r="E9681" s="404" t="s">
        <v>65</v>
      </c>
      <c r="G9681"/>
    </row>
    <row r="9682" spans="1:7" ht="23.25" thickBot="1" x14ac:dyDescent="0.25">
      <c r="A9682" s="406">
        <v>87250</v>
      </c>
      <c r="B9682" s="406" t="s">
        <v>8448</v>
      </c>
      <c r="C9682" s="406" t="s">
        <v>8447</v>
      </c>
      <c r="D9682" s="406">
        <v>28.58</v>
      </c>
      <c r="E9682" s="404" t="s">
        <v>65</v>
      </c>
      <c r="G9682"/>
    </row>
    <row r="9683" spans="1:7" ht="23.25" thickBot="1" x14ac:dyDescent="0.25">
      <c r="A9683" s="407">
        <v>87251</v>
      </c>
      <c r="B9683" s="407" t="s">
        <v>8449</v>
      </c>
      <c r="C9683" s="407" t="s">
        <v>8447</v>
      </c>
      <c r="D9683" s="407">
        <v>23.85</v>
      </c>
      <c r="E9683" s="404" t="s">
        <v>65</v>
      </c>
      <c r="G9683"/>
    </row>
    <row r="9684" spans="1:7" ht="23.25" thickBot="1" x14ac:dyDescent="0.25">
      <c r="A9684" s="406">
        <v>87255</v>
      </c>
      <c r="B9684" s="406" t="s">
        <v>8450</v>
      </c>
      <c r="C9684" s="406" t="s">
        <v>8451</v>
      </c>
      <c r="D9684" s="406">
        <v>54.96</v>
      </c>
      <c r="E9684" s="404" t="s">
        <v>65</v>
      </c>
      <c r="G9684"/>
    </row>
    <row r="9685" spans="1:7" ht="23.25" thickBot="1" x14ac:dyDescent="0.25">
      <c r="A9685" s="407">
        <v>87256</v>
      </c>
      <c r="B9685" s="407" t="s">
        <v>8452</v>
      </c>
      <c r="C9685" s="407" t="s">
        <v>8451</v>
      </c>
      <c r="D9685" s="407">
        <v>46.58</v>
      </c>
      <c r="E9685" s="404" t="s">
        <v>65</v>
      </c>
      <c r="G9685"/>
    </row>
    <row r="9686" spans="1:7" ht="23.25" thickBot="1" x14ac:dyDescent="0.25">
      <c r="A9686" s="406">
        <v>87257</v>
      </c>
      <c r="B9686" s="406" t="s">
        <v>8453</v>
      </c>
      <c r="C9686" s="406" t="s">
        <v>8451</v>
      </c>
      <c r="D9686" s="406">
        <v>41.08</v>
      </c>
      <c r="E9686" s="404" t="s">
        <v>65</v>
      </c>
      <c r="G9686"/>
    </row>
    <row r="9687" spans="1:7" ht="23.25" thickBot="1" x14ac:dyDescent="0.25">
      <c r="A9687" s="407">
        <v>87258</v>
      </c>
      <c r="B9687" s="407" t="s">
        <v>8454</v>
      </c>
      <c r="C9687" s="407" t="s">
        <v>8455</v>
      </c>
      <c r="D9687" s="407">
        <v>72.709999999999994</v>
      </c>
      <c r="E9687" s="404" t="s">
        <v>65</v>
      </c>
      <c r="G9687"/>
    </row>
    <row r="9688" spans="1:7" ht="23.25" thickBot="1" x14ac:dyDescent="0.25">
      <c r="A9688" s="406">
        <v>87259</v>
      </c>
      <c r="B9688" s="406" t="s">
        <v>8456</v>
      </c>
      <c r="C9688" s="406" t="s">
        <v>8455</v>
      </c>
      <c r="D9688" s="406">
        <v>64.8</v>
      </c>
      <c r="E9688" s="404" t="s">
        <v>65</v>
      </c>
      <c r="G9688"/>
    </row>
    <row r="9689" spans="1:7" ht="23.25" thickBot="1" x14ac:dyDescent="0.25">
      <c r="A9689" s="407">
        <v>87260</v>
      </c>
      <c r="B9689" s="407" t="s">
        <v>8457</v>
      </c>
      <c r="C9689" s="407" t="s">
        <v>8455</v>
      </c>
      <c r="D9689" s="407">
        <v>60</v>
      </c>
      <c r="E9689" s="404" t="s">
        <v>65</v>
      </c>
      <c r="G9689"/>
    </row>
    <row r="9690" spans="1:7" ht="23.25" thickBot="1" x14ac:dyDescent="0.25">
      <c r="A9690" s="406">
        <v>87261</v>
      </c>
      <c r="B9690" s="406" t="s">
        <v>12588</v>
      </c>
      <c r="C9690" s="406" t="s">
        <v>8455</v>
      </c>
      <c r="D9690" s="406">
        <v>82.86</v>
      </c>
      <c r="E9690" s="404" t="s">
        <v>65</v>
      </c>
      <c r="G9690"/>
    </row>
    <row r="9691" spans="1:7" ht="13.5" customHeight="1" thickBot="1" x14ac:dyDescent="0.25">
      <c r="A9691" s="407">
        <v>87262</v>
      </c>
      <c r="B9691" s="407" t="s">
        <v>12589</v>
      </c>
      <c r="C9691" s="407" t="s">
        <v>8455</v>
      </c>
      <c r="D9691" s="407">
        <v>73.84</v>
      </c>
      <c r="E9691" s="404" t="s">
        <v>65</v>
      </c>
      <c r="G9691"/>
    </row>
    <row r="9692" spans="1:7" ht="23.25" thickBot="1" x14ac:dyDescent="0.25">
      <c r="A9692" s="406">
        <v>87263</v>
      </c>
      <c r="B9692" s="406" t="s">
        <v>12590</v>
      </c>
      <c r="C9692" s="406" t="s">
        <v>8455</v>
      </c>
      <c r="D9692" s="406">
        <v>68.19</v>
      </c>
      <c r="E9692" s="404" t="s">
        <v>65</v>
      </c>
      <c r="G9692"/>
    </row>
    <row r="9693" spans="1:7" ht="23.25" thickBot="1" x14ac:dyDescent="0.25">
      <c r="A9693" s="407">
        <v>89046</v>
      </c>
      <c r="B9693" s="407" t="s">
        <v>12591</v>
      </c>
      <c r="C9693" s="407" t="s">
        <v>12592</v>
      </c>
      <c r="D9693" s="407">
        <v>26.68</v>
      </c>
      <c r="E9693" s="404" t="s">
        <v>65</v>
      </c>
      <c r="G9693"/>
    </row>
    <row r="9694" spans="1:7" ht="51" customHeight="1" thickBot="1" x14ac:dyDescent="0.25">
      <c r="A9694" s="406">
        <v>89171</v>
      </c>
      <c r="B9694" s="406" t="s">
        <v>12593</v>
      </c>
      <c r="C9694" s="406" t="s">
        <v>12592</v>
      </c>
      <c r="D9694" s="406">
        <v>24.84</v>
      </c>
      <c r="E9694" s="404" t="s">
        <v>65</v>
      </c>
      <c r="G9694"/>
    </row>
    <row r="9695" spans="1:7" ht="13.5" thickBot="1" x14ac:dyDescent="0.25">
      <c r="A9695" s="407">
        <v>115</v>
      </c>
      <c r="B9695" s="407" t="s">
        <v>1607</v>
      </c>
      <c r="C9695" s="407"/>
      <c r="D9695" s="407"/>
      <c r="E9695" s="404" t="s">
        <v>65</v>
      </c>
      <c r="G9695"/>
    </row>
    <row r="9696" spans="1:7" ht="13.5" thickBot="1" x14ac:dyDescent="0.25">
      <c r="A9696" s="406">
        <v>73743</v>
      </c>
      <c r="B9696" s="406" t="s">
        <v>1608</v>
      </c>
      <c r="C9696" s="406"/>
      <c r="D9696" s="406"/>
      <c r="E9696" s="404" t="s">
        <v>65</v>
      </c>
      <c r="G9696"/>
    </row>
    <row r="9697" spans="1:7" ht="23.25" thickBot="1" x14ac:dyDescent="0.25">
      <c r="A9697" s="407" t="s">
        <v>1609</v>
      </c>
      <c r="B9697" s="407" t="s">
        <v>4331</v>
      </c>
      <c r="C9697" s="407" t="s">
        <v>184</v>
      </c>
      <c r="D9697" s="407">
        <v>138.41</v>
      </c>
      <c r="E9697" s="404" t="s">
        <v>65</v>
      </c>
      <c r="G9697"/>
    </row>
    <row r="9698" spans="1:7" ht="13.5" thickBot="1" x14ac:dyDescent="0.25">
      <c r="A9698" s="406">
        <v>73818</v>
      </c>
      <c r="B9698" s="406" t="s">
        <v>1610</v>
      </c>
      <c r="C9698" s="406"/>
      <c r="D9698" s="406"/>
      <c r="E9698" s="404" t="s">
        <v>65</v>
      </c>
      <c r="G9698"/>
    </row>
    <row r="9699" spans="1:7" ht="13.5" thickBot="1" x14ac:dyDescent="0.25">
      <c r="A9699" s="407" t="s">
        <v>1611</v>
      </c>
      <c r="B9699" s="407" t="s">
        <v>3436</v>
      </c>
      <c r="C9699" s="407" t="s">
        <v>184</v>
      </c>
      <c r="D9699" s="407">
        <v>6.18</v>
      </c>
      <c r="E9699" s="404" t="s">
        <v>65</v>
      </c>
      <c r="G9699"/>
    </row>
    <row r="9700" spans="1:7" ht="13.5" thickBot="1" x14ac:dyDescent="0.25">
      <c r="A9700" s="406">
        <v>73921</v>
      </c>
      <c r="B9700" s="406" t="s">
        <v>1612</v>
      </c>
      <c r="C9700" s="406"/>
      <c r="D9700" s="406"/>
      <c r="E9700" s="404" t="s">
        <v>65</v>
      </c>
      <c r="G9700"/>
    </row>
    <row r="9701" spans="1:7" ht="13.5" thickBot="1" x14ac:dyDescent="0.25">
      <c r="A9701" s="407" t="s">
        <v>1613</v>
      </c>
      <c r="B9701" s="407" t="s">
        <v>4332</v>
      </c>
      <c r="C9701" s="407" t="s">
        <v>184</v>
      </c>
      <c r="D9701" s="407">
        <v>107.65</v>
      </c>
      <c r="E9701" s="404" t="s">
        <v>65</v>
      </c>
      <c r="G9701"/>
    </row>
    <row r="9702" spans="1:7" ht="13.5" thickBot="1" x14ac:dyDescent="0.25">
      <c r="A9702" s="406" t="s">
        <v>1614</v>
      </c>
      <c r="B9702" s="406" t="s">
        <v>4333</v>
      </c>
      <c r="C9702" s="406" t="s">
        <v>184</v>
      </c>
      <c r="D9702" s="406">
        <v>29.45</v>
      </c>
      <c r="E9702" s="404" t="s">
        <v>65</v>
      </c>
      <c r="G9702"/>
    </row>
    <row r="9703" spans="1:7" ht="13.5" thickBot="1" x14ac:dyDescent="0.25">
      <c r="A9703" s="407">
        <v>73957</v>
      </c>
      <c r="B9703" s="407" t="s">
        <v>1615</v>
      </c>
      <c r="C9703" s="407"/>
      <c r="D9703" s="407"/>
      <c r="E9703" s="404" t="s">
        <v>65</v>
      </c>
      <c r="G9703"/>
    </row>
    <row r="9704" spans="1:7" ht="23.25" thickBot="1" x14ac:dyDescent="0.25">
      <c r="A9704" s="406" t="s">
        <v>1616</v>
      </c>
      <c r="B9704" s="406" t="s">
        <v>4334</v>
      </c>
      <c r="C9704" s="406" t="s">
        <v>184</v>
      </c>
      <c r="D9704" s="406">
        <v>50.35</v>
      </c>
      <c r="E9704" s="404" t="s">
        <v>65</v>
      </c>
      <c r="G9704"/>
    </row>
    <row r="9705" spans="1:7" ht="13.5" thickBot="1" x14ac:dyDescent="0.25">
      <c r="A9705" s="407">
        <v>74160</v>
      </c>
      <c r="B9705" s="407" t="s">
        <v>1617</v>
      </c>
      <c r="C9705" s="407"/>
      <c r="D9705" s="407"/>
      <c r="E9705" s="404" t="s">
        <v>65</v>
      </c>
      <c r="G9705"/>
    </row>
    <row r="9706" spans="1:7" ht="23.25" thickBot="1" x14ac:dyDescent="0.25">
      <c r="A9706" s="406" t="s">
        <v>1618</v>
      </c>
      <c r="B9706" s="406" t="s">
        <v>4335</v>
      </c>
      <c r="C9706" s="406" t="s">
        <v>184</v>
      </c>
      <c r="D9706" s="406">
        <v>33.200000000000003</v>
      </c>
      <c r="E9706" s="404" t="s">
        <v>65</v>
      </c>
      <c r="G9706"/>
    </row>
    <row r="9707" spans="1:7" ht="76.5" customHeight="1" thickBot="1" x14ac:dyDescent="0.25">
      <c r="A9707" s="407">
        <v>74235</v>
      </c>
      <c r="B9707" s="407" t="s">
        <v>1619</v>
      </c>
      <c r="C9707" s="407"/>
      <c r="D9707" s="407"/>
      <c r="E9707" s="404" t="s">
        <v>65</v>
      </c>
      <c r="G9707"/>
    </row>
    <row r="9708" spans="1:7" ht="23.25" thickBot="1" x14ac:dyDescent="0.25">
      <c r="A9708" s="406" t="s">
        <v>1620</v>
      </c>
      <c r="B9708" s="406" t="s">
        <v>4336</v>
      </c>
      <c r="C9708" s="406" t="s">
        <v>184</v>
      </c>
      <c r="D9708" s="406">
        <v>114.88</v>
      </c>
      <c r="E9708" s="404" t="s">
        <v>65</v>
      </c>
      <c r="G9708"/>
    </row>
    <row r="9709" spans="1:7" ht="13.5" thickBot="1" x14ac:dyDescent="0.25">
      <c r="A9709" s="407">
        <v>84183</v>
      </c>
      <c r="B9709" s="407" t="s">
        <v>4337</v>
      </c>
      <c r="C9709" s="407" t="s">
        <v>184</v>
      </c>
      <c r="D9709" s="407">
        <v>98.97</v>
      </c>
      <c r="E9709" s="404" t="s">
        <v>65</v>
      </c>
      <c r="G9709"/>
    </row>
    <row r="9710" spans="1:7" ht="13.5" thickBot="1" x14ac:dyDescent="0.25">
      <c r="A9710" s="406">
        <v>116</v>
      </c>
      <c r="B9710" s="406" t="s">
        <v>1621</v>
      </c>
      <c r="C9710" s="406"/>
      <c r="D9710" s="406"/>
      <c r="E9710" s="404" t="s">
        <v>65</v>
      </c>
      <c r="G9710"/>
    </row>
    <row r="9711" spans="1:7" ht="13.5" thickBot="1" x14ac:dyDescent="0.25">
      <c r="A9711" s="407">
        <v>72185</v>
      </c>
      <c r="B9711" s="407" t="s">
        <v>1622</v>
      </c>
      <c r="C9711" s="407" t="s">
        <v>184</v>
      </c>
      <c r="D9711" s="407">
        <v>89.29</v>
      </c>
      <c r="E9711" s="404" t="s">
        <v>65</v>
      </c>
      <c r="G9711"/>
    </row>
    <row r="9712" spans="1:7" ht="13.5" thickBot="1" x14ac:dyDescent="0.25">
      <c r="A9712" s="406">
        <v>72186</v>
      </c>
      <c r="B9712" s="406" t="s">
        <v>1623</v>
      </c>
      <c r="C9712" s="406" t="s">
        <v>184</v>
      </c>
      <c r="D9712" s="406">
        <v>144.35</v>
      </c>
      <c r="E9712" s="404" t="s">
        <v>65</v>
      </c>
      <c r="G9712"/>
    </row>
    <row r="9713" spans="1:7" ht="13.5" thickBot="1" x14ac:dyDescent="0.25">
      <c r="A9713" s="407">
        <v>72187</v>
      </c>
      <c r="B9713" s="407" t="s">
        <v>1624</v>
      </c>
      <c r="C9713" s="407" t="s">
        <v>184</v>
      </c>
      <c r="D9713" s="407">
        <v>251.84</v>
      </c>
      <c r="E9713" s="404" t="s">
        <v>65</v>
      </c>
      <c r="G9713"/>
    </row>
    <row r="9714" spans="1:7" ht="23.25" thickBot="1" x14ac:dyDescent="0.25">
      <c r="A9714" s="406">
        <v>72188</v>
      </c>
      <c r="B9714" s="406" t="s">
        <v>1625</v>
      </c>
      <c r="C9714" s="406" t="s">
        <v>184</v>
      </c>
      <c r="D9714" s="406">
        <v>250.89</v>
      </c>
      <c r="E9714" s="404" t="s">
        <v>65</v>
      </c>
      <c r="G9714"/>
    </row>
    <row r="9715" spans="1:7" ht="13.5" thickBot="1" x14ac:dyDescent="0.25">
      <c r="A9715" s="407">
        <v>73876</v>
      </c>
      <c r="B9715" s="407" t="s">
        <v>1626</v>
      </c>
      <c r="C9715" s="407"/>
      <c r="D9715" s="407"/>
      <c r="E9715" s="404" t="s">
        <v>65</v>
      </c>
      <c r="G9715"/>
    </row>
    <row r="9716" spans="1:7" ht="13.5" thickBot="1" x14ac:dyDescent="0.25">
      <c r="A9716" s="406" t="s">
        <v>1627</v>
      </c>
      <c r="B9716" s="406" t="s">
        <v>4338</v>
      </c>
      <c r="C9716" s="406" t="s">
        <v>184</v>
      </c>
      <c r="D9716" s="406">
        <v>240.53</v>
      </c>
      <c r="E9716" s="404" t="s">
        <v>65</v>
      </c>
      <c r="G9716"/>
    </row>
    <row r="9717" spans="1:7" ht="13.5" thickBot="1" x14ac:dyDescent="0.25">
      <c r="A9717" s="407">
        <v>84186</v>
      </c>
      <c r="B9717" s="407" t="s">
        <v>4339</v>
      </c>
      <c r="C9717" s="407" t="s">
        <v>184</v>
      </c>
      <c r="D9717" s="407">
        <v>125.03</v>
      </c>
      <c r="E9717" s="404" t="s">
        <v>65</v>
      </c>
      <c r="G9717"/>
    </row>
    <row r="9718" spans="1:7" ht="13.5" thickBot="1" x14ac:dyDescent="0.25">
      <c r="A9718" s="406">
        <v>84187</v>
      </c>
      <c r="B9718" s="406" t="s">
        <v>4340</v>
      </c>
      <c r="C9718" s="406" t="s">
        <v>184</v>
      </c>
      <c r="D9718" s="406">
        <v>21.73</v>
      </c>
      <c r="E9718" s="404" t="s">
        <v>65</v>
      </c>
      <c r="G9718"/>
    </row>
    <row r="9719" spans="1:7" ht="23.25" customHeight="1" thickBot="1" x14ac:dyDescent="0.25">
      <c r="A9719" s="407">
        <v>84188</v>
      </c>
      <c r="B9719" s="407" t="s">
        <v>4341</v>
      </c>
      <c r="C9719" s="407" t="s">
        <v>70</v>
      </c>
      <c r="D9719" s="407">
        <v>33.46</v>
      </c>
      <c r="E9719" s="404" t="s">
        <v>65</v>
      </c>
      <c r="G9719"/>
    </row>
    <row r="9720" spans="1:7" ht="13.5" thickBot="1" x14ac:dyDescent="0.25">
      <c r="A9720" s="406">
        <v>117</v>
      </c>
      <c r="B9720" s="406" t="s">
        <v>1628</v>
      </c>
      <c r="C9720" s="406"/>
      <c r="D9720" s="406"/>
      <c r="E9720" s="404" t="s">
        <v>65</v>
      </c>
      <c r="G9720"/>
    </row>
    <row r="9721" spans="1:7" ht="23.25" thickBot="1" x14ac:dyDescent="0.25">
      <c r="A9721" s="407">
        <v>72136</v>
      </c>
      <c r="B9721" s="407" t="s">
        <v>5082</v>
      </c>
      <c r="C9721" s="407" t="s">
        <v>184</v>
      </c>
      <c r="D9721" s="407">
        <v>72.08</v>
      </c>
      <c r="E9721" s="404" t="s">
        <v>65</v>
      </c>
      <c r="G9721"/>
    </row>
    <row r="9722" spans="1:7" ht="23.25" thickBot="1" x14ac:dyDescent="0.25">
      <c r="A9722" s="406">
        <v>72137</v>
      </c>
      <c r="B9722" s="406" t="s">
        <v>5083</v>
      </c>
      <c r="C9722" s="406" t="s">
        <v>184</v>
      </c>
      <c r="D9722" s="406">
        <v>87</v>
      </c>
      <c r="E9722" s="404" t="s">
        <v>65</v>
      </c>
      <c r="G9722"/>
    </row>
    <row r="9723" spans="1:7" ht="13.5" thickBot="1" x14ac:dyDescent="0.25">
      <c r="A9723" s="407">
        <v>72815</v>
      </c>
      <c r="B9723" s="407" t="s">
        <v>4342</v>
      </c>
      <c r="C9723" s="407" t="s">
        <v>184</v>
      </c>
      <c r="D9723" s="407">
        <v>41.73</v>
      </c>
      <c r="E9723" s="404" t="s">
        <v>65</v>
      </c>
      <c r="G9723"/>
    </row>
    <row r="9724" spans="1:7" ht="13.5" thickBot="1" x14ac:dyDescent="0.25">
      <c r="A9724" s="406">
        <v>118</v>
      </c>
      <c r="B9724" s="406" t="s">
        <v>1629</v>
      </c>
      <c r="C9724" s="406"/>
      <c r="D9724" s="406"/>
      <c r="E9724" s="404" t="s">
        <v>65</v>
      </c>
      <c r="G9724"/>
    </row>
    <row r="9725" spans="1:7" ht="13.5" thickBot="1" x14ac:dyDescent="0.25">
      <c r="A9725" s="407">
        <v>84191</v>
      </c>
      <c r="B9725" s="407" t="s">
        <v>4343</v>
      </c>
      <c r="C9725" s="407" t="s">
        <v>184</v>
      </c>
      <c r="D9725" s="407">
        <v>69.52</v>
      </c>
      <c r="E9725" s="404" t="s">
        <v>65</v>
      </c>
      <c r="G9725"/>
    </row>
    <row r="9726" spans="1:7" ht="13.5" thickBot="1" x14ac:dyDescent="0.25">
      <c r="A9726" s="406">
        <v>119</v>
      </c>
      <c r="B9726" s="406" t="s">
        <v>1630</v>
      </c>
      <c r="C9726" s="406"/>
      <c r="D9726" s="406"/>
      <c r="E9726" s="404" t="s">
        <v>65</v>
      </c>
      <c r="G9726"/>
    </row>
    <row r="9727" spans="1:7" ht="23.25" thickBot="1" x14ac:dyDescent="0.25">
      <c r="A9727" s="407">
        <v>72138</v>
      </c>
      <c r="B9727" s="407" t="s">
        <v>1631</v>
      </c>
      <c r="C9727" s="407" t="s">
        <v>184</v>
      </c>
      <c r="D9727" s="407">
        <v>288.39999999999998</v>
      </c>
      <c r="E9727" s="404" t="s">
        <v>65</v>
      </c>
      <c r="G9727"/>
    </row>
    <row r="9728" spans="1:7" ht="23.25" thickBot="1" x14ac:dyDescent="0.25">
      <c r="A9728" s="406">
        <v>84190</v>
      </c>
      <c r="B9728" s="406" t="s">
        <v>4344</v>
      </c>
      <c r="C9728" s="406" t="s">
        <v>184</v>
      </c>
      <c r="D9728" s="406">
        <v>217.83</v>
      </c>
      <c r="E9728" s="404" t="s">
        <v>65</v>
      </c>
      <c r="G9728"/>
    </row>
    <row r="9729" spans="1:7" ht="13.5" thickBot="1" x14ac:dyDescent="0.25">
      <c r="A9729" s="407">
        <v>84193</v>
      </c>
      <c r="B9729" s="407" t="s">
        <v>4345</v>
      </c>
      <c r="C9729" s="407" t="s">
        <v>184</v>
      </c>
      <c r="D9729" s="407">
        <v>22.28</v>
      </c>
      <c r="E9729" s="404" t="s">
        <v>65</v>
      </c>
      <c r="G9729"/>
    </row>
    <row r="9730" spans="1:7" ht="13.5" thickBot="1" x14ac:dyDescent="0.25">
      <c r="A9730" s="406">
        <v>84195</v>
      </c>
      <c r="B9730" s="406" t="s">
        <v>4346</v>
      </c>
      <c r="C9730" s="406" t="s">
        <v>184</v>
      </c>
      <c r="D9730" s="406">
        <v>367.42</v>
      </c>
      <c r="E9730" s="404" t="s">
        <v>65</v>
      </c>
      <c r="G9730"/>
    </row>
    <row r="9731" spans="1:7" ht="13.5" thickBot="1" x14ac:dyDescent="0.25">
      <c r="A9731" s="407">
        <v>120</v>
      </c>
      <c r="B9731" s="407" t="s">
        <v>4347</v>
      </c>
      <c r="C9731" s="407"/>
      <c r="D9731" s="407"/>
      <c r="E9731" s="404" t="s">
        <v>65</v>
      </c>
      <c r="G9731"/>
    </row>
    <row r="9732" spans="1:7" ht="13.5" thickBot="1" x14ac:dyDescent="0.25">
      <c r="A9732" s="406">
        <v>84192</v>
      </c>
      <c r="B9732" s="406" t="s">
        <v>4348</v>
      </c>
      <c r="C9732" s="406" t="s">
        <v>70</v>
      </c>
      <c r="D9732" s="406">
        <v>12.77</v>
      </c>
      <c r="E9732" s="404" t="s">
        <v>65</v>
      </c>
      <c r="G9732"/>
    </row>
    <row r="9733" spans="1:7" ht="13.5" thickBot="1" x14ac:dyDescent="0.25">
      <c r="A9733" s="407">
        <v>121</v>
      </c>
      <c r="B9733" s="407" t="s">
        <v>1632</v>
      </c>
      <c r="C9733" s="407"/>
      <c r="D9733" s="407"/>
      <c r="E9733" s="404" t="s">
        <v>65</v>
      </c>
      <c r="G9733"/>
    </row>
    <row r="9734" spans="1:7" ht="13.5" thickBot="1" x14ac:dyDescent="0.25">
      <c r="A9734" s="406">
        <v>74159</v>
      </c>
      <c r="B9734" s="406" t="s">
        <v>1633</v>
      </c>
      <c r="C9734" s="406"/>
      <c r="D9734" s="406"/>
      <c r="E9734" s="404" t="s">
        <v>65</v>
      </c>
      <c r="G9734"/>
    </row>
    <row r="9735" spans="1:7" ht="23.25" thickBot="1" x14ac:dyDescent="0.25">
      <c r="A9735" s="407" t="s">
        <v>1634</v>
      </c>
      <c r="B9735" s="407" t="s">
        <v>4349</v>
      </c>
      <c r="C9735" s="407" t="s">
        <v>70</v>
      </c>
      <c r="D9735" s="407">
        <v>13.16</v>
      </c>
      <c r="E9735" s="404" t="s">
        <v>65</v>
      </c>
      <c r="G9735"/>
    </row>
    <row r="9736" spans="1:7" ht="13.5" thickBot="1" x14ac:dyDescent="0.25">
      <c r="A9736" s="406">
        <v>74192</v>
      </c>
      <c r="B9736" s="406" t="s">
        <v>1635</v>
      </c>
      <c r="C9736" s="406"/>
      <c r="D9736" s="406"/>
      <c r="E9736" s="404" t="s">
        <v>65</v>
      </c>
      <c r="G9736"/>
    </row>
    <row r="9737" spans="1:7" ht="13.5" thickBot="1" x14ac:dyDescent="0.25">
      <c r="A9737" s="407" t="s">
        <v>1636</v>
      </c>
      <c r="B9737" s="407" t="s">
        <v>4350</v>
      </c>
      <c r="C9737" s="407" t="s">
        <v>70</v>
      </c>
      <c r="D9737" s="407">
        <v>53.86</v>
      </c>
      <c r="E9737" s="404" t="s">
        <v>65</v>
      </c>
      <c r="G9737"/>
    </row>
    <row r="9738" spans="1:7" ht="13.5" thickBot="1" x14ac:dyDescent="0.25">
      <c r="A9738" s="406">
        <v>84194</v>
      </c>
      <c r="B9738" s="406" t="s">
        <v>15213</v>
      </c>
      <c r="C9738" s="406" t="s">
        <v>70</v>
      </c>
      <c r="D9738" s="406">
        <v>11.46</v>
      </c>
      <c r="E9738" s="404" t="s">
        <v>65</v>
      </c>
      <c r="G9738"/>
    </row>
    <row r="9739" spans="1:7" ht="13.5" thickBot="1" x14ac:dyDescent="0.25">
      <c r="A9739" s="407">
        <v>122</v>
      </c>
      <c r="B9739" s="407" t="s">
        <v>1637</v>
      </c>
      <c r="C9739" s="407"/>
      <c r="D9739" s="407"/>
      <c r="E9739" s="404" t="s">
        <v>65</v>
      </c>
      <c r="G9739"/>
    </row>
    <row r="9740" spans="1:7" ht="13.5" thickBot="1" x14ac:dyDescent="0.25">
      <c r="A9740" s="406">
        <v>74111</v>
      </c>
      <c r="B9740" s="406" t="s">
        <v>1638</v>
      </c>
      <c r="C9740" s="406"/>
      <c r="D9740" s="406"/>
      <c r="E9740" s="404" t="s">
        <v>65</v>
      </c>
      <c r="G9740"/>
    </row>
    <row r="9741" spans="1:7" ht="13.5" thickBot="1" x14ac:dyDescent="0.25">
      <c r="A9741" s="407" t="s">
        <v>1639</v>
      </c>
      <c r="B9741" s="407" t="s">
        <v>1640</v>
      </c>
      <c r="C9741" s="407" t="s">
        <v>70</v>
      </c>
      <c r="D9741" s="407">
        <v>83.7</v>
      </c>
      <c r="E9741" s="404" t="s">
        <v>65</v>
      </c>
      <c r="G9741"/>
    </row>
    <row r="9742" spans="1:7" ht="23.25" thickBot="1" x14ac:dyDescent="0.25">
      <c r="A9742" s="406">
        <v>84161</v>
      </c>
      <c r="B9742" s="406" t="s">
        <v>4351</v>
      </c>
      <c r="C9742" s="406" t="s">
        <v>70</v>
      </c>
      <c r="D9742" s="406">
        <v>64.23</v>
      </c>
      <c r="E9742" s="404" t="s">
        <v>65</v>
      </c>
      <c r="G9742"/>
    </row>
    <row r="9743" spans="1:7" ht="13.5" thickBot="1" x14ac:dyDescent="0.25">
      <c r="A9743" s="407">
        <v>130</v>
      </c>
      <c r="B9743" s="407" t="s">
        <v>1641</v>
      </c>
      <c r="C9743" s="407"/>
      <c r="D9743" s="407"/>
      <c r="E9743" s="404" t="s">
        <v>65</v>
      </c>
      <c r="G9743"/>
    </row>
    <row r="9744" spans="1:7" ht="13.5" thickBot="1" x14ac:dyDescent="0.25">
      <c r="A9744" s="406">
        <v>72194</v>
      </c>
      <c r="B9744" s="406" t="s">
        <v>1642</v>
      </c>
      <c r="C9744" s="406" t="s">
        <v>70</v>
      </c>
      <c r="D9744" s="406">
        <v>4.75</v>
      </c>
      <c r="E9744" s="404" t="s">
        <v>65</v>
      </c>
      <c r="G9744"/>
    </row>
    <row r="9745" spans="1:7" ht="13.5" thickBot="1" x14ac:dyDescent="0.25">
      <c r="A9745" s="407">
        <v>73886</v>
      </c>
      <c r="B9745" s="407" t="s">
        <v>1643</v>
      </c>
      <c r="C9745" s="407"/>
      <c r="D9745" s="407"/>
      <c r="E9745" s="404" t="s">
        <v>65</v>
      </c>
      <c r="G9745"/>
    </row>
    <row r="9746" spans="1:7" ht="13.5" thickBot="1" x14ac:dyDescent="0.25">
      <c r="A9746" s="406" t="s">
        <v>1644</v>
      </c>
      <c r="B9746" s="406" t="s">
        <v>3437</v>
      </c>
      <c r="C9746" s="406" t="s">
        <v>70</v>
      </c>
      <c r="D9746" s="406">
        <v>10.1</v>
      </c>
      <c r="E9746" s="404" t="s">
        <v>65</v>
      </c>
      <c r="G9746"/>
    </row>
    <row r="9747" spans="1:7" ht="13.5" thickBot="1" x14ac:dyDescent="0.25">
      <c r="A9747" s="407">
        <v>84162</v>
      </c>
      <c r="B9747" s="407" t="s">
        <v>4352</v>
      </c>
      <c r="C9747" s="407" t="s">
        <v>70</v>
      </c>
      <c r="D9747" s="407">
        <v>10.24</v>
      </c>
      <c r="E9747" s="404" t="s">
        <v>65</v>
      </c>
      <c r="G9747"/>
    </row>
    <row r="9748" spans="1:7" ht="13.5" thickBot="1" x14ac:dyDescent="0.25">
      <c r="A9748" s="406">
        <v>131</v>
      </c>
      <c r="B9748" s="406" t="s">
        <v>1645</v>
      </c>
      <c r="C9748" s="406"/>
      <c r="D9748" s="406"/>
      <c r="E9748" s="404" t="s">
        <v>65</v>
      </c>
      <c r="G9748"/>
    </row>
    <row r="9749" spans="1:7" ht="12.75" customHeight="1" thickBot="1" x14ac:dyDescent="0.25">
      <c r="A9749" s="407">
        <v>88648</v>
      </c>
      <c r="B9749" s="407" t="s">
        <v>8458</v>
      </c>
      <c r="C9749" s="407" t="s">
        <v>8749</v>
      </c>
      <c r="D9749" s="407">
        <v>5.46</v>
      </c>
      <c r="E9749" s="404" t="s">
        <v>65</v>
      </c>
      <c r="G9749"/>
    </row>
    <row r="9750" spans="1:7" ht="13.5" thickBot="1" x14ac:dyDescent="0.25">
      <c r="A9750" s="406">
        <v>88649</v>
      </c>
      <c r="B9750" s="406" t="s">
        <v>8459</v>
      </c>
      <c r="C9750" s="406" t="s">
        <v>8750</v>
      </c>
      <c r="D9750" s="406">
        <v>6.27</v>
      </c>
      <c r="E9750" s="404" t="s">
        <v>65</v>
      </c>
      <c r="G9750"/>
    </row>
    <row r="9751" spans="1:7" ht="13.5" thickBot="1" x14ac:dyDescent="0.25">
      <c r="A9751" s="407">
        <v>88650</v>
      </c>
      <c r="B9751" s="407" t="s">
        <v>8460</v>
      </c>
      <c r="C9751" s="407" t="s">
        <v>8751</v>
      </c>
      <c r="D9751" s="407">
        <v>7.5</v>
      </c>
      <c r="E9751" s="404" t="s">
        <v>65</v>
      </c>
      <c r="G9751"/>
    </row>
    <row r="9752" spans="1:7" ht="13.5" thickBot="1" x14ac:dyDescent="0.25">
      <c r="A9752" s="406">
        <v>164</v>
      </c>
      <c r="B9752" s="406" t="s">
        <v>1646</v>
      </c>
      <c r="C9752" s="406"/>
      <c r="D9752" s="406"/>
      <c r="E9752" s="404" t="s">
        <v>65</v>
      </c>
      <c r="G9752"/>
    </row>
    <row r="9753" spans="1:7" ht="13.5" thickBot="1" x14ac:dyDescent="0.25">
      <c r="A9753" s="407">
        <v>6123</v>
      </c>
      <c r="B9753" s="407" t="s">
        <v>4353</v>
      </c>
      <c r="C9753" s="407" t="s">
        <v>70</v>
      </c>
      <c r="D9753" s="407">
        <v>9.8000000000000007</v>
      </c>
      <c r="E9753" s="404" t="s">
        <v>65</v>
      </c>
      <c r="G9753"/>
    </row>
    <row r="9754" spans="1:7" ht="23.25" thickBot="1" x14ac:dyDescent="0.25">
      <c r="A9754" s="406">
        <v>40904</v>
      </c>
      <c r="B9754" s="406" t="s">
        <v>4354</v>
      </c>
      <c r="C9754" s="406" t="s">
        <v>1574</v>
      </c>
      <c r="D9754" s="406">
        <v>7.45</v>
      </c>
      <c r="E9754" s="404" t="s">
        <v>65</v>
      </c>
      <c r="G9754"/>
    </row>
    <row r="9755" spans="1:7" ht="13.5" thickBot="1" x14ac:dyDescent="0.25">
      <c r="A9755" s="407">
        <v>73630</v>
      </c>
      <c r="B9755" s="407" t="s">
        <v>4355</v>
      </c>
      <c r="C9755" s="407" t="s">
        <v>70</v>
      </c>
      <c r="D9755" s="407">
        <v>10.16</v>
      </c>
      <c r="E9755" s="404" t="s">
        <v>65</v>
      </c>
      <c r="G9755"/>
    </row>
    <row r="9756" spans="1:7" ht="34.5" customHeight="1" thickBot="1" x14ac:dyDescent="0.25">
      <c r="A9756" s="406">
        <v>73742</v>
      </c>
      <c r="B9756" s="406" t="s">
        <v>1647</v>
      </c>
      <c r="C9756" s="406"/>
      <c r="D9756" s="406"/>
      <c r="E9756" s="404" t="s">
        <v>65</v>
      </c>
      <c r="G9756"/>
    </row>
    <row r="9757" spans="1:7" ht="34.5" customHeight="1" thickBot="1" x14ac:dyDescent="0.25">
      <c r="A9757" s="407" t="s">
        <v>1648</v>
      </c>
      <c r="B9757" s="407" t="s">
        <v>4356</v>
      </c>
      <c r="C9757" s="407" t="s">
        <v>70</v>
      </c>
      <c r="D9757" s="407">
        <v>41.92</v>
      </c>
      <c r="E9757" s="404" t="s">
        <v>65</v>
      </c>
      <c r="G9757"/>
    </row>
    <row r="9758" spans="1:7" ht="34.5" customHeight="1" thickBot="1" x14ac:dyDescent="0.25">
      <c r="A9758" s="406">
        <v>73850</v>
      </c>
      <c r="B9758" s="406" t="s">
        <v>1649</v>
      </c>
      <c r="C9758" s="406"/>
      <c r="D9758" s="406"/>
      <c r="E9758" s="404" t="s">
        <v>65</v>
      </c>
      <c r="G9758"/>
    </row>
    <row r="9759" spans="1:7" ht="34.5" customHeight="1" thickBot="1" x14ac:dyDescent="0.25">
      <c r="A9759" s="407" t="s">
        <v>1650</v>
      </c>
      <c r="B9759" s="407" t="s">
        <v>3438</v>
      </c>
      <c r="C9759" s="407" t="s">
        <v>70</v>
      </c>
      <c r="D9759" s="407">
        <v>22.54</v>
      </c>
      <c r="E9759" s="404" t="s">
        <v>65</v>
      </c>
      <c r="G9759"/>
    </row>
    <row r="9760" spans="1:7" ht="34.5" customHeight="1" thickBot="1" x14ac:dyDescent="0.25">
      <c r="A9760" s="406">
        <v>84165</v>
      </c>
      <c r="B9760" s="406" t="s">
        <v>4357</v>
      </c>
      <c r="C9760" s="406" t="s">
        <v>70</v>
      </c>
      <c r="D9760" s="406">
        <v>10.25</v>
      </c>
      <c r="E9760" s="404" t="s">
        <v>65</v>
      </c>
      <c r="G9760"/>
    </row>
    <row r="9761" spans="1:7" ht="34.5" customHeight="1" thickBot="1" x14ac:dyDescent="0.25">
      <c r="A9761" s="407">
        <v>84167</v>
      </c>
      <c r="B9761" s="407" t="s">
        <v>4358</v>
      </c>
      <c r="C9761" s="407" t="s">
        <v>70</v>
      </c>
      <c r="D9761" s="407">
        <v>45.77</v>
      </c>
      <c r="E9761" s="404" t="s">
        <v>65</v>
      </c>
      <c r="G9761"/>
    </row>
    <row r="9762" spans="1:7" ht="34.5" customHeight="1" thickBot="1" x14ac:dyDescent="0.25">
      <c r="A9762" s="406">
        <v>84168</v>
      </c>
      <c r="B9762" s="406" t="s">
        <v>4359</v>
      </c>
      <c r="C9762" s="406" t="s">
        <v>70</v>
      </c>
      <c r="D9762" s="406">
        <v>13.79</v>
      </c>
      <c r="E9762" s="404" t="s">
        <v>65</v>
      </c>
      <c r="G9762"/>
    </row>
    <row r="9763" spans="1:7" ht="34.5" customHeight="1" thickBot="1" x14ac:dyDescent="0.25">
      <c r="A9763" s="407">
        <v>258</v>
      </c>
      <c r="B9763" s="407" t="s">
        <v>1651</v>
      </c>
      <c r="C9763" s="407"/>
      <c r="D9763" s="407"/>
      <c r="E9763" s="404" t="s">
        <v>65</v>
      </c>
      <c r="G9763"/>
    </row>
    <row r="9764" spans="1:7" ht="34.5" customHeight="1" thickBot="1" x14ac:dyDescent="0.25">
      <c r="A9764" s="406">
        <v>68325</v>
      </c>
      <c r="B9764" s="406" t="s">
        <v>4360</v>
      </c>
      <c r="C9764" s="406" t="s">
        <v>184</v>
      </c>
      <c r="D9764" s="406">
        <v>45.02</v>
      </c>
      <c r="E9764" s="404" t="s">
        <v>65</v>
      </c>
      <c r="G9764"/>
    </row>
    <row r="9765" spans="1:7" ht="34.5" customHeight="1" thickBot="1" x14ac:dyDescent="0.25">
      <c r="A9765" s="407">
        <v>68333</v>
      </c>
      <c r="B9765" s="407" t="s">
        <v>4361</v>
      </c>
      <c r="C9765" s="407" t="s">
        <v>184</v>
      </c>
      <c r="D9765" s="407">
        <v>45.31</v>
      </c>
      <c r="E9765" s="404" t="s">
        <v>65</v>
      </c>
      <c r="G9765"/>
    </row>
    <row r="9766" spans="1:7" ht="34.5" customHeight="1" thickBot="1" x14ac:dyDescent="0.25">
      <c r="A9766" s="406">
        <v>72182</v>
      </c>
      <c r="B9766" s="406" t="s">
        <v>4362</v>
      </c>
      <c r="C9766" s="406" t="s">
        <v>184</v>
      </c>
      <c r="D9766" s="406">
        <v>46.5</v>
      </c>
      <c r="E9766" s="404" t="s">
        <v>65</v>
      </c>
      <c r="G9766"/>
    </row>
    <row r="9767" spans="1:7" ht="34.5" customHeight="1" thickBot="1" x14ac:dyDescent="0.25">
      <c r="A9767" s="407">
        <v>72183</v>
      </c>
      <c r="B9767" s="407" t="s">
        <v>4818</v>
      </c>
      <c r="C9767" s="407" t="s">
        <v>184</v>
      </c>
      <c r="D9767" s="407">
        <v>71.48</v>
      </c>
      <c r="E9767" s="404" t="s">
        <v>65</v>
      </c>
      <c r="G9767"/>
    </row>
    <row r="9768" spans="1:7" ht="34.5" customHeight="1" thickBot="1" x14ac:dyDescent="0.25">
      <c r="A9768" s="406">
        <v>72195</v>
      </c>
      <c r="B9768" s="406" t="s">
        <v>4363</v>
      </c>
      <c r="C9768" s="406" t="s">
        <v>184</v>
      </c>
      <c r="D9768" s="406">
        <v>51.63</v>
      </c>
      <c r="E9768" s="404" t="s">
        <v>65</v>
      </c>
      <c r="G9768"/>
    </row>
    <row r="9769" spans="1:7" ht="34.5" customHeight="1" thickBot="1" x14ac:dyDescent="0.25">
      <c r="A9769" s="407">
        <v>73892</v>
      </c>
      <c r="B9769" s="407" t="s">
        <v>1512</v>
      </c>
      <c r="C9769" s="407"/>
      <c r="D9769" s="407"/>
      <c r="E9769" s="404" t="s">
        <v>65</v>
      </c>
      <c r="G9769"/>
    </row>
    <row r="9770" spans="1:7" ht="34.5" customHeight="1" thickBot="1" x14ac:dyDescent="0.25">
      <c r="A9770" s="406" t="s">
        <v>1513</v>
      </c>
      <c r="B9770" s="406" t="s">
        <v>8461</v>
      </c>
      <c r="C9770" s="406" t="s">
        <v>8462</v>
      </c>
      <c r="D9770" s="406">
        <v>33.54</v>
      </c>
      <c r="E9770" s="404" t="s">
        <v>65</v>
      </c>
      <c r="G9770"/>
    </row>
    <row r="9771" spans="1:7" ht="34.5" customHeight="1" thickBot="1" x14ac:dyDescent="0.25">
      <c r="A9771" s="407" t="s">
        <v>1514</v>
      </c>
      <c r="B9771" s="407" t="s">
        <v>8463</v>
      </c>
      <c r="C9771" s="407" t="s">
        <v>8464</v>
      </c>
      <c r="D9771" s="407">
        <v>31.83</v>
      </c>
      <c r="E9771" s="404" t="s">
        <v>65</v>
      </c>
      <c r="G9771"/>
    </row>
    <row r="9772" spans="1:7" ht="34.5" customHeight="1" thickBot="1" x14ac:dyDescent="0.25">
      <c r="A9772" s="406">
        <v>74147</v>
      </c>
      <c r="B9772" s="406" t="s">
        <v>1652</v>
      </c>
      <c r="C9772" s="406"/>
      <c r="D9772" s="406"/>
      <c r="E9772" s="404" t="s">
        <v>65</v>
      </c>
      <c r="G9772"/>
    </row>
    <row r="9773" spans="1:7" ht="34.5" customHeight="1" thickBot="1" x14ac:dyDescent="0.25">
      <c r="A9773" s="407" t="s">
        <v>1653</v>
      </c>
      <c r="B9773" s="407" t="s">
        <v>1654</v>
      </c>
      <c r="C9773" s="407" t="s">
        <v>184</v>
      </c>
      <c r="D9773" s="407">
        <v>51.85</v>
      </c>
      <c r="E9773" s="404" t="s">
        <v>65</v>
      </c>
      <c r="G9773"/>
    </row>
    <row r="9774" spans="1:7" ht="34.5" customHeight="1" thickBot="1" x14ac:dyDescent="0.25">
      <c r="A9774" s="406">
        <v>84175</v>
      </c>
      <c r="B9774" s="406" t="s">
        <v>4364</v>
      </c>
      <c r="C9774" s="406" t="s">
        <v>70</v>
      </c>
      <c r="D9774" s="406">
        <v>10.55</v>
      </c>
      <c r="E9774" s="404" t="s">
        <v>65</v>
      </c>
      <c r="G9774"/>
    </row>
    <row r="9775" spans="1:7" ht="34.5" customHeight="1" thickBot="1" x14ac:dyDescent="0.25">
      <c r="A9775" s="407">
        <v>84176</v>
      </c>
      <c r="B9775" s="407" t="s">
        <v>4365</v>
      </c>
      <c r="C9775" s="407" t="s">
        <v>70</v>
      </c>
      <c r="D9775" s="407">
        <v>18.559999999999999</v>
      </c>
      <c r="E9775" s="404" t="s">
        <v>65</v>
      </c>
      <c r="G9775"/>
    </row>
    <row r="9776" spans="1:7" ht="34.5" customHeight="1" thickBot="1" x14ac:dyDescent="0.25">
      <c r="A9776" s="406">
        <v>84177</v>
      </c>
      <c r="B9776" s="406" t="s">
        <v>4366</v>
      </c>
      <c r="C9776" s="406" t="s">
        <v>70</v>
      </c>
      <c r="D9776" s="406">
        <v>11.4</v>
      </c>
      <c r="E9776" s="404" t="s">
        <v>65</v>
      </c>
      <c r="G9776"/>
    </row>
    <row r="9777" spans="1:7" ht="34.5" customHeight="1" thickBot="1" x14ac:dyDescent="0.25">
      <c r="A9777" s="407">
        <v>84184</v>
      </c>
      <c r="B9777" s="407" t="s">
        <v>4367</v>
      </c>
      <c r="C9777" s="407" t="s">
        <v>184</v>
      </c>
      <c r="D9777" s="407">
        <v>15.55</v>
      </c>
      <c r="E9777" s="404" t="s">
        <v>65</v>
      </c>
      <c r="G9777"/>
    </row>
    <row r="9778" spans="1:7" ht="34.5" customHeight="1" thickBot="1" x14ac:dyDescent="0.25">
      <c r="A9778" s="406">
        <v>84212</v>
      </c>
      <c r="B9778" s="406" t="s">
        <v>4368</v>
      </c>
      <c r="C9778" s="406" t="s">
        <v>184</v>
      </c>
      <c r="D9778" s="406">
        <v>41.88</v>
      </c>
      <c r="E9778" s="404" t="s">
        <v>65</v>
      </c>
      <c r="G9778"/>
    </row>
    <row r="9779" spans="1:7" ht="34.5" customHeight="1" thickBot="1" x14ac:dyDescent="0.25">
      <c r="A9779" s="407">
        <v>260</v>
      </c>
      <c r="B9779" s="407" t="s">
        <v>4369</v>
      </c>
      <c r="C9779" s="407"/>
      <c r="D9779" s="407"/>
      <c r="E9779" s="404" t="s">
        <v>65</v>
      </c>
      <c r="G9779"/>
    </row>
    <row r="9780" spans="1:7" ht="34.5" customHeight="1" thickBot="1" x14ac:dyDescent="0.25">
      <c r="A9780" s="406">
        <v>84179</v>
      </c>
      <c r="B9780" s="406" t="s">
        <v>4370</v>
      </c>
      <c r="C9780" s="406" t="s">
        <v>184</v>
      </c>
      <c r="D9780" s="406">
        <v>100.56</v>
      </c>
      <c r="E9780" s="404" t="s">
        <v>65</v>
      </c>
      <c r="G9780"/>
    </row>
    <row r="9781" spans="1:7" ht="34.5" customHeight="1" thickBot="1" x14ac:dyDescent="0.25">
      <c r="A9781" s="407">
        <v>264</v>
      </c>
      <c r="B9781" s="407" t="s">
        <v>1655</v>
      </c>
      <c r="C9781" s="407"/>
      <c r="D9781" s="407"/>
      <c r="E9781" s="404" t="s">
        <v>65</v>
      </c>
      <c r="G9781"/>
    </row>
    <row r="9782" spans="1:7" ht="34.5" customHeight="1" thickBot="1" x14ac:dyDescent="0.25">
      <c r="A9782" s="406">
        <v>87620</v>
      </c>
      <c r="B9782" s="406" t="s">
        <v>15214</v>
      </c>
      <c r="C9782" s="406" t="s">
        <v>184</v>
      </c>
      <c r="D9782" s="406">
        <v>24.2</v>
      </c>
      <c r="E9782" s="404" t="s">
        <v>65</v>
      </c>
      <c r="G9782"/>
    </row>
    <row r="9783" spans="1:7" ht="34.5" customHeight="1" thickBot="1" x14ac:dyDescent="0.25">
      <c r="A9783" s="407">
        <v>87622</v>
      </c>
      <c r="B9783" s="407" t="s">
        <v>15215</v>
      </c>
      <c r="C9783" s="407" t="s">
        <v>184</v>
      </c>
      <c r="D9783" s="407">
        <v>26.51</v>
      </c>
      <c r="E9783" s="404" t="s">
        <v>65</v>
      </c>
      <c r="G9783"/>
    </row>
    <row r="9784" spans="1:7" ht="34.5" customHeight="1" thickBot="1" x14ac:dyDescent="0.25">
      <c r="A9784" s="406">
        <v>87623</v>
      </c>
      <c r="B9784" s="406" t="s">
        <v>15216</v>
      </c>
      <c r="C9784" s="406" t="s">
        <v>184</v>
      </c>
      <c r="D9784" s="406">
        <v>43.25</v>
      </c>
      <c r="E9784" s="404" t="s">
        <v>65</v>
      </c>
      <c r="G9784"/>
    </row>
    <row r="9785" spans="1:7" ht="34.5" customHeight="1" thickBot="1" x14ac:dyDescent="0.25">
      <c r="A9785" s="407">
        <v>87624</v>
      </c>
      <c r="B9785" s="407" t="s">
        <v>15217</v>
      </c>
      <c r="C9785" s="407" t="s">
        <v>184</v>
      </c>
      <c r="D9785" s="407">
        <v>47.72</v>
      </c>
      <c r="E9785" s="404" t="s">
        <v>65</v>
      </c>
      <c r="G9785"/>
    </row>
    <row r="9786" spans="1:7" ht="34.5" customHeight="1" thickBot="1" x14ac:dyDescent="0.25">
      <c r="A9786" s="406">
        <v>87630</v>
      </c>
      <c r="B9786" s="406" t="s">
        <v>15218</v>
      </c>
      <c r="C9786" s="406" t="s">
        <v>184</v>
      </c>
      <c r="D9786" s="406">
        <v>30.08</v>
      </c>
      <c r="E9786" s="404" t="s">
        <v>65</v>
      </c>
      <c r="G9786"/>
    </row>
    <row r="9787" spans="1:7" ht="34.5" customHeight="1" thickBot="1" x14ac:dyDescent="0.25">
      <c r="A9787" s="407">
        <v>87632</v>
      </c>
      <c r="B9787" s="407" t="s">
        <v>15219</v>
      </c>
      <c r="C9787" s="407" t="s">
        <v>184</v>
      </c>
      <c r="D9787" s="407">
        <v>33.299999999999997</v>
      </c>
      <c r="E9787" s="404" t="s">
        <v>65</v>
      </c>
      <c r="G9787"/>
    </row>
    <row r="9788" spans="1:7" ht="34.5" customHeight="1" thickBot="1" x14ac:dyDescent="0.25">
      <c r="A9788" s="406">
        <v>87633</v>
      </c>
      <c r="B9788" s="406" t="s">
        <v>15220</v>
      </c>
      <c r="C9788" s="406" t="s">
        <v>184</v>
      </c>
      <c r="D9788" s="406">
        <v>56.57</v>
      </c>
      <c r="E9788" s="404" t="s">
        <v>65</v>
      </c>
      <c r="G9788"/>
    </row>
    <row r="9789" spans="1:7" ht="34.5" customHeight="1" thickBot="1" x14ac:dyDescent="0.25">
      <c r="A9789" s="407">
        <v>87634</v>
      </c>
      <c r="B9789" s="407" t="s">
        <v>15221</v>
      </c>
      <c r="C9789" s="407" t="s">
        <v>184</v>
      </c>
      <c r="D9789" s="407">
        <v>62.78</v>
      </c>
      <c r="E9789" s="404" t="s">
        <v>65</v>
      </c>
      <c r="G9789"/>
    </row>
    <row r="9790" spans="1:7" ht="34.5" customHeight="1" thickBot="1" x14ac:dyDescent="0.25">
      <c r="A9790" s="406">
        <v>87640</v>
      </c>
      <c r="B9790" s="406" t="s">
        <v>15222</v>
      </c>
      <c r="C9790" s="406" t="s">
        <v>184</v>
      </c>
      <c r="D9790" s="406">
        <v>34.82</v>
      </c>
      <c r="E9790" s="404" t="s">
        <v>65</v>
      </c>
      <c r="G9790"/>
    </row>
    <row r="9791" spans="1:7" ht="34.5" customHeight="1" thickBot="1" x14ac:dyDescent="0.25">
      <c r="A9791" s="407">
        <v>87642</v>
      </c>
      <c r="B9791" s="407" t="s">
        <v>15223</v>
      </c>
      <c r="C9791" s="407" t="s">
        <v>184</v>
      </c>
      <c r="D9791" s="407">
        <v>38.78</v>
      </c>
      <c r="E9791" s="404" t="s">
        <v>65</v>
      </c>
      <c r="G9791"/>
    </row>
    <row r="9792" spans="1:7" ht="34.5" customHeight="1" thickBot="1" x14ac:dyDescent="0.25">
      <c r="A9792" s="406">
        <v>87643</v>
      </c>
      <c r="B9792" s="406" t="s">
        <v>15224</v>
      </c>
      <c r="C9792" s="406" t="s">
        <v>184</v>
      </c>
      <c r="D9792" s="406">
        <v>67.400000000000006</v>
      </c>
      <c r="E9792" s="404" t="s">
        <v>65</v>
      </c>
      <c r="G9792"/>
    </row>
    <row r="9793" spans="1:7" ht="34.5" customHeight="1" thickBot="1" x14ac:dyDescent="0.25">
      <c r="A9793" s="407">
        <v>87644</v>
      </c>
      <c r="B9793" s="407" t="s">
        <v>15225</v>
      </c>
      <c r="C9793" s="407" t="s">
        <v>184</v>
      </c>
      <c r="D9793" s="407">
        <v>75.040000000000006</v>
      </c>
      <c r="E9793" s="404" t="s">
        <v>65</v>
      </c>
      <c r="G9793"/>
    </row>
    <row r="9794" spans="1:7" ht="34.5" customHeight="1" thickBot="1" x14ac:dyDescent="0.25">
      <c r="A9794" s="406">
        <v>87680</v>
      </c>
      <c r="B9794" s="406" t="s">
        <v>15226</v>
      </c>
      <c r="C9794" s="406" t="s">
        <v>184</v>
      </c>
      <c r="D9794" s="406">
        <v>28.59</v>
      </c>
      <c r="E9794" s="404" t="s">
        <v>65</v>
      </c>
      <c r="G9794"/>
    </row>
    <row r="9795" spans="1:7" ht="34.5" customHeight="1" thickBot="1" x14ac:dyDescent="0.25">
      <c r="A9795" s="407">
        <v>87682</v>
      </c>
      <c r="B9795" s="407" t="s">
        <v>15227</v>
      </c>
      <c r="C9795" s="407" t="s">
        <v>184</v>
      </c>
      <c r="D9795" s="407">
        <v>32.549999999999997</v>
      </c>
      <c r="E9795" s="404" t="s">
        <v>65</v>
      </c>
      <c r="G9795"/>
    </row>
    <row r="9796" spans="1:7" ht="34.5" customHeight="1" thickBot="1" x14ac:dyDescent="0.25">
      <c r="A9796" s="406">
        <v>87683</v>
      </c>
      <c r="B9796" s="406" t="s">
        <v>15228</v>
      </c>
      <c r="C9796" s="406" t="s">
        <v>184</v>
      </c>
      <c r="D9796" s="406">
        <v>61.17</v>
      </c>
      <c r="E9796" s="404" t="s">
        <v>65</v>
      </c>
      <c r="G9796"/>
    </row>
    <row r="9797" spans="1:7" ht="34.5" customHeight="1" thickBot="1" x14ac:dyDescent="0.25">
      <c r="A9797" s="407">
        <v>87684</v>
      </c>
      <c r="B9797" s="407" t="s">
        <v>15229</v>
      </c>
      <c r="C9797" s="407" t="s">
        <v>184</v>
      </c>
      <c r="D9797" s="407">
        <v>68.8</v>
      </c>
      <c r="E9797" s="404" t="s">
        <v>65</v>
      </c>
      <c r="G9797"/>
    </row>
    <row r="9798" spans="1:7" ht="34.5" customHeight="1" thickBot="1" x14ac:dyDescent="0.25">
      <c r="A9798" s="406">
        <v>87690</v>
      </c>
      <c r="B9798" s="406" t="s">
        <v>15230</v>
      </c>
      <c r="C9798" s="406" t="s">
        <v>184</v>
      </c>
      <c r="D9798" s="406">
        <v>33.18</v>
      </c>
      <c r="E9798" s="404" t="s">
        <v>65</v>
      </c>
      <c r="G9798"/>
    </row>
    <row r="9799" spans="1:7" ht="34.5" customHeight="1" thickBot="1" x14ac:dyDescent="0.25">
      <c r="A9799" s="407">
        <v>87692</v>
      </c>
      <c r="B9799" s="407" t="s">
        <v>15231</v>
      </c>
      <c r="C9799" s="407" t="s">
        <v>184</v>
      </c>
      <c r="D9799" s="407">
        <v>37.72</v>
      </c>
      <c r="E9799" s="404" t="s">
        <v>65</v>
      </c>
      <c r="G9799"/>
    </row>
    <row r="9800" spans="1:7" ht="34.5" customHeight="1" thickBot="1" x14ac:dyDescent="0.25">
      <c r="A9800" s="406">
        <v>87693</v>
      </c>
      <c r="B9800" s="406" t="s">
        <v>15232</v>
      </c>
      <c r="C9800" s="406" t="s">
        <v>184</v>
      </c>
      <c r="D9800" s="406">
        <v>70.5</v>
      </c>
      <c r="E9800" s="404" t="s">
        <v>65</v>
      </c>
      <c r="G9800"/>
    </row>
    <row r="9801" spans="1:7" ht="34.5" customHeight="1" thickBot="1" x14ac:dyDescent="0.25">
      <c r="A9801" s="407">
        <v>87694</v>
      </c>
      <c r="B9801" s="407" t="s">
        <v>15233</v>
      </c>
      <c r="C9801" s="407" t="s">
        <v>184</v>
      </c>
      <c r="D9801" s="407">
        <v>79.239999999999995</v>
      </c>
      <c r="E9801" s="404" t="s">
        <v>65</v>
      </c>
      <c r="G9801"/>
    </row>
    <row r="9802" spans="1:7" ht="34.5" customHeight="1" thickBot="1" x14ac:dyDescent="0.25">
      <c r="A9802" s="406">
        <v>87700</v>
      </c>
      <c r="B9802" s="406" t="s">
        <v>15234</v>
      </c>
      <c r="C9802" s="406" t="s">
        <v>184</v>
      </c>
      <c r="D9802" s="406">
        <v>35.86</v>
      </c>
      <c r="E9802" s="404" t="s">
        <v>65</v>
      </c>
      <c r="G9802"/>
    </row>
    <row r="9803" spans="1:7" ht="34.5" customHeight="1" thickBot="1" x14ac:dyDescent="0.25">
      <c r="A9803" s="407">
        <v>87702</v>
      </c>
      <c r="B9803" s="407" t="s">
        <v>15235</v>
      </c>
      <c r="C9803" s="407" t="s">
        <v>184</v>
      </c>
      <c r="D9803" s="407">
        <v>40.799999999999997</v>
      </c>
      <c r="E9803" s="404" t="s">
        <v>65</v>
      </c>
      <c r="G9803"/>
    </row>
    <row r="9804" spans="1:7" ht="34.5" customHeight="1" thickBot="1" x14ac:dyDescent="0.25">
      <c r="A9804" s="406">
        <v>87703</v>
      </c>
      <c r="B9804" s="406" t="s">
        <v>15236</v>
      </c>
      <c r="C9804" s="406" t="s">
        <v>184</v>
      </c>
      <c r="D9804" s="406">
        <v>76.5</v>
      </c>
      <c r="E9804" s="404" t="s">
        <v>65</v>
      </c>
      <c r="G9804"/>
    </row>
    <row r="9805" spans="1:7" ht="34.5" customHeight="1" thickBot="1" x14ac:dyDescent="0.25">
      <c r="A9805" s="407">
        <v>87704</v>
      </c>
      <c r="B9805" s="407" t="s">
        <v>15237</v>
      </c>
      <c r="C9805" s="407" t="s">
        <v>184</v>
      </c>
      <c r="D9805" s="407">
        <v>86.02</v>
      </c>
      <c r="E9805" s="404" t="s">
        <v>65</v>
      </c>
      <c r="G9805"/>
    </row>
    <row r="9806" spans="1:7" ht="34.5" customHeight="1" thickBot="1" x14ac:dyDescent="0.25">
      <c r="A9806" s="406">
        <v>87735</v>
      </c>
      <c r="B9806" s="406" t="s">
        <v>15238</v>
      </c>
      <c r="C9806" s="406" t="s">
        <v>184</v>
      </c>
      <c r="D9806" s="406">
        <v>31.6</v>
      </c>
      <c r="E9806" s="404" t="s">
        <v>65</v>
      </c>
      <c r="G9806"/>
    </row>
    <row r="9807" spans="1:7" ht="34.5" customHeight="1" thickBot="1" x14ac:dyDescent="0.25">
      <c r="A9807" s="407">
        <v>87737</v>
      </c>
      <c r="B9807" s="407" t="s">
        <v>15239</v>
      </c>
      <c r="C9807" s="407" t="s">
        <v>184</v>
      </c>
      <c r="D9807" s="407">
        <v>33.909999999999997</v>
      </c>
      <c r="E9807" s="404" t="s">
        <v>65</v>
      </c>
      <c r="G9807"/>
    </row>
    <row r="9808" spans="1:7" ht="34.5" customHeight="1" thickBot="1" x14ac:dyDescent="0.25">
      <c r="A9808" s="406">
        <v>87738</v>
      </c>
      <c r="B9808" s="406" t="s">
        <v>15240</v>
      </c>
      <c r="C9808" s="406" t="s">
        <v>184</v>
      </c>
      <c r="D9808" s="406">
        <v>50.65</v>
      </c>
      <c r="E9808" s="404" t="s">
        <v>65</v>
      </c>
      <c r="G9808"/>
    </row>
    <row r="9809" spans="1:7" ht="34.5" customHeight="1" thickBot="1" x14ac:dyDescent="0.25">
      <c r="A9809" s="407">
        <v>87739</v>
      </c>
      <c r="B9809" s="407" t="s">
        <v>15241</v>
      </c>
      <c r="C9809" s="407" t="s">
        <v>184</v>
      </c>
      <c r="D9809" s="407">
        <v>55.12</v>
      </c>
      <c r="E9809" s="404" t="s">
        <v>65</v>
      </c>
      <c r="G9809"/>
    </row>
    <row r="9810" spans="1:7" ht="34.5" customHeight="1" thickBot="1" x14ac:dyDescent="0.25">
      <c r="A9810" s="406">
        <v>87745</v>
      </c>
      <c r="B9810" s="406" t="s">
        <v>15242</v>
      </c>
      <c r="C9810" s="406" t="s">
        <v>184</v>
      </c>
      <c r="D9810" s="406">
        <v>37.479999999999997</v>
      </c>
      <c r="E9810" s="404" t="s">
        <v>65</v>
      </c>
      <c r="G9810"/>
    </row>
    <row r="9811" spans="1:7" ht="34.5" customHeight="1" thickBot="1" x14ac:dyDescent="0.25">
      <c r="A9811" s="407">
        <v>87747</v>
      </c>
      <c r="B9811" s="407" t="s">
        <v>15243</v>
      </c>
      <c r="C9811" s="407" t="s">
        <v>184</v>
      </c>
      <c r="D9811" s="407">
        <v>40.700000000000003</v>
      </c>
      <c r="E9811" s="404" t="s">
        <v>65</v>
      </c>
      <c r="G9811"/>
    </row>
    <row r="9812" spans="1:7" ht="34.5" customHeight="1" thickBot="1" x14ac:dyDescent="0.25">
      <c r="A9812" s="406">
        <v>87748</v>
      </c>
      <c r="B9812" s="406" t="s">
        <v>15244</v>
      </c>
      <c r="C9812" s="406" t="s">
        <v>184</v>
      </c>
      <c r="D9812" s="406">
        <v>63.97</v>
      </c>
      <c r="E9812" s="404" t="s">
        <v>65</v>
      </c>
      <c r="G9812"/>
    </row>
    <row r="9813" spans="1:7" ht="34.5" customHeight="1" thickBot="1" x14ac:dyDescent="0.25">
      <c r="A9813" s="407">
        <v>87749</v>
      </c>
      <c r="B9813" s="407" t="s">
        <v>15245</v>
      </c>
      <c r="C9813" s="407" t="s">
        <v>184</v>
      </c>
      <c r="D9813" s="407">
        <v>70.180000000000007</v>
      </c>
      <c r="E9813" s="404" t="s">
        <v>65</v>
      </c>
      <c r="G9813"/>
    </row>
    <row r="9814" spans="1:7" ht="34.5" customHeight="1" thickBot="1" x14ac:dyDescent="0.25">
      <c r="A9814" s="406">
        <v>87755</v>
      </c>
      <c r="B9814" s="406" t="s">
        <v>15246</v>
      </c>
      <c r="C9814" s="406" t="s">
        <v>184</v>
      </c>
      <c r="D9814" s="406">
        <v>33.99</v>
      </c>
      <c r="E9814" s="404" t="s">
        <v>65</v>
      </c>
      <c r="G9814"/>
    </row>
    <row r="9815" spans="1:7" ht="34.5" customHeight="1" thickBot="1" x14ac:dyDescent="0.25">
      <c r="A9815" s="407">
        <v>87757</v>
      </c>
      <c r="B9815" s="407" t="s">
        <v>15247</v>
      </c>
      <c r="C9815" s="407" t="s">
        <v>184</v>
      </c>
      <c r="D9815" s="407">
        <v>37.21</v>
      </c>
      <c r="E9815" s="404" t="s">
        <v>65</v>
      </c>
      <c r="G9815"/>
    </row>
    <row r="9816" spans="1:7" ht="34.5" customHeight="1" thickBot="1" x14ac:dyDescent="0.25">
      <c r="A9816" s="406">
        <v>87758</v>
      </c>
      <c r="B9816" s="406" t="s">
        <v>15248</v>
      </c>
      <c r="C9816" s="406" t="s">
        <v>184</v>
      </c>
      <c r="D9816" s="406">
        <v>60.48</v>
      </c>
      <c r="E9816" s="404" t="s">
        <v>65</v>
      </c>
      <c r="G9816"/>
    </row>
    <row r="9817" spans="1:7" ht="34.5" customHeight="1" thickBot="1" x14ac:dyDescent="0.25">
      <c r="A9817" s="407">
        <v>87759</v>
      </c>
      <c r="B9817" s="407" t="s">
        <v>15249</v>
      </c>
      <c r="C9817" s="407" t="s">
        <v>184</v>
      </c>
      <c r="D9817" s="407">
        <v>66.69</v>
      </c>
      <c r="E9817" s="404" t="s">
        <v>65</v>
      </c>
      <c r="G9817"/>
    </row>
    <row r="9818" spans="1:7" ht="34.5" customHeight="1" thickBot="1" x14ac:dyDescent="0.25">
      <c r="A9818" s="406">
        <v>87765</v>
      </c>
      <c r="B9818" s="406" t="s">
        <v>15250</v>
      </c>
      <c r="C9818" s="406" t="s">
        <v>184</v>
      </c>
      <c r="D9818" s="406">
        <v>38.729999999999997</v>
      </c>
      <c r="E9818" s="404" t="s">
        <v>65</v>
      </c>
      <c r="G9818"/>
    </row>
    <row r="9819" spans="1:7" ht="34.5" customHeight="1" thickBot="1" x14ac:dyDescent="0.25">
      <c r="A9819" s="407">
        <v>87767</v>
      </c>
      <c r="B9819" s="407" t="s">
        <v>15251</v>
      </c>
      <c r="C9819" s="407" t="s">
        <v>184</v>
      </c>
      <c r="D9819" s="407">
        <v>42.69</v>
      </c>
      <c r="E9819" s="404" t="s">
        <v>65</v>
      </c>
      <c r="G9819"/>
    </row>
    <row r="9820" spans="1:7" ht="34.5" customHeight="1" thickBot="1" x14ac:dyDescent="0.25">
      <c r="A9820" s="406">
        <v>87768</v>
      </c>
      <c r="B9820" s="406" t="s">
        <v>15252</v>
      </c>
      <c r="C9820" s="406" t="s">
        <v>184</v>
      </c>
      <c r="D9820" s="406">
        <v>71.31</v>
      </c>
      <c r="E9820" s="404" t="s">
        <v>65</v>
      </c>
      <c r="G9820"/>
    </row>
    <row r="9821" spans="1:7" ht="34.5" customHeight="1" thickBot="1" x14ac:dyDescent="0.25">
      <c r="A9821" s="407">
        <v>87769</v>
      </c>
      <c r="B9821" s="407" t="s">
        <v>15253</v>
      </c>
      <c r="C9821" s="407" t="s">
        <v>184</v>
      </c>
      <c r="D9821" s="407">
        <v>78.95</v>
      </c>
      <c r="E9821" s="404" t="s">
        <v>65</v>
      </c>
      <c r="G9821"/>
    </row>
    <row r="9822" spans="1:7" ht="34.5" customHeight="1" thickBot="1" x14ac:dyDescent="0.25">
      <c r="A9822" s="406">
        <v>88470</v>
      </c>
      <c r="B9822" s="406" t="s">
        <v>13155</v>
      </c>
      <c r="C9822" s="406" t="s">
        <v>184</v>
      </c>
      <c r="D9822" s="406">
        <v>18.27</v>
      </c>
      <c r="E9822" s="404" t="s">
        <v>65</v>
      </c>
      <c r="G9822"/>
    </row>
    <row r="9823" spans="1:7" ht="34.5" customHeight="1" thickBot="1" x14ac:dyDescent="0.25">
      <c r="A9823" s="407">
        <v>88471</v>
      </c>
      <c r="B9823" s="407" t="s">
        <v>13156</v>
      </c>
      <c r="C9823" s="407" t="s">
        <v>184</v>
      </c>
      <c r="D9823" s="407">
        <v>22.59</v>
      </c>
      <c r="E9823" s="404" t="s">
        <v>65</v>
      </c>
      <c r="G9823"/>
    </row>
    <row r="9824" spans="1:7" ht="34.5" customHeight="1" thickBot="1" x14ac:dyDescent="0.25">
      <c r="A9824" s="406">
        <v>88472</v>
      </c>
      <c r="B9824" s="406" t="s">
        <v>13157</v>
      </c>
      <c r="C9824" s="406" t="s">
        <v>184</v>
      </c>
      <c r="D9824" s="406">
        <v>25.97</v>
      </c>
      <c r="E9824" s="404" t="s">
        <v>65</v>
      </c>
      <c r="G9824"/>
    </row>
    <row r="9825" spans="1:7" ht="34.5" customHeight="1" thickBot="1" x14ac:dyDescent="0.25">
      <c r="A9825" s="407">
        <v>88476</v>
      </c>
      <c r="B9825" s="407" t="s">
        <v>13158</v>
      </c>
      <c r="C9825" s="407" t="s">
        <v>184</v>
      </c>
      <c r="D9825" s="407">
        <v>15.15</v>
      </c>
      <c r="E9825" s="404" t="s">
        <v>65</v>
      </c>
      <c r="G9825"/>
    </row>
    <row r="9826" spans="1:7" ht="34.5" customHeight="1" thickBot="1" x14ac:dyDescent="0.25">
      <c r="A9826" s="406">
        <v>88477</v>
      </c>
      <c r="B9826" s="406" t="s">
        <v>13159</v>
      </c>
      <c r="C9826" s="406" t="s">
        <v>184</v>
      </c>
      <c r="D9826" s="406">
        <v>20.69</v>
      </c>
      <c r="E9826" s="404" t="s">
        <v>65</v>
      </c>
      <c r="G9826"/>
    </row>
    <row r="9827" spans="1:7" ht="34.5" customHeight="1" thickBot="1" x14ac:dyDescent="0.25">
      <c r="A9827" s="407">
        <v>88478</v>
      </c>
      <c r="B9827" s="407" t="s">
        <v>13160</v>
      </c>
      <c r="C9827" s="407" t="s">
        <v>184</v>
      </c>
      <c r="D9827" s="407">
        <v>25.19</v>
      </c>
      <c r="E9827" s="404" t="s">
        <v>65</v>
      </c>
      <c r="G9827"/>
    </row>
    <row r="9828" spans="1:7" ht="34.5" customHeight="1" thickBot="1" x14ac:dyDescent="0.25">
      <c r="A9828" s="406">
        <v>89047</v>
      </c>
      <c r="B9828" s="406" t="s">
        <v>12594</v>
      </c>
      <c r="C9828" s="406" t="s">
        <v>12595</v>
      </c>
      <c r="D9828" s="406">
        <v>34.67</v>
      </c>
      <c r="E9828" s="404" t="s">
        <v>65</v>
      </c>
      <c r="G9828"/>
    </row>
    <row r="9829" spans="1:7" ht="34.5" customHeight="1" thickBot="1" x14ac:dyDescent="0.25">
      <c r="A9829" s="407">
        <v>89172</v>
      </c>
      <c r="B9829" s="407" t="s">
        <v>12596</v>
      </c>
      <c r="C9829" s="407" t="s">
        <v>12595</v>
      </c>
      <c r="D9829" s="407">
        <v>34.69</v>
      </c>
      <c r="E9829" s="404" t="s">
        <v>65</v>
      </c>
      <c r="G9829"/>
    </row>
    <row r="9830" spans="1:7" ht="34.5" customHeight="1" thickBot="1" x14ac:dyDescent="0.25">
      <c r="A9830" s="406">
        <v>90900</v>
      </c>
      <c r="B9830" s="406" t="s">
        <v>15254</v>
      </c>
      <c r="C9830" s="406" t="s">
        <v>184</v>
      </c>
      <c r="D9830" s="406">
        <v>51.65</v>
      </c>
      <c r="E9830" s="404" t="s">
        <v>65</v>
      </c>
      <c r="G9830"/>
    </row>
    <row r="9831" spans="1:7" ht="34.5" customHeight="1" thickBot="1" x14ac:dyDescent="0.25">
      <c r="A9831" s="407">
        <v>90902</v>
      </c>
      <c r="B9831" s="407" t="s">
        <v>15255</v>
      </c>
      <c r="C9831" s="407" t="s">
        <v>184</v>
      </c>
      <c r="D9831" s="407">
        <v>56.18</v>
      </c>
      <c r="E9831" s="404" t="s">
        <v>65</v>
      </c>
      <c r="G9831"/>
    </row>
    <row r="9832" spans="1:7" ht="34.5" customHeight="1" thickBot="1" x14ac:dyDescent="0.25">
      <c r="A9832" s="406">
        <v>90903</v>
      </c>
      <c r="B9832" s="406" t="s">
        <v>15256</v>
      </c>
      <c r="C9832" s="406" t="s">
        <v>4897</v>
      </c>
      <c r="D9832" s="406">
        <v>88.96</v>
      </c>
      <c r="E9832" s="404" t="s">
        <v>65</v>
      </c>
      <c r="G9832"/>
    </row>
    <row r="9833" spans="1:7" ht="34.5" customHeight="1" thickBot="1" x14ac:dyDescent="0.25">
      <c r="A9833" s="407">
        <v>90904</v>
      </c>
      <c r="B9833" s="407" t="s">
        <v>15257</v>
      </c>
      <c r="C9833" s="407" t="s">
        <v>8455</v>
      </c>
      <c r="D9833" s="407">
        <v>97.7</v>
      </c>
      <c r="E9833" s="404" t="s">
        <v>65</v>
      </c>
      <c r="G9833"/>
    </row>
    <row r="9834" spans="1:7" ht="34.5" customHeight="1" thickBot="1" x14ac:dyDescent="0.25">
      <c r="A9834" s="406">
        <v>90910</v>
      </c>
      <c r="B9834" s="406" t="s">
        <v>15258</v>
      </c>
      <c r="C9834" s="406" t="s">
        <v>184</v>
      </c>
      <c r="D9834" s="406">
        <v>54.99</v>
      </c>
      <c r="E9834" s="404" t="s">
        <v>65</v>
      </c>
      <c r="G9834"/>
    </row>
    <row r="9835" spans="1:7" ht="34.5" customHeight="1" thickBot="1" x14ac:dyDescent="0.25">
      <c r="A9835" s="407">
        <v>90912</v>
      </c>
      <c r="B9835" s="407" t="s">
        <v>15259</v>
      </c>
      <c r="C9835" s="407" t="s">
        <v>184</v>
      </c>
      <c r="D9835" s="407">
        <v>59.93</v>
      </c>
      <c r="E9835" s="404" t="s">
        <v>65</v>
      </c>
      <c r="G9835"/>
    </row>
    <row r="9836" spans="1:7" ht="34.5" customHeight="1" thickBot="1" x14ac:dyDescent="0.25">
      <c r="A9836" s="406">
        <v>90913</v>
      </c>
      <c r="B9836" s="406" t="s">
        <v>15260</v>
      </c>
      <c r="C9836" s="406" t="s">
        <v>4897</v>
      </c>
      <c r="D9836" s="406">
        <v>95.62</v>
      </c>
      <c r="E9836" s="404" t="s">
        <v>65</v>
      </c>
      <c r="G9836"/>
    </row>
    <row r="9837" spans="1:7" ht="34.5" customHeight="1" thickBot="1" x14ac:dyDescent="0.25">
      <c r="A9837" s="407">
        <v>90914</v>
      </c>
      <c r="B9837" s="407" t="s">
        <v>15261</v>
      </c>
      <c r="C9837" s="407" t="s">
        <v>8455</v>
      </c>
      <c r="D9837" s="407">
        <v>105.14</v>
      </c>
      <c r="E9837" s="404" t="s">
        <v>65</v>
      </c>
      <c r="G9837"/>
    </row>
    <row r="9838" spans="1:7" ht="34.5" customHeight="1" thickBot="1" x14ac:dyDescent="0.25">
      <c r="A9838" s="406">
        <v>90920</v>
      </c>
      <c r="B9838" s="406" t="s">
        <v>15262</v>
      </c>
      <c r="C9838" s="406" t="s">
        <v>184</v>
      </c>
      <c r="D9838" s="406">
        <v>61.17</v>
      </c>
      <c r="E9838" s="404" t="s">
        <v>65</v>
      </c>
      <c r="G9838"/>
    </row>
    <row r="9839" spans="1:7" ht="34.5" customHeight="1" thickBot="1" x14ac:dyDescent="0.25">
      <c r="A9839" s="407">
        <v>90922</v>
      </c>
      <c r="B9839" s="407" t="s">
        <v>15263</v>
      </c>
      <c r="C9839" s="407" t="s">
        <v>184</v>
      </c>
      <c r="D9839" s="407">
        <v>66.84</v>
      </c>
      <c r="E9839" s="404" t="s">
        <v>65</v>
      </c>
      <c r="G9839"/>
    </row>
    <row r="9840" spans="1:7" ht="34.5" customHeight="1" thickBot="1" x14ac:dyDescent="0.25">
      <c r="A9840" s="406">
        <v>90923</v>
      </c>
      <c r="B9840" s="406" t="s">
        <v>15264</v>
      </c>
      <c r="C9840" s="406" t="s">
        <v>4897</v>
      </c>
      <c r="D9840" s="406">
        <v>107.88</v>
      </c>
      <c r="E9840" s="404" t="s">
        <v>65</v>
      </c>
      <c r="G9840"/>
    </row>
    <row r="9841" spans="1:7" ht="34.5" customHeight="1" thickBot="1" x14ac:dyDescent="0.25">
      <c r="A9841" s="407">
        <v>90924</v>
      </c>
      <c r="B9841" s="407" t="s">
        <v>15265</v>
      </c>
      <c r="C9841" s="407" t="s">
        <v>8455</v>
      </c>
      <c r="D9841" s="407">
        <v>118.83</v>
      </c>
      <c r="E9841" s="404" t="s">
        <v>65</v>
      </c>
      <c r="G9841"/>
    </row>
    <row r="9842" spans="1:7" ht="34.5" customHeight="1" thickBot="1" x14ac:dyDescent="0.25">
      <c r="A9842" s="406">
        <v>90930</v>
      </c>
      <c r="B9842" s="406" t="s">
        <v>15266</v>
      </c>
      <c r="C9842" s="406" t="s">
        <v>184</v>
      </c>
      <c r="D9842" s="406">
        <v>47.06</v>
      </c>
      <c r="E9842" s="404" t="s">
        <v>65</v>
      </c>
      <c r="G9842"/>
    </row>
    <row r="9843" spans="1:7" ht="34.5" customHeight="1" thickBot="1" x14ac:dyDescent="0.25">
      <c r="A9843" s="407">
        <v>90932</v>
      </c>
      <c r="B9843" s="407" t="s">
        <v>15267</v>
      </c>
      <c r="C9843" s="407" t="s">
        <v>184</v>
      </c>
      <c r="D9843" s="407">
        <v>51.59</v>
      </c>
      <c r="E9843" s="404" t="s">
        <v>65</v>
      </c>
      <c r="G9843"/>
    </row>
    <row r="9844" spans="1:7" ht="34.5" customHeight="1" thickBot="1" x14ac:dyDescent="0.25">
      <c r="A9844" s="406">
        <v>90933</v>
      </c>
      <c r="B9844" s="406" t="s">
        <v>15268</v>
      </c>
      <c r="C9844" s="406" t="s">
        <v>4897</v>
      </c>
      <c r="D9844" s="406">
        <v>84.37</v>
      </c>
      <c r="E9844" s="404" t="s">
        <v>65</v>
      </c>
      <c r="G9844"/>
    </row>
    <row r="9845" spans="1:7" ht="34.5" customHeight="1" thickBot="1" x14ac:dyDescent="0.25">
      <c r="A9845" s="407">
        <v>90934</v>
      </c>
      <c r="B9845" s="407" t="s">
        <v>15269</v>
      </c>
      <c r="C9845" s="407" t="s">
        <v>8455</v>
      </c>
      <c r="D9845" s="407">
        <v>93.11</v>
      </c>
      <c r="E9845" s="404" t="s">
        <v>65</v>
      </c>
      <c r="G9845"/>
    </row>
    <row r="9846" spans="1:7" ht="34.5" customHeight="1" thickBot="1" x14ac:dyDescent="0.25">
      <c r="A9846" s="406">
        <v>90940</v>
      </c>
      <c r="B9846" s="406" t="s">
        <v>15270</v>
      </c>
      <c r="C9846" s="406" t="s">
        <v>184</v>
      </c>
      <c r="D9846" s="406">
        <v>50.43</v>
      </c>
      <c r="E9846" s="404" t="s">
        <v>65</v>
      </c>
      <c r="G9846"/>
    </row>
    <row r="9847" spans="1:7" ht="34.5" customHeight="1" thickBot="1" x14ac:dyDescent="0.25">
      <c r="A9847" s="407">
        <v>90942</v>
      </c>
      <c r="B9847" s="407" t="s">
        <v>15271</v>
      </c>
      <c r="C9847" s="407" t="s">
        <v>184</v>
      </c>
      <c r="D9847" s="407">
        <v>55.36</v>
      </c>
      <c r="E9847" s="404" t="s">
        <v>65</v>
      </c>
      <c r="G9847"/>
    </row>
    <row r="9848" spans="1:7" ht="34.5" customHeight="1" thickBot="1" x14ac:dyDescent="0.25">
      <c r="A9848" s="406">
        <v>90943</v>
      </c>
      <c r="B9848" s="406" t="s">
        <v>15272</v>
      </c>
      <c r="C9848" s="406" t="s">
        <v>4897</v>
      </c>
      <c r="D9848" s="406">
        <v>91.06</v>
      </c>
      <c r="E9848" s="404" t="s">
        <v>65</v>
      </c>
      <c r="G9848"/>
    </row>
    <row r="9849" spans="1:7" ht="34.5" customHeight="1" thickBot="1" x14ac:dyDescent="0.25">
      <c r="A9849" s="407">
        <v>90944</v>
      </c>
      <c r="B9849" s="407" t="s">
        <v>15273</v>
      </c>
      <c r="C9849" s="407" t="s">
        <v>8455</v>
      </c>
      <c r="D9849" s="407">
        <v>100.58</v>
      </c>
      <c r="E9849" s="404" t="s">
        <v>65</v>
      </c>
      <c r="G9849"/>
    </row>
    <row r="9850" spans="1:7" ht="34.5" customHeight="1" thickBot="1" x14ac:dyDescent="0.25">
      <c r="A9850" s="406">
        <v>90950</v>
      </c>
      <c r="B9850" s="406" t="s">
        <v>15274</v>
      </c>
      <c r="C9850" s="406" t="s">
        <v>184</v>
      </c>
      <c r="D9850" s="406">
        <v>56.58</v>
      </c>
      <c r="E9850" s="404" t="s">
        <v>65</v>
      </c>
      <c r="G9850"/>
    </row>
    <row r="9851" spans="1:7" ht="34.5" customHeight="1" thickBot="1" x14ac:dyDescent="0.25">
      <c r="A9851" s="407">
        <v>90952</v>
      </c>
      <c r="B9851" s="407" t="s">
        <v>15275</v>
      </c>
      <c r="C9851" s="407" t="s">
        <v>184</v>
      </c>
      <c r="D9851" s="407">
        <v>62.25</v>
      </c>
      <c r="E9851" s="404" t="s">
        <v>65</v>
      </c>
      <c r="G9851"/>
    </row>
    <row r="9852" spans="1:7" ht="34.5" customHeight="1" thickBot="1" x14ac:dyDescent="0.25">
      <c r="A9852" s="406">
        <v>90953</v>
      </c>
      <c r="B9852" s="406" t="s">
        <v>15276</v>
      </c>
      <c r="C9852" s="406" t="s">
        <v>4897</v>
      </c>
      <c r="D9852" s="406">
        <v>103.3</v>
      </c>
      <c r="E9852" s="404" t="s">
        <v>65</v>
      </c>
      <c r="G9852"/>
    </row>
    <row r="9853" spans="1:7" ht="34.5" customHeight="1" thickBot="1" x14ac:dyDescent="0.25">
      <c r="A9853" s="407">
        <v>90954</v>
      </c>
      <c r="B9853" s="407" t="s">
        <v>15277</v>
      </c>
      <c r="C9853" s="407" t="s">
        <v>8455</v>
      </c>
      <c r="D9853" s="407">
        <v>114.24</v>
      </c>
      <c r="E9853" s="404" t="s">
        <v>65</v>
      </c>
      <c r="G9853"/>
    </row>
    <row r="9854" spans="1:7" ht="34.5" customHeight="1" thickBot="1" x14ac:dyDescent="0.25">
      <c r="A9854" s="406">
        <v>299</v>
      </c>
      <c r="B9854" s="406" t="s">
        <v>1656</v>
      </c>
      <c r="C9854" s="406"/>
      <c r="D9854" s="406"/>
      <c r="E9854" s="404" t="s">
        <v>65</v>
      </c>
      <c r="G9854"/>
    </row>
    <row r="9855" spans="1:7" ht="34.5" customHeight="1" thickBot="1" x14ac:dyDescent="0.25">
      <c r="A9855" s="407">
        <v>73907</v>
      </c>
      <c r="B9855" s="407" t="s">
        <v>1657</v>
      </c>
      <c r="C9855" s="407"/>
      <c r="D9855" s="407"/>
      <c r="E9855" s="404" t="s">
        <v>65</v>
      </c>
      <c r="G9855"/>
    </row>
    <row r="9856" spans="1:7" ht="34.5" customHeight="1" thickBot="1" x14ac:dyDescent="0.25">
      <c r="A9856" s="406" t="s">
        <v>1658</v>
      </c>
      <c r="B9856" s="406" t="s">
        <v>5084</v>
      </c>
      <c r="C9856" s="406" t="s">
        <v>184</v>
      </c>
      <c r="D9856" s="406">
        <v>27.92</v>
      </c>
      <c r="E9856" s="404" t="s">
        <v>65</v>
      </c>
      <c r="G9856"/>
    </row>
    <row r="9857" spans="1:7" ht="34.5" customHeight="1" thickBot="1" x14ac:dyDescent="0.25">
      <c r="A9857" s="407" t="s">
        <v>1659</v>
      </c>
      <c r="B9857" s="407" t="s">
        <v>4228</v>
      </c>
      <c r="C9857" s="407" t="s">
        <v>184</v>
      </c>
      <c r="D9857" s="407">
        <v>18.54</v>
      </c>
      <c r="E9857" s="404" t="s">
        <v>65</v>
      </c>
      <c r="G9857"/>
    </row>
    <row r="9858" spans="1:7" ht="34.5" customHeight="1" thickBot="1" x14ac:dyDescent="0.25">
      <c r="A9858" s="406">
        <v>74048</v>
      </c>
      <c r="B9858" s="406" t="s">
        <v>1660</v>
      </c>
      <c r="C9858" s="406"/>
      <c r="D9858" s="406"/>
      <c r="E9858" s="404" t="s">
        <v>65</v>
      </c>
      <c r="G9858"/>
    </row>
    <row r="9859" spans="1:7" ht="34.5" customHeight="1" thickBot="1" x14ac:dyDescent="0.25">
      <c r="A9859" s="407" t="s">
        <v>1661</v>
      </c>
      <c r="B9859" s="407" t="s">
        <v>4229</v>
      </c>
      <c r="C9859" s="407" t="s">
        <v>184</v>
      </c>
      <c r="D9859" s="407">
        <v>21.06</v>
      </c>
      <c r="E9859" s="404" t="s">
        <v>65</v>
      </c>
      <c r="G9859"/>
    </row>
    <row r="9860" spans="1:7" ht="34.5" customHeight="1" thickBot="1" x14ac:dyDescent="0.25">
      <c r="A9860" s="406">
        <v>308</v>
      </c>
      <c r="B9860" s="406" t="s">
        <v>1662</v>
      </c>
      <c r="C9860" s="406"/>
      <c r="D9860" s="406"/>
      <c r="E9860" s="404" t="s">
        <v>65</v>
      </c>
      <c r="G9860"/>
    </row>
    <row r="9861" spans="1:7" ht="34.5" customHeight="1" thickBot="1" x14ac:dyDescent="0.25">
      <c r="A9861" s="407">
        <v>72189</v>
      </c>
      <c r="B9861" s="407" t="s">
        <v>3439</v>
      </c>
      <c r="C9861" s="407" t="s">
        <v>70</v>
      </c>
      <c r="D9861" s="407">
        <v>19.579999999999998</v>
      </c>
      <c r="E9861" s="404" t="s">
        <v>65</v>
      </c>
      <c r="G9861"/>
    </row>
    <row r="9862" spans="1:7" ht="34.5" customHeight="1" thickBot="1" x14ac:dyDescent="0.25">
      <c r="A9862" s="406">
        <v>72190</v>
      </c>
      <c r="B9862" s="406" t="s">
        <v>3440</v>
      </c>
      <c r="C9862" s="406" t="s">
        <v>70</v>
      </c>
      <c r="D9862" s="406">
        <v>30.96</v>
      </c>
      <c r="E9862" s="404" t="s">
        <v>65</v>
      </c>
      <c r="G9862"/>
    </row>
    <row r="9863" spans="1:7" ht="34.5" customHeight="1" thickBot="1" x14ac:dyDescent="0.25">
      <c r="A9863" s="407">
        <v>106</v>
      </c>
      <c r="B9863" s="407" t="s">
        <v>1663</v>
      </c>
      <c r="C9863" s="407"/>
      <c r="D9863" s="407"/>
      <c r="E9863" s="404" t="s">
        <v>65</v>
      </c>
      <c r="G9863"/>
    </row>
    <row r="9864" spans="1:7" ht="34.5" customHeight="1" thickBot="1" x14ac:dyDescent="0.25">
      <c r="A9864" s="406">
        <v>74199</v>
      </c>
      <c r="B9864" s="406" t="s">
        <v>1664</v>
      </c>
      <c r="C9864" s="406"/>
      <c r="D9864" s="406"/>
      <c r="E9864" s="404" t="s">
        <v>65</v>
      </c>
      <c r="G9864"/>
    </row>
    <row r="9865" spans="1:7" ht="34.5" customHeight="1" thickBot="1" x14ac:dyDescent="0.25">
      <c r="A9865" s="407" t="s">
        <v>1665</v>
      </c>
      <c r="B9865" s="407" t="s">
        <v>4371</v>
      </c>
      <c r="C9865" s="407" t="s">
        <v>184</v>
      </c>
      <c r="D9865" s="407">
        <v>27.63</v>
      </c>
      <c r="E9865" s="404" t="s">
        <v>65</v>
      </c>
      <c r="G9865"/>
    </row>
    <row r="9866" spans="1:7" ht="34.5" customHeight="1" thickBot="1" x14ac:dyDescent="0.25">
      <c r="A9866" s="406">
        <v>87863</v>
      </c>
      <c r="B9866" s="406" t="s">
        <v>8465</v>
      </c>
      <c r="C9866" s="406" t="s">
        <v>184</v>
      </c>
      <c r="D9866" s="406">
        <v>4.18</v>
      </c>
      <c r="E9866" s="404" t="s">
        <v>65</v>
      </c>
      <c r="G9866"/>
    </row>
    <row r="9867" spans="1:7" ht="34.5" customHeight="1" thickBot="1" x14ac:dyDescent="0.25">
      <c r="A9867" s="407">
        <v>87864</v>
      </c>
      <c r="B9867" s="407" t="s">
        <v>8466</v>
      </c>
      <c r="C9867" s="407" t="s">
        <v>184</v>
      </c>
      <c r="D9867" s="407">
        <v>4.09</v>
      </c>
      <c r="E9867" s="404" t="s">
        <v>65</v>
      </c>
      <c r="G9867"/>
    </row>
    <row r="9868" spans="1:7" ht="34.5" customHeight="1" thickBot="1" x14ac:dyDescent="0.25">
      <c r="A9868" s="406">
        <v>87865</v>
      </c>
      <c r="B9868" s="406" t="s">
        <v>8467</v>
      </c>
      <c r="C9868" s="406" t="s">
        <v>184</v>
      </c>
      <c r="D9868" s="406">
        <v>4.0599999999999996</v>
      </c>
      <c r="E9868" s="404" t="s">
        <v>65</v>
      </c>
      <c r="G9868"/>
    </row>
    <row r="9869" spans="1:7" ht="34.5" customHeight="1" thickBot="1" x14ac:dyDescent="0.25">
      <c r="A9869" s="407">
        <v>87866</v>
      </c>
      <c r="B9869" s="407" t="s">
        <v>8468</v>
      </c>
      <c r="C9869" s="407" t="s">
        <v>184</v>
      </c>
      <c r="D9869" s="407">
        <v>6.88</v>
      </c>
      <c r="E9869" s="404" t="s">
        <v>65</v>
      </c>
      <c r="G9869"/>
    </row>
    <row r="9870" spans="1:7" ht="34.5" customHeight="1" thickBot="1" x14ac:dyDescent="0.25">
      <c r="A9870" s="406">
        <v>87867</v>
      </c>
      <c r="B9870" s="406" t="s">
        <v>8469</v>
      </c>
      <c r="C9870" s="406" t="s">
        <v>184</v>
      </c>
      <c r="D9870" s="406">
        <v>6.64</v>
      </c>
      <c r="E9870" s="404" t="s">
        <v>65</v>
      </c>
      <c r="G9870"/>
    </row>
    <row r="9871" spans="1:7" ht="34.5" customHeight="1" thickBot="1" x14ac:dyDescent="0.25">
      <c r="A9871" s="407">
        <v>87868</v>
      </c>
      <c r="B9871" s="407" t="s">
        <v>8470</v>
      </c>
      <c r="C9871" s="407" t="s">
        <v>184</v>
      </c>
      <c r="D9871" s="407">
        <v>3.59</v>
      </c>
      <c r="E9871" s="404" t="s">
        <v>65</v>
      </c>
      <c r="G9871"/>
    </row>
    <row r="9872" spans="1:7" ht="34.5" customHeight="1" thickBot="1" x14ac:dyDescent="0.25">
      <c r="A9872" s="406">
        <v>87869</v>
      </c>
      <c r="B9872" s="406" t="s">
        <v>8471</v>
      </c>
      <c r="C9872" s="406" t="s">
        <v>184</v>
      </c>
      <c r="D9872" s="406">
        <v>3.25</v>
      </c>
      <c r="E9872" s="404" t="s">
        <v>65</v>
      </c>
      <c r="G9872"/>
    </row>
    <row r="9873" spans="1:7" ht="34.5" customHeight="1" thickBot="1" x14ac:dyDescent="0.25">
      <c r="A9873" s="407">
        <v>87870</v>
      </c>
      <c r="B9873" s="407" t="s">
        <v>8472</v>
      </c>
      <c r="C9873" s="407" t="s">
        <v>184</v>
      </c>
      <c r="D9873" s="407">
        <v>3.26</v>
      </c>
      <c r="E9873" s="404" t="s">
        <v>65</v>
      </c>
      <c r="G9873"/>
    </row>
    <row r="9874" spans="1:7" ht="34.5" customHeight="1" thickBot="1" x14ac:dyDescent="0.25">
      <c r="A9874" s="406">
        <v>87871</v>
      </c>
      <c r="B9874" s="406" t="s">
        <v>8473</v>
      </c>
      <c r="C9874" s="406" t="s">
        <v>184</v>
      </c>
      <c r="D9874" s="406">
        <v>12.89</v>
      </c>
      <c r="E9874" s="404" t="s">
        <v>65</v>
      </c>
      <c r="G9874"/>
    </row>
    <row r="9875" spans="1:7" ht="34.5" customHeight="1" thickBot="1" x14ac:dyDescent="0.25">
      <c r="A9875" s="407">
        <v>87872</v>
      </c>
      <c r="B9875" s="407" t="s">
        <v>8474</v>
      </c>
      <c r="C9875" s="407" t="s">
        <v>184</v>
      </c>
      <c r="D9875" s="407">
        <v>12.36</v>
      </c>
      <c r="E9875" s="404" t="s">
        <v>65</v>
      </c>
      <c r="G9875"/>
    </row>
    <row r="9876" spans="1:7" ht="34.5" customHeight="1" thickBot="1" x14ac:dyDescent="0.25">
      <c r="A9876" s="406">
        <v>87873</v>
      </c>
      <c r="B9876" s="406" t="s">
        <v>8475</v>
      </c>
      <c r="C9876" s="406" t="s">
        <v>184</v>
      </c>
      <c r="D9876" s="406">
        <v>4.01</v>
      </c>
      <c r="E9876" s="404" t="s">
        <v>65</v>
      </c>
      <c r="G9876"/>
    </row>
    <row r="9877" spans="1:7" ht="34.5" customHeight="1" thickBot="1" x14ac:dyDescent="0.25">
      <c r="A9877" s="407">
        <v>87874</v>
      </c>
      <c r="B9877" s="407" t="s">
        <v>8476</v>
      </c>
      <c r="C9877" s="407" t="s">
        <v>184</v>
      </c>
      <c r="D9877" s="407">
        <v>3.91</v>
      </c>
      <c r="E9877" s="404" t="s">
        <v>65</v>
      </c>
      <c r="G9877"/>
    </row>
    <row r="9878" spans="1:7" ht="34.5" customHeight="1" thickBot="1" x14ac:dyDescent="0.25">
      <c r="A9878" s="406">
        <v>87875</v>
      </c>
      <c r="B9878" s="406" t="s">
        <v>8477</v>
      </c>
      <c r="C9878" s="406" t="s">
        <v>184</v>
      </c>
      <c r="D9878" s="406">
        <v>3.89</v>
      </c>
      <c r="E9878" s="404" t="s">
        <v>65</v>
      </c>
      <c r="G9878"/>
    </row>
    <row r="9879" spans="1:7" ht="34.5" customHeight="1" thickBot="1" x14ac:dyDescent="0.25">
      <c r="A9879" s="407">
        <v>87876</v>
      </c>
      <c r="B9879" s="407" t="s">
        <v>8478</v>
      </c>
      <c r="C9879" s="407" t="s">
        <v>184</v>
      </c>
      <c r="D9879" s="407">
        <v>6.7</v>
      </c>
      <c r="E9879" s="404" t="s">
        <v>65</v>
      </c>
      <c r="G9879"/>
    </row>
    <row r="9880" spans="1:7" ht="34.5" customHeight="1" thickBot="1" x14ac:dyDescent="0.25">
      <c r="A9880" s="406">
        <v>87877</v>
      </c>
      <c r="B9880" s="406" t="s">
        <v>8479</v>
      </c>
      <c r="C9880" s="406" t="s">
        <v>184</v>
      </c>
      <c r="D9880" s="406">
        <v>6.46</v>
      </c>
      <c r="E9880" s="404" t="s">
        <v>65</v>
      </c>
      <c r="G9880"/>
    </row>
    <row r="9881" spans="1:7" ht="34.5" customHeight="1" thickBot="1" x14ac:dyDescent="0.25">
      <c r="A9881" s="407">
        <v>87878</v>
      </c>
      <c r="B9881" s="407" t="s">
        <v>8480</v>
      </c>
      <c r="C9881" s="407" t="s">
        <v>184</v>
      </c>
      <c r="D9881" s="407">
        <v>3.2</v>
      </c>
      <c r="E9881" s="404" t="s">
        <v>65</v>
      </c>
      <c r="G9881"/>
    </row>
    <row r="9882" spans="1:7" ht="34.5" customHeight="1" thickBot="1" x14ac:dyDescent="0.25">
      <c r="A9882" s="406">
        <v>87879</v>
      </c>
      <c r="B9882" s="406" t="s">
        <v>8481</v>
      </c>
      <c r="C9882" s="406" t="s">
        <v>184</v>
      </c>
      <c r="D9882" s="406">
        <v>2.86</v>
      </c>
      <c r="E9882" s="404" t="s">
        <v>65</v>
      </c>
      <c r="G9882"/>
    </row>
    <row r="9883" spans="1:7" ht="34.5" customHeight="1" thickBot="1" x14ac:dyDescent="0.25">
      <c r="A9883" s="407">
        <v>87880</v>
      </c>
      <c r="B9883" s="407" t="s">
        <v>8482</v>
      </c>
      <c r="C9883" s="407" t="s">
        <v>184</v>
      </c>
      <c r="D9883" s="407">
        <v>2.87</v>
      </c>
      <c r="E9883" s="404" t="s">
        <v>65</v>
      </c>
      <c r="G9883"/>
    </row>
    <row r="9884" spans="1:7" ht="34.5" customHeight="1" thickBot="1" x14ac:dyDescent="0.25">
      <c r="A9884" s="406">
        <v>87881</v>
      </c>
      <c r="B9884" s="406" t="s">
        <v>8483</v>
      </c>
      <c r="C9884" s="406" t="s">
        <v>184</v>
      </c>
      <c r="D9884" s="406">
        <v>3.93</v>
      </c>
      <c r="E9884" s="404" t="s">
        <v>65</v>
      </c>
      <c r="G9884"/>
    </row>
    <row r="9885" spans="1:7" ht="34.5" customHeight="1" thickBot="1" x14ac:dyDescent="0.25">
      <c r="A9885" s="407">
        <v>87882</v>
      </c>
      <c r="B9885" s="407" t="s">
        <v>8484</v>
      </c>
      <c r="C9885" s="407" t="s">
        <v>184</v>
      </c>
      <c r="D9885" s="407">
        <v>3.83</v>
      </c>
      <c r="E9885" s="404" t="s">
        <v>65</v>
      </c>
      <c r="G9885"/>
    </row>
    <row r="9886" spans="1:7" ht="34.5" customHeight="1" thickBot="1" x14ac:dyDescent="0.25">
      <c r="A9886" s="406">
        <v>87883</v>
      </c>
      <c r="B9886" s="406" t="s">
        <v>8485</v>
      </c>
      <c r="C9886" s="406" t="s">
        <v>184</v>
      </c>
      <c r="D9886" s="406">
        <v>3.81</v>
      </c>
      <c r="E9886" s="404" t="s">
        <v>65</v>
      </c>
      <c r="G9886"/>
    </row>
    <row r="9887" spans="1:7" ht="34.5" customHeight="1" thickBot="1" x14ac:dyDescent="0.25">
      <c r="A9887" s="407">
        <v>87884</v>
      </c>
      <c r="B9887" s="407" t="s">
        <v>8486</v>
      </c>
      <c r="C9887" s="407" t="s">
        <v>184</v>
      </c>
      <c r="D9887" s="407">
        <v>6.63</v>
      </c>
      <c r="E9887" s="404" t="s">
        <v>65</v>
      </c>
      <c r="G9887"/>
    </row>
    <row r="9888" spans="1:7" ht="34.5" customHeight="1" thickBot="1" x14ac:dyDescent="0.25">
      <c r="A9888" s="406">
        <v>87885</v>
      </c>
      <c r="B9888" s="406" t="s">
        <v>8469</v>
      </c>
      <c r="C9888" s="406" t="s">
        <v>184</v>
      </c>
      <c r="D9888" s="406">
        <v>6.39</v>
      </c>
      <c r="E9888" s="404" t="s">
        <v>65</v>
      </c>
      <c r="G9888"/>
    </row>
    <row r="9889" spans="1:7" ht="34.5" customHeight="1" thickBot="1" x14ac:dyDescent="0.25">
      <c r="A9889" s="407">
        <v>87886</v>
      </c>
      <c r="B9889" s="407" t="s">
        <v>8487</v>
      </c>
      <c r="C9889" s="407" t="s">
        <v>184</v>
      </c>
      <c r="D9889" s="407">
        <v>17.59</v>
      </c>
      <c r="E9889" s="404" t="s">
        <v>65</v>
      </c>
      <c r="G9889"/>
    </row>
    <row r="9890" spans="1:7" ht="34.5" customHeight="1" thickBot="1" x14ac:dyDescent="0.25">
      <c r="A9890" s="406">
        <v>87887</v>
      </c>
      <c r="B9890" s="406" t="s">
        <v>8488</v>
      </c>
      <c r="C9890" s="406" t="s">
        <v>184</v>
      </c>
      <c r="D9890" s="406">
        <v>17.05</v>
      </c>
      <c r="E9890" s="404" t="s">
        <v>65</v>
      </c>
      <c r="G9890"/>
    </row>
    <row r="9891" spans="1:7" ht="34.5" customHeight="1" thickBot="1" x14ac:dyDescent="0.25">
      <c r="A9891" s="407">
        <v>87888</v>
      </c>
      <c r="B9891" s="407" t="s">
        <v>8489</v>
      </c>
      <c r="C9891" s="407" t="s">
        <v>184</v>
      </c>
      <c r="D9891" s="407">
        <v>4.99</v>
      </c>
      <c r="E9891" s="404" t="s">
        <v>65</v>
      </c>
      <c r="G9891"/>
    </row>
    <row r="9892" spans="1:7" ht="34.5" customHeight="1" thickBot="1" x14ac:dyDescent="0.25">
      <c r="A9892" s="406">
        <v>87889</v>
      </c>
      <c r="B9892" s="406" t="s">
        <v>8490</v>
      </c>
      <c r="C9892" s="406" t="s">
        <v>184</v>
      </c>
      <c r="D9892" s="406">
        <v>4.8899999999999997</v>
      </c>
      <c r="E9892" s="404" t="s">
        <v>65</v>
      </c>
      <c r="G9892"/>
    </row>
    <row r="9893" spans="1:7" ht="34.5" customHeight="1" thickBot="1" x14ac:dyDescent="0.25">
      <c r="A9893" s="407">
        <v>87890</v>
      </c>
      <c r="B9893" s="407" t="s">
        <v>8491</v>
      </c>
      <c r="C9893" s="407" t="s">
        <v>184</v>
      </c>
      <c r="D9893" s="407">
        <v>4.87</v>
      </c>
      <c r="E9893" s="404" t="s">
        <v>65</v>
      </c>
      <c r="G9893"/>
    </row>
    <row r="9894" spans="1:7" ht="34.5" customHeight="1" thickBot="1" x14ac:dyDescent="0.25">
      <c r="A9894" s="406">
        <v>87891</v>
      </c>
      <c r="B9894" s="406" t="s">
        <v>8492</v>
      </c>
      <c r="C9894" s="406" t="s">
        <v>184</v>
      </c>
      <c r="D9894" s="406">
        <v>7.69</v>
      </c>
      <c r="E9894" s="404" t="s">
        <v>65</v>
      </c>
      <c r="G9894"/>
    </row>
    <row r="9895" spans="1:7" ht="34.5" customHeight="1" thickBot="1" x14ac:dyDescent="0.25">
      <c r="A9895" s="407">
        <v>87892</v>
      </c>
      <c r="B9895" s="407" t="s">
        <v>8493</v>
      </c>
      <c r="C9895" s="407" t="s">
        <v>184</v>
      </c>
      <c r="D9895" s="407">
        <v>7.45</v>
      </c>
      <c r="E9895" s="404" t="s">
        <v>65</v>
      </c>
      <c r="G9895"/>
    </row>
    <row r="9896" spans="1:7" ht="34.5" customHeight="1" thickBot="1" x14ac:dyDescent="0.25">
      <c r="A9896" s="406">
        <v>87893</v>
      </c>
      <c r="B9896" s="406" t="s">
        <v>8494</v>
      </c>
      <c r="C9896" s="406" t="s">
        <v>184</v>
      </c>
      <c r="D9896" s="406">
        <v>4.91</v>
      </c>
      <c r="E9896" s="404" t="s">
        <v>65</v>
      </c>
      <c r="G9896"/>
    </row>
    <row r="9897" spans="1:7" ht="34.5" customHeight="1" thickBot="1" x14ac:dyDescent="0.25">
      <c r="A9897" s="407">
        <v>87894</v>
      </c>
      <c r="B9897" s="407" t="s">
        <v>8495</v>
      </c>
      <c r="C9897" s="407" t="s">
        <v>184</v>
      </c>
      <c r="D9897" s="407">
        <v>4.57</v>
      </c>
      <c r="E9897" s="404" t="s">
        <v>65</v>
      </c>
      <c r="G9897"/>
    </row>
    <row r="9898" spans="1:7" ht="34.5" customHeight="1" thickBot="1" x14ac:dyDescent="0.25">
      <c r="A9898" s="406">
        <v>87895</v>
      </c>
      <c r="B9898" s="406" t="s">
        <v>8496</v>
      </c>
      <c r="C9898" s="406" t="s">
        <v>184</v>
      </c>
      <c r="D9898" s="406">
        <v>4.58</v>
      </c>
      <c r="E9898" s="404" t="s">
        <v>65</v>
      </c>
      <c r="G9898"/>
    </row>
    <row r="9899" spans="1:7" ht="34.5" customHeight="1" thickBot="1" x14ac:dyDescent="0.25">
      <c r="A9899" s="407">
        <v>87896</v>
      </c>
      <c r="B9899" s="407" t="s">
        <v>12597</v>
      </c>
      <c r="C9899" s="407" t="s">
        <v>184</v>
      </c>
      <c r="D9899" s="407">
        <v>4.43</v>
      </c>
      <c r="E9899" s="404" t="s">
        <v>65</v>
      </c>
      <c r="G9899"/>
    </row>
    <row r="9900" spans="1:7" ht="34.5" customHeight="1" thickBot="1" x14ac:dyDescent="0.25">
      <c r="A9900" s="406">
        <v>87897</v>
      </c>
      <c r="B9900" s="406" t="s">
        <v>12598</v>
      </c>
      <c r="C9900" s="406" t="s">
        <v>184</v>
      </c>
      <c r="D9900" s="406">
        <v>4.09</v>
      </c>
      <c r="E9900" s="404" t="s">
        <v>65</v>
      </c>
      <c r="G9900"/>
    </row>
    <row r="9901" spans="1:7" ht="34.5" customHeight="1" thickBot="1" x14ac:dyDescent="0.25">
      <c r="A9901" s="407">
        <v>87899</v>
      </c>
      <c r="B9901" s="407" t="s">
        <v>8497</v>
      </c>
      <c r="C9901" s="407" t="s">
        <v>184</v>
      </c>
      <c r="D9901" s="407">
        <v>5.86</v>
      </c>
      <c r="E9901" s="404" t="s">
        <v>65</v>
      </c>
      <c r="G9901"/>
    </row>
    <row r="9902" spans="1:7" ht="34.5" customHeight="1" thickBot="1" x14ac:dyDescent="0.25">
      <c r="A9902" s="406">
        <v>87900</v>
      </c>
      <c r="B9902" s="406" t="s">
        <v>8498</v>
      </c>
      <c r="C9902" s="406" t="s">
        <v>184</v>
      </c>
      <c r="D9902" s="406">
        <v>5.76</v>
      </c>
      <c r="E9902" s="404" t="s">
        <v>65</v>
      </c>
      <c r="G9902"/>
    </row>
    <row r="9903" spans="1:7" ht="34.5" customHeight="1" thickBot="1" x14ac:dyDescent="0.25">
      <c r="A9903" s="407">
        <v>87901</v>
      </c>
      <c r="B9903" s="407" t="s">
        <v>8499</v>
      </c>
      <c r="C9903" s="407" t="s">
        <v>184</v>
      </c>
      <c r="D9903" s="407">
        <v>5.74</v>
      </c>
      <c r="E9903" s="404" t="s">
        <v>65</v>
      </c>
      <c r="G9903"/>
    </row>
    <row r="9904" spans="1:7" ht="34.5" customHeight="1" thickBot="1" x14ac:dyDescent="0.25">
      <c r="A9904" s="406">
        <v>87902</v>
      </c>
      <c r="B9904" s="406" t="s">
        <v>8500</v>
      </c>
      <c r="C9904" s="406" t="s">
        <v>184</v>
      </c>
      <c r="D9904" s="406">
        <v>8.56</v>
      </c>
      <c r="E9904" s="404" t="s">
        <v>65</v>
      </c>
      <c r="G9904"/>
    </row>
    <row r="9905" spans="1:7" ht="34.5" customHeight="1" thickBot="1" x14ac:dyDescent="0.25">
      <c r="A9905" s="407">
        <v>87903</v>
      </c>
      <c r="B9905" s="407" t="s">
        <v>8501</v>
      </c>
      <c r="C9905" s="407" t="s">
        <v>184</v>
      </c>
      <c r="D9905" s="407">
        <v>8.32</v>
      </c>
      <c r="E9905" s="404" t="s">
        <v>65</v>
      </c>
      <c r="G9905"/>
    </row>
    <row r="9906" spans="1:7" ht="34.5" customHeight="1" thickBot="1" x14ac:dyDescent="0.25">
      <c r="A9906" s="406">
        <v>87904</v>
      </c>
      <c r="B9906" s="406" t="s">
        <v>8502</v>
      </c>
      <c r="C9906" s="406" t="s">
        <v>184</v>
      </c>
      <c r="D9906" s="406">
        <v>6.35</v>
      </c>
      <c r="E9906" s="404" t="s">
        <v>65</v>
      </c>
      <c r="G9906"/>
    </row>
    <row r="9907" spans="1:7" ht="34.5" customHeight="1" thickBot="1" x14ac:dyDescent="0.25">
      <c r="A9907" s="407">
        <v>87905</v>
      </c>
      <c r="B9907" s="407" t="s">
        <v>8503</v>
      </c>
      <c r="C9907" s="407" t="s">
        <v>184</v>
      </c>
      <c r="D9907" s="407">
        <v>6.02</v>
      </c>
      <c r="E9907" s="404" t="s">
        <v>65</v>
      </c>
      <c r="G9907"/>
    </row>
    <row r="9908" spans="1:7" ht="34.5" customHeight="1" thickBot="1" x14ac:dyDescent="0.25">
      <c r="A9908" s="406">
        <v>87906</v>
      </c>
      <c r="B9908" s="406" t="s">
        <v>8504</v>
      </c>
      <c r="C9908" s="406" t="s">
        <v>184</v>
      </c>
      <c r="D9908" s="406">
        <v>6.03</v>
      </c>
      <c r="E9908" s="404" t="s">
        <v>65</v>
      </c>
      <c r="G9908"/>
    </row>
    <row r="9909" spans="1:7" ht="34.5" customHeight="1" thickBot="1" x14ac:dyDescent="0.25">
      <c r="A9909" s="407">
        <v>87907</v>
      </c>
      <c r="B9909" s="407" t="s">
        <v>12599</v>
      </c>
      <c r="C9909" s="407" t="s">
        <v>184</v>
      </c>
      <c r="D9909" s="407">
        <v>5.67</v>
      </c>
      <c r="E9909" s="404" t="s">
        <v>65</v>
      </c>
      <c r="G9909"/>
    </row>
    <row r="9910" spans="1:7" ht="34.5" customHeight="1" thickBot="1" x14ac:dyDescent="0.25">
      <c r="A9910" s="406">
        <v>87908</v>
      </c>
      <c r="B9910" s="406" t="s">
        <v>12600</v>
      </c>
      <c r="C9910" s="406" t="s">
        <v>184</v>
      </c>
      <c r="D9910" s="406">
        <v>5.33</v>
      </c>
      <c r="E9910" s="404" t="s">
        <v>65</v>
      </c>
      <c r="G9910"/>
    </row>
    <row r="9911" spans="1:7" ht="34.5" customHeight="1" thickBot="1" x14ac:dyDescent="0.25">
      <c r="A9911" s="407">
        <v>87910</v>
      </c>
      <c r="B9911" s="407" t="s">
        <v>8505</v>
      </c>
      <c r="C9911" s="407" t="s">
        <v>184</v>
      </c>
      <c r="D9911" s="407">
        <v>17.37</v>
      </c>
      <c r="E9911" s="404" t="s">
        <v>65</v>
      </c>
      <c r="G9911"/>
    </row>
    <row r="9912" spans="1:7" ht="34.5" customHeight="1" thickBot="1" x14ac:dyDescent="0.25">
      <c r="A9912" s="406">
        <v>87911</v>
      </c>
      <c r="B9912" s="406" t="s">
        <v>8506</v>
      </c>
      <c r="C9912" s="406" t="s">
        <v>184</v>
      </c>
      <c r="D9912" s="406">
        <v>16.84</v>
      </c>
      <c r="E9912" s="404" t="s">
        <v>65</v>
      </c>
      <c r="G9912"/>
    </row>
    <row r="9913" spans="1:7" ht="34.5" customHeight="1" thickBot="1" x14ac:dyDescent="0.25">
      <c r="A9913" s="407">
        <v>107</v>
      </c>
      <c r="B9913" s="407" t="s">
        <v>1666</v>
      </c>
      <c r="C9913" s="407"/>
      <c r="D9913" s="407"/>
      <c r="E9913" s="404" t="s">
        <v>65</v>
      </c>
      <c r="G9913"/>
    </row>
    <row r="9914" spans="1:7" ht="34.5" customHeight="1" thickBot="1" x14ac:dyDescent="0.25">
      <c r="A9914" s="406">
        <v>5991</v>
      </c>
      <c r="B9914" s="406" t="s">
        <v>4372</v>
      </c>
      <c r="C9914" s="406" t="s">
        <v>184</v>
      </c>
      <c r="D9914" s="406">
        <v>37.31</v>
      </c>
      <c r="E9914" s="404" t="s">
        <v>65</v>
      </c>
      <c r="G9914"/>
    </row>
    <row r="9915" spans="1:7" ht="34.5" customHeight="1" thickBot="1" x14ac:dyDescent="0.25">
      <c r="A9915" s="407">
        <v>5997</v>
      </c>
      <c r="B9915" s="407" t="s">
        <v>4373</v>
      </c>
      <c r="C9915" s="407" t="s">
        <v>184</v>
      </c>
      <c r="D9915" s="407">
        <v>35.630000000000003</v>
      </c>
      <c r="E9915" s="404" t="s">
        <v>65</v>
      </c>
      <c r="G9915"/>
    </row>
    <row r="9916" spans="1:7" ht="34.5" customHeight="1" thickBot="1" x14ac:dyDescent="0.25">
      <c r="A9916" s="406">
        <v>84023</v>
      </c>
      <c r="B9916" s="406" t="s">
        <v>4374</v>
      </c>
      <c r="C9916" s="406" t="s">
        <v>184</v>
      </c>
      <c r="D9916" s="406">
        <v>35.119999999999997</v>
      </c>
      <c r="E9916" s="404" t="s">
        <v>65</v>
      </c>
      <c r="G9916"/>
    </row>
    <row r="9917" spans="1:7" ht="34.5" customHeight="1" thickBot="1" x14ac:dyDescent="0.25">
      <c r="A9917" s="407">
        <v>84024</v>
      </c>
      <c r="B9917" s="407" t="s">
        <v>4375</v>
      </c>
      <c r="C9917" s="407" t="s">
        <v>184</v>
      </c>
      <c r="D9917" s="407">
        <v>33</v>
      </c>
      <c r="E9917" s="404" t="s">
        <v>65</v>
      </c>
      <c r="G9917"/>
    </row>
    <row r="9918" spans="1:7" ht="34.5" customHeight="1" thickBot="1" x14ac:dyDescent="0.25">
      <c r="A9918" s="406">
        <v>84026</v>
      </c>
      <c r="B9918" s="406" t="s">
        <v>4376</v>
      </c>
      <c r="C9918" s="406" t="s">
        <v>184</v>
      </c>
      <c r="D9918" s="406">
        <v>41.49</v>
      </c>
      <c r="E9918" s="404" t="s">
        <v>65</v>
      </c>
      <c r="G9918"/>
    </row>
    <row r="9919" spans="1:7" ht="34.5" customHeight="1" thickBot="1" x14ac:dyDescent="0.25">
      <c r="A9919" s="407">
        <v>84027</v>
      </c>
      <c r="B9919" s="407" t="s">
        <v>4377</v>
      </c>
      <c r="C9919" s="407" t="s">
        <v>184</v>
      </c>
      <c r="D9919" s="407">
        <v>27.75</v>
      </c>
      <c r="E9919" s="404" t="s">
        <v>65</v>
      </c>
      <c r="G9919"/>
    </row>
    <row r="9920" spans="1:7" ht="34.5" customHeight="1" thickBot="1" x14ac:dyDescent="0.25">
      <c r="A9920" s="406">
        <v>84028</v>
      </c>
      <c r="B9920" s="406" t="s">
        <v>4378</v>
      </c>
      <c r="C9920" s="406" t="s">
        <v>184</v>
      </c>
      <c r="D9920" s="406">
        <v>46.3</v>
      </c>
      <c r="E9920" s="404" t="s">
        <v>65</v>
      </c>
      <c r="G9920"/>
    </row>
    <row r="9921" spans="1:7" ht="34.5" customHeight="1" thickBot="1" x14ac:dyDescent="0.25">
      <c r="A9921" s="407">
        <v>84072</v>
      </c>
      <c r="B9921" s="407" t="s">
        <v>4379</v>
      </c>
      <c r="C9921" s="407" t="s">
        <v>184</v>
      </c>
      <c r="D9921" s="407">
        <v>28.11</v>
      </c>
      <c r="E9921" s="404" t="s">
        <v>65</v>
      </c>
      <c r="G9921"/>
    </row>
    <row r="9922" spans="1:7" ht="34.5" customHeight="1" thickBot="1" x14ac:dyDescent="0.25">
      <c r="A9922" s="406">
        <v>87411</v>
      </c>
      <c r="B9922" s="406" t="s">
        <v>8507</v>
      </c>
      <c r="C9922" s="406" t="s">
        <v>8508</v>
      </c>
      <c r="D9922" s="406">
        <v>10.08</v>
      </c>
      <c r="E9922" s="404" t="s">
        <v>65</v>
      </c>
      <c r="G9922"/>
    </row>
    <row r="9923" spans="1:7" ht="34.5" customHeight="1" thickBot="1" x14ac:dyDescent="0.25">
      <c r="A9923" s="407">
        <v>87412</v>
      </c>
      <c r="B9923" s="407" t="s">
        <v>8509</v>
      </c>
      <c r="C9923" s="407" t="s">
        <v>8508</v>
      </c>
      <c r="D9923" s="407">
        <v>14.44</v>
      </c>
      <c r="E9923" s="404" t="s">
        <v>65</v>
      </c>
      <c r="G9923"/>
    </row>
    <row r="9924" spans="1:7" ht="34.5" customHeight="1" thickBot="1" x14ac:dyDescent="0.25">
      <c r="A9924" s="406">
        <v>87413</v>
      </c>
      <c r="B9924" s="406" t="s">
        <v>8510</v>
      </c>
      <c r="C9924" s="406" t="s">
        <v>8508</v>
      </c>
      <c r="D9924" s="406">
        <v>16.93</v>
      </c>
      <c r="E9924" s="404" t="s">
        <v>65</v>
      </c>
      <c r="G9924"/>
    </row>
    <row r="9925" spans="1:7" ht="34.5" customHeight="1" thickBot="1" x14ac:dyDescent="0.25">
      <c r="A9925" s="407">
        <v>87414</v>
      </c>
      <c r="B9925" s="407" t="s">
        <v>8511</v>
      </c>
      <c r="C9925" s="407" t="s">
        <v>8508</v>
      </c>
      <c r="D9925" s="407">
        <v>14.94</v>
      </c>
      <c r="E9925" s="404" t="s">
        <v>65</v>
      </c>
      <c r="G9925"/>
    </row>
    <row r="9926" spans="1:7" ht="34.5" customHeight="1" thickBot="1" x14ac:dyDescent="0.25">
      <c r="A9926" s="406">
        <v>87415</v>
      </c>
      <c r="B9926" s="406" t="s">
        <v>8512</v>
      </c>
      <c r="C9926" s="406" t="s">
        <v>8508</v>
      </c>
      <c r="D9926" s="406">
        <v>19.16</v>
      </c>
      <c r="E9926" s="404" t="s">
        <v>65</v>
      </c>
      <c r="G9926"/>
    </row>
    <row r="9927" spans="1:7" ht="34.5" customHeight="1" thickBot="1" x14ac:dyDescent="0.25">
      <c r="A9927" s="407">
        <v>87416</v>
      </c>
      <c r="B9927" s="407" t="s">
        <v>8513</v>
      </c>
      <c r="C9927" s="407" t="s">
        <v>8508</v>
      </c>
      <c r="D9927" s="407">
        <v>21.81</v>
      </c>
      <c r="E9927" s="404" t="s">
        <v>65</v>
      </c>
      <c r="G9927"/>
    </row>
    <row r="9928" spans="1:7" ht="34.5" customHeight="1" thickBot="1" x14ac:dyDescent="0.25">
      <c r="A9928" s="406">
        <v>87417</v>
      </c>
      <c r="B9928" s="406" t="s">
        <v>8514</v>
      </c>
      <c r="C9928" s="406" t="s">
        <v>8515</v>
      </c>
      <c r="D9928" s="406">
        <v>10.7</v>
      </c>
      <c r="E9928" s="404" t="s">
        <v>65</v>
      </c>
      <c r="G9928"/>
    </row>
    <row r="9929" spans="1:7" ht="34.5" customHeight="1" thickBot="1" x14ac:dyDescent="0.25">
      <c r="A9929" s="407">
        <v>87418</v>
      </c>
      <c r="B9929" s="407" t="s">
        <v>8516</v>
      </c>
      <c r="C9929" s="407" t="s">
        <v>8515</v>
      </c>
      <c r="D9929" s="407">
        <v>11.02</v>
      </c>
      <c r="E9929" s="404" t="s">
        <v>65</v>
      </c>
      <c r="G9929"/>
    </row>
    <row r="9930" spans="1:7" ht="34.5" customHeight="1" thickBot="1" x14ac:dyDescent="0.25">
      <c r="A9930" s="406">
        <v>87419</v>
      </c>
      <c r="B9930" s="406" t="s">
        <v>8517</v>
      </c>
      <c r="C9930" s="406" t="s">
        <v>8515</v>
      </c>
      <c r="D9930" s="406">
        <v>11.95</v>
      </c>
      <c r="E9930" s="404" t="s">
        <v>65</v>
      </c>
      <c r="G9930"/>
    </row>
    <row r="9931" spans="1:7" ht="34.5" customHeight="1" thickBot="1" x14ac:dyDescent="0.25">
      <c r="A9931" s="407">
        <v>87420</v>
      </c>
      <c r="B9931" s="407" t="s">
        <v>8518</v>
      </c>
      <c r="C9931" s="407" t="s">
        <v>8515</v>
      </c>
      <c r="D9931" s="407">
        <v>16.03</v>
      </c>
      <c r="E9931" s="404" t="s">
        <v>65</v>
      </c>
      <c r="G9931"/>
    </row>
    <row r="9932" spans="1:7" ht="34.5" customHeight="1" thickBot="1" x14ac:dyDescent="0.25">
      <c r="A9932" s="406">
        <v>87421</v>
      </c>
      <c r="B9932" s="406" t="s">
        <v>8519</v>
      </c>
      <c r="C9932" s="406" t="s">
        <v>8515</v>
      </c>
      <c r="D9932" s="406">
        <v>16.350000000000001</v>
      </c>
      <c r="E9932" s="404" t="s">
        <v>65</v>
      </c>
      <c r="G9932"/>
    </row>
    <row r="9933" spans="1:7" ht="34.5" customHeight="1" thickBot="1" x14ac:dyDescent="0.25">
      <c r="A9933" s="407">
        <v>87422</v>
      </c>
      <c r="B9933" s="407" t="s">
        <v>8520</v>
      </c>
      <c r="C9933" s="407" t="s">
        <v>8515</v>
      </c>
      <c r="D9933" s="407">
        <v>17.29</v>
      </c>
      <c r="E9933" s="404" t="s">
        <v>65</v>
      </c>
      <c r="G9933"/>
    </row>
    <row r="9934" spans="1:7" ht="34.5" customHeight="1" thickBot="1" x14ac:dyDescent="0.25">
      <c r="A9934" s="406">
        <v>87423</v>
      </c>
      <c r="B9934" s="406" t="s">
        <v>8521</v>
      </c>
      <c r="C9934" s="406" t="s">
        <v>8522</v>
      </c>
      <c r="D9934" s="406">
        <v>21.33</v>
      </c>
      <c r="E9934" s="404" t="s">
        <v>65</v>
      </c>
      <c r="G9934"/>
    </row>
    <row r="9935" spans="1:7" ht="34.5" customHeight="1" thickBot="1" x14ac:dyDescent="0.25">
      <c r="A9935" s="407">
        <v>87424</v>
      </c>
      <c r="B9935" s="407" t="s">
        <v>8523</v>
      </c>
      <c r="C9935" s="407" t="s">
        <v>8522</v>
      </c>
      <c r="D9935" s="407">
        <v>21.81</v>
      </c>
      <c r="E9935" s="404" t="s">
        <v>65</v>
      </c>
      <c r="G9935"/>
    </row>
    <row r="9936" spans="1:7" ht="34.5" customHeight="1" thickBot="1" x14ac:dyDescent="0.25">
      <c r="A9936" s="406">
        <v>87425</v>
      </c>
      <c r="B9936" s="406" t="s">
        <v>8524</v>
      </c>
      <c r="C9936" s="406" t="s">
        <v>8522</v>
      </c>
      <c r="D9936" s="406">
        <v>22.59</v>
      </c>
      <c r="E9936" s="404" t="s">
        <v>65</v>
      </c>
      <c r="G9936"/>
    </row>
    <row r="9937" spans="1:7" ht="34.5" customHeight="1" thickBot="1" x14ac:dyDescent="0.25">
      <c r="A9937" s="407">
        <v>87426</v>
      </c>
      <c r="B9937" s="407" t="s">
        <v>8525</v>
      </c>
      <c r="C9937" s="407" t="s">
        <v>8522</v>
      </c>
      <c r="D9937" s="407">
        <v>25.04</v>
      </c>
      <c r="E9937" s="404" t="s">
        <v>65</v>
      </c>
      <c r="G9937"/>
    </row>
    <row r="9938" spans="1:7" ht="34.5" customHeight="1" thickBot="1" x14ac:dyDescent="0.25">
      <c r="A9938" s="406">
        <v>87427</v>
      </c>
      <c r="B9938" s="406" t="s">
        <v>8526</v>
      </c>
      <c r="C9938" s="406" t="s">
        <v>8522</v>
      </c>
      <c r="D9938" s="406">
        <v>25.52</v>
      </c>
      <c r="E9938" s="404" t="s">
        <v>65</v>
      </c>
      <c r="G9938"/>
    </row>
    <row r="9939" spans="1:7" ht="34.5" customHeight="1" thickBot="1" x14ac:dyDescent="0.25">
      <c r="A9939" s="407">
        <v>87428</v>
      </c>
      <c r="B9939" s="407" t="s">
        <v>8527</v>
      </c>
      <c r="C9939" s="407" t="s">
        <v>8522</v>
      </c>
      <c r="D9939" s="407">
        <v>26.3</v>
      </c>
      <c r="E9939" s="404" t="s">
        <v>65</v>
      </c>
      <c r="G9939"/>
    </row>
    <row r="9940" spans="1:7" ht="34.5" customHeight="1" thickBot="1" x14ac:dyDescent="0.25">
      <c r="A9940" s="406">
        <v>87429</v>
      </c>
      <c r="B9940" s="406" t="s">
        <v>12601</v>
      </c>
      <c r="C9940" s="406" t="s">
        <v>8404</v>
      </c>
      <c r="D9940" s="406">
        <v>12.19</v>
      </c>
      <c r="E9940" s="404" t="s">
        <v>65</v>
      </c>
      <c r="G9940"/>
    </row>
    <row r="9941" spans="1:7" ht="34.5" customHeight="1" thickBot="1" x14ac:dyDescent="0.25">
      <c r="A9941" s="407">
        <v>87430</v>
      </c>
      <c r="B9941" s="407" t="s">
        <v>12602</v>
      </c>
      <c r="C9941" s="407" t="s">
        <v>8404</v>
      </c>
      <c r="D9941" s="407">
        <v>12.51</v>
      </c>
      <c r="E9941" s="404" t="s">
        <v>65</v>
      </c>
      <c r="G9941"/>
    </row>
    <row r="9942" spans="1:7" ht="34.5" customHeight="1" thickBot="1" x14ac:dyDescent="0.25">
      <c r="A9942" s="406">
        <v>87431</v>
      </c>
      <c r="B9942" s="406" t="s">
        <v>12603</v>
      </c>
      <c r="C9942" s="406" t="s">
        <v>8404</v>
      </c>
      <c r="D9942" s="406">
        <v>12.67</v>
      </c>
      <c r="E9942" s="404" t="s">
        <v>65</v>
      </c>
      <c r="G9942"/>
    </row>
    <row r="9943" spans="1:7" ht="34.5" customHeight="1" thickBot="1" x14ac:dyDescent="0.25">
      <c r="A9943" s="407">
        <v>87432</v>
      </c>
      <c r="B9943" s="407" t="s">
        <v>12604</v>
      </c>
      <c r="C9943" s="407" t="s">
        <v>8404</v>
      </c>
      <c r="D9943" s="407">
        <v>17.579999999999998</v>
      </c>
      <c r="E9943" s="404" t="s">
        <v>65</v>
      </c>
      <c r="G9943"/>
    </row>
    <row r="9944" spans="1:7" ht="34.5" customHeight="1" thickBot="1" x14ac:dyDescent="0.25">
      <c r="A9944" s="406">
        <v>87433</v>
      </c>
      <c r="B9944" s="406" t="s">
        <v>12605</v>
      </c>
      <c r="C9944" s="406" t="s">
        <v>8404</v>
      </c>
      <c r="D9944" s="406">
        <v>18.22</v>
      </c>
      <c r="E9944" s="404" t="s">
        <v>65</v>
      </c>
      <c r="G9944"/>
    </row>
    <row r="9945" spans="1:7" ht="34.5" customHeight="1" thickBot="1" x14ac:dyDescent="0.25">
      <c r="A9945" s="407">
        <v>87434</v>
      </c>
      <c r="B9945" s="407" t="s">
        <v>12606</v>
      </c>
      <c r="C9945" s="407" t="s">
        <v>8404</v>
      </c>
      <c r="D9945" s="407">
        <v>18.670000000000002</v>
      </c>
      <c r="E9945" s="404" t="s">
        <v>65</v>
      </c>
      <c r="G9945"/>
    </row>
    <row r="9946" spans="1:7" ht="34.5" customHeight="1" thickBot="1" x14ac:dyDescent="0.25">
      <c r="A9946" s="406">
        <v>87435</v>
      </c>
      <c r="B9946" s="406" t="s">
        <v>12607</v>
      </c>
      <c r="C9946" s="406" t="s">
        <v>8404</v>
      </c>
      <c r="D9946" s="406">
        <v>19.61</v>
      </c>
      <c r="E9946" s="404" t="s">
        <v>65</v>
      </c>
      <c r="G9946"/>
    </row>
    <row r="9947" spans="1:7" ht="34.5" customHeight="1" thickBot="1" x14ac:dyDescent="0.25">
      <c r="A9947" s="407">
        <v>87436</v>
      </c>
      <c r="B9947" s="407" t="s">
        <v>12608</v>
      </c>
      <c r="C9947" s="407" t="s">
        <v>8404</v>
      </c>
      <c r="D9947" s="407">
        <v>20.71</v>
      </c>
      <c r="E9947" s="404" t="s">
        <v>65</v>
      </c>
      <c r="G9947"/>
    </row>
    <row r="9948" spans="1:7" ht="34.5" customHeight="1" thickBot="1" x14ac:dyDescent="0.25">
      <c r="A9948" s="406">
        <v>87437</v>
      </c>
      <c r="B9948" s="406" t="s">
        <v>12609</v>
      </c>
      <c r="C9948" s="406" t="s">
        <v>8404</v>
      </c>
      <c r="D9948" s="406">
        <v>21.48</v>
      </c>
      <c r="E9948" s="404" t="s">
        <v>65</v>
      </c>
      <c r="G9948"/>
    </row>
    <row r="9949" spans="1:7" ht="34.5" customHeight="1" thickBot="1" x14ac:dyDescent="0.25">
      <c r="A9949" s="407">
        <v>87438</v>
      </c>
      <c r="B9949" s="407" t="s">
        <v>12610</v>
      </c>
      <c r="C9949" s="407" t="s">
        <v>8404</v>
      </c>
      <c r="D9949" s="407">
        <v>24.19</v>
      </c>
      <c r="E9949" s="404" t="s">
        <v>65</v>
      </c>
      <c r="G9949"/>
    </row>
    <row r="9950" spans="1:7" ht="34.5" customHeight="1" thickBot="1" x14ac:dyDescent="0.25">
      <c r="A9950" s="406">
        <v>87439</v>
      </c>
      <c r="B9950" s="406" t="s">
        <v>12611</v>
      </c>
      <c r="C9950" s="406" t="s">
        <v>8404</v>
      </c>
      <c r="D9950" s="406">
        <v>25.58</v>
      </c>
      <c r="E9950" s="404" t="s">
        <v>65</v>
      </c>
      <c r="G9950"/>
    </row>
    <row r="9951" spans="1:7" ht="34.5" customHeight="1" thickBot="1" x14ac:dyDescent="0.25">
      <c r="A9951" s="407">
        <v>87440</v>
      </c>
      <c r="B9951" s="407" t="s">
        <v>12612</v>
      </c>
      <c r="C9951" s="407" t="s">
        <v>8404</v>
      </c>
      <c r="D9951" s="407">
        <v>26.22</v>
      </c>
      <c r="E9951" s="404" t="s">
        <v>65</v>
      </c>
      <c r="G9951"/>
    </row>
    <row r="9952" spans="1:7" ht="34.5" customHeight="1" thickBot="1" x14ac:dyDescent="0.25">
      <c r="A9952" s="406">
        <v>87527</v>
      </c>
      <c r="B9952" s="406" t="s">
        <v>8528</v>
      </c>
      <c r="C9952" s="406" t="s">
        <v>8529</v>
      </c>
      <c r="D9952" s="406">
        <v>25.75</v>
      </c>
      <c r="E9952" s="404" t="s">
        <v>65</v>
      </c>
      <c r="G9952"/>
    </row>
    <row r="9953" spans="1:7" ht="34.5" customHeight="1" thickBot="1" x14ac:dyDescent="0.25">
      <c r="A9953" s="407">
        <v>87528</v>
      </c>
      <c r="B9953" s="407" t="s">
        <v>8530</v>
      </c>
      <c r="C9953" s="407" t="s">
        <v>8529</v>
      </c>
      <c r="D9953" s="407">
        <v>28.62</v>
      </c>
      <c r="E9953" s="404" t="s">
        <v>65</v>
      </c>
      <c r="G9953"/>
    </row>
    <row r="9954" spans="1:7" ht="34.5" customHeight="1" thickBot="1" x14ac:dyDescent="0.25">
      <c r="A9954" s="406">
        <v>87529</v>
      </c>
      <c r="B9954" s="406" t="s">
        <v>12613</v>
      </c>
      <c r="C9954" s="406" t="s">
        <v>8531</v>
      </c>
      <c r="D9954" s="406">
        <v>23.24</v>
      </c>
      <c r="E9954" s="404" t="s">
        <v>65</v>
      </c>
      <c r="G9954"/>
    </row>
    <row r="9955" spans="1:7" ht="34.5" customHeight="1" thickBot="1" x14ac:dyDescent="0.25">
      <c r="A9955" s="407">
        <v>87530</v>
      </c>
      <c r="B9955" s="407" t="s">
        <v>12614</v>
      </c>
      <c r="C9955" s="407" t="s">
        <v>8531</v>
      </c>
      <c r="D9955" s="407">
        <v>26.11</v>
      </c>
      <c r="E9955" s="404" t="s">
        <v>65</v>
      </c>
      <c r="G9955"/>
    </row>
    <row r="9956" spans="1:7" ht="34.5" customHeight="1" thickBot="1" x14ac:dyDescent="0.25">
      <c r="A9956" s="406">
        <v>87531</v>
      </c>
      <c r="B9956" s="406" t="s">
        <v>8532</v>
      </c>
      <c r="C9956" s="406" t="s">
        <v>8529</v>
      </c>
      <c r="D9956" s="406">
        <v>22.35</v>
      </c>
      <c r="E9956" s="404" t="s">
        <v>65</v>
      </c>
      <c r="G9956"/>
    </row>
    <row r="9957" spans="1:7" ht="34.5" customHeight="1" thickBot="1" x14ac:dyDescent="0.25">
      <c r="A9957" s="407">
        <v>87532</v>
      </c>
      <c r="B9957" s="407" t="s">
        <v>8533</v>
      </c>
      <c r="C9957" s="407" t="s">
        <v>8529</v>
      </c>
      <c r="D9957" s="407">
        <v>25.21</v>
      </c>
      <c r="E9957" s="404" t="s">
        <v>65</v>
      </c>
      <c r="G9957"/>
    </row>
    <row r="9958" spans="1:7" ht="34.5" customHeight="1" thickBot="1" x14ac:dyDescent="0.25">
      <c r="A9958" s="406">
        <v>87533</v>
      </c>
      <c r="B9958" s="406" t="s">
        <v>8534</v>
      </c>
      <c r="C9958" s="406" t="s">
        <v>8531</v>
      </c>
      <c r="D9958" s="406">
        <v>21.88</v>
      </c>
      <c r="E9958" s="404" t="s">
        <v>65</v>
      </c>
      <c r="G9958"/>
    </row>
    <row r="9959" spans="1:7" ht="34.5" customHeight="1" thickBot="1" x14ac:dyDescent="0.25">
      <c r="A9959" s="407">
        <v>87534</v>
      </c>
      <c r="B9959" s="407" t="s">
        <v>8535</v>
      </c>
      <c r="C9959" s="407" t="s">
        <v>8531</v>
      </c>
      <c r="D9959" s="407">
        <v>24.75</v>
      </c>
      <c r="E9959" s="404" t="s">
        <v>65</v>
      </c>
      <c r="G9959"/>
    </row>
    <row r="9960" spans="1:7" ht="34.5" customHeight="1" thickBot="1" x14ac:dyDescent="0.25">
      <c r="A9960" s="406">
        <v>87535</v>
      </c>
      <c r="B9960" s="406" t="s">
        <v>8536</v>
      </c>
      <c r="C9960" s="406" t="s">
        <v>8529</v>
      </c>
      <c r="D9960" s="406">
        <v>19.829999999999998</v>
      </c>
      <c r="E9960" s="404" t="s">
        <v>65</v>
      </c>
      <c r="G9960"/>
    </row>
    <row r="9961" spans="1:7" ht="34.5" customHeight="1" thickBot="1" x14ac:dyDescent="0.25">
      <c r="A9961" s="407">
        <v>87536</v>
      </c>
      <c r="B9961" s="407" t="s">
        <v>8537</v>
      </c>
      <c r="C9961" s="407" t="s">
        <v>8529</v>
      </c>
      <c r="D9961" s="407">
        <v>22.7</v>
      </c>
      <c r="E9961" s="404" t="s">
        <v>65</v>
      </c>
      <c r="G9961"/>
    </row>
    <row r="9962" spans="1:7" ht="34.5" customHeight="1" thickBot="1" x14ac:dyDescent="0.25">
      <c r="A9962" s="406">
        <v>87537</v>
      </c>
      <c r="B9962" s="406" t="s">
        <v>12615</v>
      </c>
      <c r="C9962" s="406" t="s">
        <v>12616</v>
      </c>
      <c r="D9962" s="406">
        <v>40.799999999999997</v>
      </c>
      <c r="E9962" s="404" t="s">
        <v>65</v>
      </c>
      <c r="G9962"/>
    </row>
    <row r="9963" spans="1:7" ht="34.5" customHeight="1" thickBot="1" x14ac:dyDescent="0.25">
      <c r="A9963" s="407">
        <v>87538</v>
      </c>
      <c r="B9963" s="407" t="s">
        <v>12617</v>
      </c>
      <c r="C9963" s="407" t="s">
        <v>184</v>
      </c>
      <c r="D9963" s="407">
        <v>38.64</v>
      </c>
      <c r="E9963" s="404" t="s">
        <v>65</v>
      </c>
      <c r="G9963"/>
    </row>
    <row r="9964" spans="1:7" ht="34.5" customHeight="1" thickBot="1" x14ac:dyDescent="0.25">
      <c r="A9964" s="406">
        <v>87539</v>
      </c>
      <c r="B9964" s="406" t="s">
        <v>12618</v>
      </c>
      <c r="C9964" s="406" t="s">
        <v>12616</v>
      </c>
      <c r="D9964" s="406">
        <v>37.869999999999997</v>
      </c>
      <c r="E9964" s="404" t="s">
        <v>65</v>
      </c>
      <c r="G9964"/>
    </row>
    <row r="9965" spans="1:7" ht="34.5" customHeight="1" thickBot="1" x14ac:dyDescent="0.25">
      <c r="A9965" s="407">
        <v>87540</v>
      </c>
      <c r="B9965" s="407" t="s">
        <v>12619</v>
      </c>
      <c r="C9965" s="407" t="s">
        <v>184</v>
      </c>
      <c r="D9965" s="407">
        <v>37.47</v>
      </c>
      <c r="E9965" s="404" t="s">
        <v>65</v>
      </c>
      <c r="G9965"/>
    </row>
    <row r="9966" spans="1:7" ht="34.5" customHeight="1" thickBot="1" x14ac:dyDescent="0.25">
      <c r="A9966" s="406">
        <v>87541</v>
      </c>
      <c r="B9966" s="406" t="s">
        <v>12620</v>
      </c>
      <c r="C9966" s="406" t="s">
        <v>12616</v>
      </c>
      <c r="D9966" s="406">
        <v>35.700000000000003</v>
      </c>
      <c r="E9966" s="404" t="s">
        <v>65</v>
      </c>
      <c r="G9966"/>
    </row>
    <row r="9967" spans="1:7" ht="34.5" customHeight="1" thickBot="1" x14ac:dyDescent="0.25">
      <c r="A9967" s="407">
        <v>87542</v>
      </c>
      <c r="B9967" s="407" t="s">
        <v>12621</v>
      </c>
      <c r="C9967" s="407" t="s">
        <v>4897</v>
      </c>
      <c r="D9967" s="407">
        <v>14.38</v>
      </c>
      <c r="E9967" s="404" t="s">
        <v>65</v>
      </c>
      <c r="G9967"/>
    </row>
    <row r="9968" spans="1:7" ht="34.5" customHeight="1" thickBot="1" x14ac:dyDescent="0.25">
      <c r="A9968" s="406">
        <v>87543</v>
      </c>
      <c r="B9968" s="406" t="s">
        <v>12622</v>
      </c>
      <c r="C9968" s="406" t="s">
        <v>4897</v>
      </c>
      <c r="D9968" s="406">
        <v>13</v>
      </c>
      <c r="E9968" s="404" t="s">
        <v>65</v>
      </c>
      <c r="G9968"/>
    </row>
    <row r="9969" spans="1:7" ht="34.5" customHeight="1" thickBot="1" x14ac:dyDescent="0.25">
      <c r="A9969" s="407">
        <v>87544</v>
      </c>
      <c r="B9969" s="407" t="s">
        <v>12623</v>
      </c>
      <c r="C9969" s="407" t="s">
        <v>4897</v>
      </c>
      <c r="D9969" s="407">
        <v>12.23</v>
      </c>
      <c r="E9969" s="404" t="s">
        <v>65</v>
      </c>
      <c r="G9969"/>
    </row>
    <row r="9970" spans="1:7" ht="34.5" customHeight="1" thickBot="1" x14ac:dyDescent="0.25">
      <c r="A9970" s="406">
        <v>87545</v>
      </c>
      <c r="B9970" s="406" t="s">
        <v>8538</v>
      </c>
      <c r="C9970" s="406" t="s">
        <v>8529</v>
      </c>
      <c r="D9970" s="406">
        <v>17.579999999999998</v>
      </c>
      <c r="E9970" s="404" t="s">
        <v>65</v>
      </c>
      <c r="G9970"/>
    </row>
    <row r="9971" spans="1:7" ht="34.5" customHeight="1" thickBot="1" x14ac:dyDescent="0.25">
      <c r="A9971" s="407">
        <v>87546</v>
      </c>
      <c r="B9971" s="407" t="s">
        <v>8539</v>
      </c>
      <c r="C9971" s="407" t="s">
        <v>8529</v>
      </c>
      <c r="D9971" s="407">
        <v>19.21</v>
      </c>
      <c r="E9971" s="404" t="s">
        <v>65</v>
      </c>
      <c r="G9971"/>
    </row>
    <row r="9972" spans="1:7" ht="34.5" customHeight="1" thickBot="1" x14ac:dyDescent="0.25">
      <c r="A9972" s="406">
        <v>87547</v>
      </c>
      <c r="B9972" s="406" t="s">
        <v>12624</v>
      </c>
      <c r="C9972" s="406" t="s">
        <v>8531</v>
      </c>
      <c r="D9972" s="406">
        <v>15.08</v>
      </c>
      <c r="E9972" s="404" t="s">
        <v>65</v>
      </c>
      <c r="G9972"/>
    </row>
    <row r="9973" spans="1:7" ht="34.5" customHeight="1" thickBot="1" x14ac:dyDescent="0.25">
      <c r="A9973" s="407">
        <v>87548</v>
      </c>
      <c r="B9973" s="407" t="s">
        <v>12625</v>
      </c>
      <c r="C9973" s="407" t="s">
        <v>8531</v>
      </c>
      <c r="D9973" s="407">
        <v>16.71</v>
      </c>
      <c r="E9973" s="404" t="s">
        <v>65</v>
      </c>
      <c r="G9973"/>
    </row>
    <row r="9974" spans="1:7" ht="34.5" customHeight="1" thickBot="1" x14ac:dyDescent="0.25">
      <c r="A9974" s="406">
        <v>87549</v>
      </c>
      <c r="B9974" s="406" t="s">
        <v>8540</v>
      </c>
      <c r="C9974" s="406" t="s">
        <v>8529</v>
      </c>
      <c r="D9974" s="406">
        <v>14.18</v>
      </c>
      <c r="E9974" s="404" t="s">
        <v>65</v>
      </c>
      <c r="G9974"/>
    </row>
    <row r="9975" spans="1:7" ht="34.5" customHeight="1" thickBot="1" x14ac:dyDescent="0.25">
      <c r="A9975" s="407">
        <v>87550</v>
      </c>
      <c r="B9975" s="407" t="s">
        <v>8541</v>
      </c>
      <c r="C9975" s="407" t="s">
        <v>8529</v>
      </c>
      <c r="D9975" s="407">
        <v>15.8</v>
      </c>
      <c r="E9975" s="404" t="s">
        <v>65</v>
      </c>
      <c r="G9975"/>
    </row>
    <row r="9976" spans="1:7" ht="34.5" customHeight="1" thickBot="1" x14ac:dyDescent="0.25">
      <c r="A9976" s="406">
        <v>87551</v>
      </c>
      <c r="B9976" s="406" t="s">
        <v>8542</v>
      </c>
      <c r="C9976" s="406" t="s">
        <v>8531</v>
      </c>
      <c r="D9976" s="406">
        <v>13.72</v>
      </c>
      <c r="E9976" s="404" t="s">
        <v>65</v>
      </c>
      <c r="G9976"/>
    </row>
    <row r="9977" spans="1:7" ht="34.5" customHeight="1" thickBot="1" x14ac:dyDescent="0.25">
      <c r="A9977" s="407">
        <v>87552</v>
      </c>
      <c r="B9977" s="407" t="s">
        <v>8543</v>
      </c>
      <c r="C9977" s="407" t="s">
        <v>8531</v>
      </c>
      <c r="D9977" s="407">
        <v>15.35</v>
      </c>
      <c r="E9977" s="404" t="s">
        <v>65</v>
      </c>
      <c r="G9977"/>
    </row>
    <row r="9978" spans="1:7" ht="34.5" customHeight="1" thickBot="1" x14ac:dyDescent="0.25">
      <c r="A9978" s="406">
        <v>87553</v>
      </c>
      <c r="B9978" s="406" t="s">
        <v>8544</v>
      </c>
      <c r="C9978" s="406" t="s">
        <v>8529</v>
      </c>
      <c r="D9978" s="406">
        <v>11.67</v>
      </c>
      <c r="E9978" s="404" t="s">
        <v>65</v>
      </c>
      <c r="G9978"/>
    </row>
    <row r="9979" spans="1:7" ht="34.5" customHeight="1" thickBot="1" x14ac:dyDescent="0.25">
      <c r="A9979" s="407">
        <v>87554</v>
      </c>
      <c r="B9979" s="407" t="s">
        <v>8545</v>
      </c>
      <c r="C9979" s="407" t="s">
        <v>8529</v>
      </c>
      <c r="D9979" s="407">
        <v>13.29</v>
      </c>
      <c r="E9979" s="404" t="s">
        <v>65</v>
      </c>
      <c r="G9979"/>
    </row>
    <row r="9980" spans="1:7" ht="34.5" customHeight="1" thickBot="1" x14ac:dyDescent="0.25">
      <c r="A9980" s="406">
        <v>87555</v>
      </c>
      <c r="B9980" s="406" t="s">
        <v>12626</v>
      </c>
      <c r="C9980" s="406" t="s">
        <v>12616</v>
      </c>
      <c r="D9980" s="406">
        <v>25.35</v>
      </c>
      <c r="E9980" s="404" t="s">
        <v>65</v>
      </c>
      <c r="G9980"/>
    </row>
    <row r="9981" spans="1:7" ht="34.5" customHeight="1" thickBot="1" x14ac:dyDescent="0.25">
      <c r="A9981" s="407">
        <v>87556</v>
      </c>
      <c r="B9981" s="407" t="s">
        <v>12617</v>
      </c>
      <c r="C9981" s="407" t="s">
        <v>184</v>
      </c>
      <c r="D9981" s="407">
        <v>23.2</v>
      </c>
      <c r="E9981" s="404" t="s">
        <v>65</v>
      </c>
      <c r="G9981"/>
    </row>
    <row r="9982" spans="1:7" ht="34.5" customHeight="1" thickBot="1" x14ac:dyDescent="0.25">
      <c r="A9982" s="406">
        <v>87557</v>
      </c>
      <c r="B9982" s="406" t="s">
        <v>12627</v>
      </c>
      <c r="C9982" s="406" t="s">
        <v>12616</v>
      </c>
      <c r="D9982" s="406">
        <v>22.41</v>
      </c>
      <c r="E9982" s="404" t="s">
        <v>65</v>
      </c>
      <c r="G9982"/>
    </row>
    <row r="9983" spans="1:7" ht="34.5" customHeight="1" thickBot="1" x14ac:dyDescent="0.25">
      <c r="A9983" s="407">
        <v>87558</v>
      </c>
      <c r="B9983" s="407" t="s">
        <v>12619</v>
      </c>
      <c r="C9983" s="407" t="s">
        <v>184</v>
      </c>
      <c r="D9983" s="407">
        <v>22.02</v>
      </c>
      <c r="E9983" s="404" t="s">
        <v>65</v>
      </c>
      <c r="G9983"/>
    </row>
    <row r="9984" spans="1:7" ht="34.5" customHeight="1" thickBot="1" x14ac:dyDescent="0.25">
      <c r="A9984" s="406">
        <v>87559</v>
      </c>
      <c r="B9984" s="406" t="s">
        <v>12628</v>
      </c>
      <c r="C9984" s="406" t="s">
        <v>12616</v>
      </c>
      <c r="D9984" s="406">
        <v>20.25</v>
      </c>
      <c r="E9984" s="404" t="s">
        <v>65</v>
      </c>
      <c r="G9984"/>
    </row>
    <row r="9985" spans="1:7" ht="34.5" customHeight="1" thickBot="1" x14ac:dyDescent="0.25">
      <c r="A9985" s="407">
        <v>87560</v>
      </c>
      <c r="B9985" s="407" t="s">
        <v>12629</v>
      </c>
      <c r="C9985" s="407" t="s">
        <v>4897</v>
      </c>
      <c r="D9985" s="407">
        <v>23.99</v>
      </c>
      <c r="E9985" s="404" t="s">
        <v>65</v>
      </c>
      <c r="G9985"/>
    </row>
    <row r="9986" spans="1:7" ht="34.5" customHeight="1" thickBot="1" x14ac:dyDescent="0.25">
      <c r="A9986" s="406">
        <v>87561</v>
      </c>
      <c r="B9986" s="406" t="s">
        <v>12630</v>
      </c>
      <c r="C9986" s="406" t="s">
        <v>4897</v>
      </c>
      <c r="D9986" s="406">
        <v>22.61</v>
      </c>
      <c r="E9986" s="404" t="s">
        <v>65</v>
      </c>
      <c r="G9986"/>
    </row>
    <row r="9987" spans="1:7" ht="34.5" customHeight="1" thickBot="1" x14ac:dyDescent="0.25">
      <c r="A9987" s="407">
        <v>87562</v>
      </c>
      <c r="B9987" s="407" t="s">
        <v>12631</v>
      </c>
      <c r="C9987" s="407" t="s">
        <v>4897</v>
      </c>
      <c r="D9987" s="407">
        <v>21.82</v>
      </c>
      <c r="E9987" s="404" t="s">
        <v>65</v>
      </c>
      <c r="G9987"/>
    </row>
    <row r="9988" spans="1:7" ht="34.5" customHeight="1" thickBot="1" x14ac:dyDescent="0.25">
      <c r="A9988" s="406">
        <v>87775</v>
      </c>
      <c r="B9988" s="406" t="s">
        <v>8546</v>
      </c>
      <c r="C9988" s="406" t="s">
        <v>8547</v>
      </c>
      <c r="D9988" s="406">
        <v>36.159999999999997</v>
      </c>
      <c r="E9988" s="404" t="s">
        <v>65</v>
      </c>
      <c r="G9988"/>
    </row>
    <row r="9989" spans="1:7" ht="34.5" customHeight="1" thickBot="1" x14ac:dyDescent="0.25">
      <c r="A9989" s="407">
        <v>87777</v>
      </c>
      <c r="B9989" s="407" t="s">
        <v>8548</v>
      </c>
      <c r="C9989" s="407" t="s">
        <v>8549</v>
      </c>
      <c r="D9989" s="407">
        <v>38.56</v>
      </c>
      <c r="E9989" s="404" t="s">
        <v>65</v>
      </c>
      <c r="G9989"/>
    </row>
    <row r="9990" spans="1:7" ht="34.5" customHeight="1" thickBot="1" x14ac:dyDescent="0.25">
      <c r="A9990" s="406">
        <v>87778</v>
      </c>
      <c r="B9990" s="406" t="s">
        <v>8550</v>
      </c>
      <c r="C9990" s="406" t="s">
        <v>8398</v>
      </c>
      <c r="D9990" s="406">
        <v>46.87</v>
      </c>
      <c r="E9990" s="404" t="s">
        <v>65</v>
      </c>
      <c r="G9990"/>
    </row>
    <row r="9991" spans="1:7" ht="34.5" customHeight="1" thickBot="1" x14ac:dyDescent="0.25">
      <c r="A9991" s="407">
        <v>87779</v>
      </c>
      <c r="B9991" s="407" t="s">
        <v>8551</v>
      </c>
      <c r="C9991" s="407" t="s">
        <v>8547</v>
      </c>
      <c r="D9991" s="407">
        <v>42.23</v>
      </c>
      <c r="E9991" s="404" t="s">
        <v>65</v>
      </c>
      <c r="G9991"/>
    </row>
    <row r="9992" spans="1:7" ht="34.5" customHeight="1" thickBot="1" x14ac:dyDescent="0.25">
      <c r="A9992" s="406">
        <v>87781</v>
      </c>
      <c r="B9992" s="406" t="s">
        <v>8552</v>
      </c>
      <c r="C9992" s="406" t="s">
        <v>8549</v>
      </c>
      <c r="D9992" s="406">
        <v>45.44</v>
      </c>
      <c r="E9992" s="404" t="s">
        <v>65</v>
      </c>
      <c r="G9992"/>
    </row>
    <row r="9993" spans="1:7" ht="34.5" customHeight="1" thickBot="1" x14ac:dyDescent="0.25">
      <c r="A9993" s="407">
        <v>87783</v>
      </c>
      <c r="B9993" s="407" t="s">
        <v>8553</v>
      </c>
      <c r="C9993" s="407" t="s">
        <v>8398</v>
      </c>
      <c r="D9993" s="407">
        <v>57.97</v>
      </c>
      <c r="E9993" s="404" t="s">
        <v>65</v>
      </c>
      <c r="G9993"/>
    </row>
    <row r="9994" spans="1:7" ht="34.5" customHeight="1" thickBot="1" x14ac:dyDescent="0.25">
      <c r="A9994" s="406">
        <v>87784</v>
      </c>
      <c r="B9994" s="406" t="s">
        <v>8554</v>
      </c>
      <c r="C9994" s="406" t="s">
        <v>8547</v>
      </c>
      <c r="D9994" s="406">
        <v>48.3</v>
      </c>
      <c r="E9994" s="404" t="s">
        <v>65</v>
      </c>
      <c r="G9994"/>
    </row>
    <row r="9995" spans="1:7" ht="34.5" customHeight="1" thickBot="1" x14ac:dyDescent="0.25">
      <c r="A9995" s="407">
        <v>87786</v>
      </c>
      <c r="B9995" s="407" t="s">
        <v>8555</v>
      </c>
      <c r="C9995" s="407" t="s">
        <v>8549</v>
      </c>
      <c r="D9995" s="407">
        <v>52.33</v>
      </c>
      <c r="E9995" s="404" t="s">
        <v>65</v>
      </c>
      <c r="G9995"/>
    </row>
    <row r="9996" spans="1:7" ht="34.5" customHeight="1" thickBot="1" x14ac:dyDescent="0.25">
      <c r="A9996" s="406">
        <v>87787</v>
      </c>
      <c r="B9996" s="406" t="s">
        <v>8556</v>
      </c>
      <c r="C9996" s="406" t="s">
        <v>8398</v>
      </c>
      <c r="D9996" s="406">
        <v>69.08</v>
      </c>
      <c r="E9996" s="404" t="s">
        <v>65</v>
      </c>
      <c r="G9996"/>
    </row>
    <row r="9997" spans="1:7" ht="34.5" customHeight="1" thickBot="1" x14ac:dyDescent="0.25">
      <c r="A9997" s="407">
        <v>87788</v>
      </c>
      <c r="B9997" s="407" t="s">
        <v>8557</v>
      </c>
      <c r="C9997" s="407" t="s">
        <v>8547</v>
      </c>
      <c r="D9997" s="407">
        <v>62.29</v>
      </c>
      <c r="E9997" s="404" t="s">
        <v>65</v>
      </c>
      <c r="G9997"/>
    </row>
    <row r="9998" spans="1:7" ht="34.5" customHeight="1" thickBot="1" x14ac:dyDescent="0.25">
      <c r="A9998" s="406">
        <v>87790</v>
      </c>
      <c r="B9998" s="406" t="s">
        <v>8558</v>
      </c>
      <c r="C9998" s="406" t="s">
        <v>8549</v>
      </c>
      <c r="D9998" s="406">
        <v>66.72</v>
      </c>
      <c r="E9998" s="404" t="s">
        <v>65</v>
      </c>
      <c r="G9998"/>
    </row>
    <row r="9999" spans="1:7" ht="34.5" customHeight="1" thickBot="1" x14ac:dyDescent="0.25">
      <c r="A9999" s="407">
        <v>87791</v>
      </c>
      <c r="B9999" s="407" t="s">
        <v>8559</v>
      </c>
      <c r="C9999" s="407" t="s">
        <v>8398</v>
      </c>
      <c r="D9999" s="407">
        <v>82.74</v>
      </c>
      <c r="E9999" s="404" t="s">
        <v>65</v>
      </c>
      <c r="G9999"/>
    </row>
    <row r="10000" spans="1:7" ht="34.5" customHeight="1" thickBot="1" x14ac:dyDescent="0.25">
      <c r="A10000" s="406">
        <v>87792</v>
      </c>
      <c r="B10000" s="406" t="s">
        <v>8560</v>
      </c>
      <c r="C10000" s="406" t="s">
        <v>8547</v>
      </c>
      <c r="D10000" s="406">
        <v>23.73</v>
      </c>
      <c r="E10000" s="404" t="s">
        <v>65</v>
      </c>
      <c r="G10000"/>
    </row>
    <row r="10001" spans="1:7" ht="34.5" customHeight="1" thickBot="1" x14ac:dyDescent="0.25">
      <c r="A10001" s="407">
        <v>87794</v>
      </c>
      <c r="B10001" s="407" t="s">
        <v>8561</v>
      </c>
      <c r="C10001" s="407" t="s">
        <v>8549</v>
      </c>
      <c r="D10001" s="407">
        <v>25.96</v>
      </c>
      <c r="E10001" s="404" t="s">
        <v>65</v>
      </c>
      <c r="G10001"/>
    </row>
    <row r="10002" spans="1:7" ht="34.5" customHeight="1" thickBot="1" x14ac:dyDescent="0.25">
      <c r="A10002" s="406">
        <v>87795</v>
      </c>
      <c r="B10002" s="406" t="s">
        <v>8562</v>
      </c>
      <c r="C10002" s="406" t="s">
        <v>8398</v>
      </c>
      <c r="D10002" s="406">
        <v>33.44</v>
      </c>
      <c r="E10002" s="404" t="s">
        <v>65</v>
      </c>
      <c r="G10002"/>
    </row>
    <row r="10003" spans="1:7" ht="34.5" customHeight="1" thickBot="1" x14ac:dyDescent="0.25">
      <c r="A10003" s="407">
        <v>87797</v>
      </c>
      <c r="B10003" s="407" t="s">
        <v>8563</v>
      </c>
      <c r="C10003" s="407" t="s">
        <v>8547</v>
      </c>
      <c r="D10003" s="407">
        <v>29.56</v>
      </c>
      <c r="E10003" s="404" t="s">
        <v>65</v>
      </c>
      <c r="G10003"/>
    </row>
    <row r="10004" spans="1:7" ht="34.5" customHeight="1" thickBot="1" x14ac:dyDescent="0.25">
      <c r="A10004" s="406">
        <v>87799</v>
      </c>
      <c r="B10004" s="406" t="s">
        <v>8564</v>
      </c>
      <c r="C10004" s="406" t="s">
        <v>8549</v>
      </c>
      <c r="D10004" s="406">
        <v>32.56</v>
      </c>
      <c r="E10004" s="404" t="s">
        <v>65</v>
      </c>
      <c r="G10004"/>
    </row>
    <row r="10005" spans="1:7" ht="34.5" customHeight="1" thickBot="1" x14ac:dyDescent="0.25">
      <c r="A10005" s="407">
        <v>87800</v>
      </c>
      <c r="B10005" s="407" t="s">
        <v>8565</v>
      </c>
      <c r="C10005" s="407" t="s">
        <v>8398</v>
      </c>
      <c r="D10005" s="407">
        <v>43.99</v>
      </c>
      <c r="E10005" s="404" t="s">
        <v>65</v>
      </c>
      <c r="G10005"/>
    </row>
    <row r="10006" spans="1:7" ht="34.5" customHeight="1" thickBot="1" x14ac:dyDescent="0.25">
      <c r="A10006" s="406">
        <v>87801</v>
      </c>
      <c r="B10006" s="406" t="s">
        <v>8566</v>
      </c>
      <c r="C10006" s="406" t="s">
        <v>8547</v>
      </c>
      <c r="D10006" s="406">
        <v>35.4</v>
      </c>
      <c r="E10006" s="404" t="s">
        <v>65</v>
      </c>
      <c r="G10006"/>
    </row>
    <row r="10007" spans="1:7" ht="34.5" customHeight="1" thickBot="1" x14ac:dyDescent="0.25">
      <c r="A10007" s="407">
        <v>87803</v>
      </c>
      <c r="B10007" s="407" t="s">
        <v>8567</v>
      </c>
      <c r="C10007" s="407" t="s">
        <v>8549</v>
      </c>
      <c r="D10007" s="407">
        <v>39.159999999999997</v>
      </c>
      <c r="E10007" s="404" t="s">
        <v>65</v>
      </c>
      <c r="G10007"/>
    </row>
    <row r="10008" spans="1:7" ht="34.5" customHeight="1" thickBot="1" x14ac:dyDescent="0.25">
      <c r="A10008" s="406">
        <v>87804</v>
      </c>
      <c r="B10008" s="406" t="s">
        <v>8568</v>
      </c>
      <c r="C10008" s="406" t="s">
        <v>8398</v>
      </c>
      <c r="D10008" s="406">
        <v>54.53</v>
      </c>
      <c r="E10008" s="404" t="s">
        <v>65</v>
      </c>
      <c r="G10008"/>
    </row>
    <row r="10009" spans="1:7" ht="34.5" customHeight="1" thickBot="1" x14ac:dyDescent="0.25">
      <c r="A10009" s="407">
        <v>87805</v>
      </c>
      <c r="B10009" s="407" t="s">
        <v>8569</v>
      </c>
      <c r="C10009" s="407" t="s">
        <v>8547</v>
      </c>
      <c r="D10009" s="407">
        <v>40.82</v>
      </c>
      <c r="E10009" s="404" t="s">
        <v>65</v>
      </c>
      <c r="G10009"/>
    </row>
    <row r="10010" spans="1:7" ht="34.5" customHeight="1" thickBot="1" x14ac:dyDescent="0.25">
      <c r="A10010" s="406">
        <v>87807</v>
      </c>
      <c r="B10010" s="406" t="s">
        <v>8570</v>
      </c>
      <c r="C10010" s="406" t="s">
        <v>8549</v>
      </c>
      <c r="D10010" s="406">
        <v>44.97</v>
      </c>
      <c r="E10010" s="404" t="s">
        <v>65</v>
      </c>
      <c r="G10010"/>
    </row>
    <row r="10011" spans="1:7" ht="34.5" customHeight="1" thickBot="1" x14ac:dyDescent="0.25">
      <c r="A10011" s="407">
        <v>87808</v>
      </c>
      <c r="B10011" s="407" t="s">
        <v>8571</v>
      </c>
      <c r="C10011" s="407" t="s">
        <v>8398</v>
      </c>
      <c r="D10011" s="407">
        <v>59.49</v>
      </c>
      <c r="E10011" s="404" t="s">
        <v>65</v>
      </c>
      <c r="G10011"/>
    </row>
    <row r="10012" spans="1:7" ht="34.5" customHeight="1" thickBot="1" x14ac:dyDescent="0.25">
      <c r="A10012" s="406">
        <v>87809</v>
      </c>
      <c r="B10012" s="406" t="s">
        <v>8572</v>
      </c>
      <c r="C10012" s="406" t="s">
        <v>8547</v>
      </c>
      <c r="D10012" s="406">
        <v>58.34</v>
      </c>
      <c r="E10012" s="404" t="s">
        <v>65</v>
      </c>
      <c r="G10012"/>
    </row>
    <row r="10013" spans="1:7" ht="34.5" customHeight="1" thickBot="1" x14ac:dyDescent="0.25">
      <c r="A10013" s="407">
        <v>87811</v>
      </c>
      <c r="B10013" s="407" t="s">
        <v>8573</v>
      </c>
      <c r="C10013" s="407" t="s">
        <v>8549</v>
      </c>
      <c r="D10013" s="407">
        <v>60.58</v>
      </c>
      <c r="E10013" s="404" t="s">
        <v>65</v>
      </c>
      <c r="G10013"/>
    </row>
    <row r="10014" spans="1:7" ht="34.5" customHeight="1" thickBot="1" x14ac:dyDescent="0.25">
      <c r="A10014" s="406">
        <v>87812</v>
      </c>
      <c r="B10014" s="406" t="s">
        <v>12632</v>
      </c>
      <c r="C10014" s="406" t="s">
        <v>8398</v>
      </c>
      <c r="D10014" s="406">
        <v>67.739999999999995</v>
      </c>
      <c r="E10014" s="404" t="s">
        <v>65</v>
      </c>
      <c r="G10014"/>
    </row>
    <row r="10015" spans="1:7" ht="34.5" customHeight="1" thickBot="1" x14ac:dyDescent="0.25">
      <c r="A10015" s="407">
        <v>87813</v>
      </c>
      <c r="B10015" s="407" t="s">
        <v>8574</v>
      </c>
      <c r="C10015" s="407" t="s">
        <v>8547</v>
      </c>
      <c r="D10015" s="407">
        <v>64.180000000000007</v>
      </c>
      <c r="E10015" s="404" t="s">
        <v>65</v>
      </c>
      <c r="G10015"/>
    </row>
    <row r="10016" spans="1:7" ht="34.5" customHeight="1" thickBot="1" x14ac:dyDescent="0.25">
      <c r="A10016" s="406">
        <v>87815</v>
      </c>
      <c r="B10016" s="406" t="s">
        <v>8575</v>
      </c>
      <c r="C10016" s="406" t="s">
        <v>8549</v>
      </c>
      <c r="D10016" s="406">
        <v>67.17</v>
      </c>
      <c r="E10016" s="404" t="s">
        <v>65</v>
      </c>
      <c r="G10016"/>
    </row>
    <row r="10017" spans="1:7" ht="34.5" customHeight="1" thickBot="1" x14ac:dyDescent="0.25">
      <c r="A10017" s="407">
        <v>87816</v>
      </c>
      <c r="B10017" s="407" t="s">
        <v>12633</v>
      </c>
      <c r="C10017" s="407" t="s">
        <v>8398</v>
      </c>
      <c r="D10017" s="407">
        <v>78.290000000000006</v>
      </c>
      <c r="E10017" s="404" t="s">
        <v>65</v>
      </c>
      <c r="G10017"/>
    </row>
    <row r="10018" spans="1:7" ht="34.5" customHeight="1" thickBot="1" x14ac:dyDescent="0.25">
      <c r="A10018" s="406">
        <v>87817</v>
      </c>
      <c r="B10018" s="406" t="s">
        <v>8576</v>
      </c>
      <c r="C10018" s="406" t="s">
        <v>8547</v>
      </c>
      <c r="D10018" s="406">
        <v>69.7</v>
      </c>
      <c r="E10018" s="404" t="s">
        <v>65</v>
      </c>
      <c r="G10018"/>
    </row>
    <row r="10019" spans="1:7" ht="34.5" customHeight="1" thickBot="1" x14ac:dyDescent="0.25">
      <c r="A10019" s="407">
        <v>87819</v>
      </c>
      <c r="B10019" s="407" t="s">
        <v>8577</v>
      </c>
      <c r="C10019" s="407" t="s">
        <v>8549</v>
      </c>
      <c r="D10019" s="407">
        <v>73.459999999999994</v>
      </c>
      <c r="E10019" s="404" t="s">
        <v>65</v>
      </c>
      <c r="G10019"/>
    </row>
    <row r="10020" spans="1:7" ht="34.5" customHeight="1" thickBot="1" x14ac:dyDescent="0.25">
      <c r="A10020" s="406">
        <v>87820</v>
      </c>
      <c r="B10020" s="406" t="s">
        <v>12634</v>
      </c>
      <c r="C10020" s="406" t="s">
        <v>8398</v>
      </c>
      <c r="D10020" s="406">
        <v>88.83</v>
      </c>
      <c r="E10020" s="404" t="s">
        <v>65</v>
      </c>
      <c r="G10020"/>
    </row>
    <row r="10021" spans="1:7" ht="34.5" customHeight="1" thickBot="1" x14ac:dyDescent="0.25">
      <c r="A10021" s="407">
        <v>87821</v>
      </c>
      <c r="B10021" s="407" t="s">
        <v>8578</v>
      </c>
      <c r="C10021" s="407" t="s">
        <v>8547</v>
      </c>
      <c r="D10021" s="407">
        <v>100.52</v>
      </c>
      <c r="E10021" s="404" t="s">
        <v>65</v>
      </c>
      <c r="G10021"/>
    </row>
    <row r="10022" spans="1:7" ht="34.5" customHeight="1" thickBot="1" x14ac:dyDescent="0.25">
      <c r="A10022" s="406">
        <v>87823</v>
      </c>
      <c r="B10022" s="406" t="s">
        <v>8579</v>
      </c>
      <c r="C10022" s="406" t="s">
        <v>8549</v>
      </c>
      <c r="D10022" s="406">
        <v>104.66</v>
      </c>
      <c r="E10022" s="404" t="s">
        <v>65</v>
      </c>
      <c r="G10022"/>
    </row>
    <row r="10023" spans="1:7" ht="34.5" customHeight="1" thickBot="1" x14ac:dyDescent="0.25">
      <c r="A10023" s="407">
        <v>87824</v>
      </c>
      <c r="B10023" s="407" t="s">
        <v>12635</v>
      </c>
      <c r="C10023" s="407" t="s">
        <v>8398</v>
      </c>
      <c r="D10023" s="407">
        <v>118.87</v>
      </c>
      <c r="E10023" s="404" t="s">
        <v>65</v>
      </c>
      <c r="G10023"/>
    </row>
    <row r="10024" spans="1:7" ht="34.5" customHeight="1" thickBot="1" x14ac:dyDescent="0.25">
      <c r="A10024" s="406">
        <v>87825</v>
      </c>
      <c r="B10024" s="406" t="s">
        <v>8580</v>
      </c>
      <c r="C10024" s="406" t="s">
        <v>8547</v>
      </c>
      <c r="D10024" s="406">
        <v>46.11</v>
      </c>
      <c r="E10024" s="404" t="s">
        <v>65</v>
      </c>
      <c r="G10024"/>
    </row>
    <row r="10025" spans="1:7" ht="34.5" customHeight="1" thickBot="1" x14ac:dyDescent="0.25">
      <c r="A10025" s="407">
        <v>87827</v>
      </c>
      <c r="B10025" s="407" t="s">
        <v>8581</v>
      </c>
      <c r="C10025" s="407" t="s">
        <v>8549</v>
      </c>
      <c r="D10025" s="407">
        <v>48.85</v>
      </c>
      <c r="E10025" s="404" t="s">
        <v>65</v>
      </c>
      <c r="G10025"/>
    </row>
    <row r="10026" spans="1:7" ht="34.5" customHeight="1" thickBot="1" x14ac:dyDescent="0.25">
      <c r="A10026" s="406">
        <v>87828</v>
      </c>
      <c r="B10026" s="406" t="s">
        <v>12636</v>
      </c>
      <c r="C10026" s="406" t="s">
        <v>8398</v>
      </c>
      <c r="D10026" s="406">
        <v>58.94</v>
      </c>
      <c r="E10026" s="404" t="s">
        <v>65</v>
      </c>
      <c r="G10026"/>
    </row>
    <row r="10027" spans="1:7" ht="34.5" customHeight="1" thickBot="1" x14ac:dyDescent="0.25">
      <c r="A10027" s="407">
        <v>87829</v>
      </c>
      <c r="B10027" s="407" t="s">
        <v>8582</v>
      </c>
      <c r="C10027" s="407" t="s">
        <v>8547</v>
      </c>
      <c r="D10027" s="407">
        <v>52.68</v>
      </c>
      <c r="E10027" s="404" t="s">
        <v>65</v>
      </c>
      <c r="G10027"/>
    </row>
    <row r="10028" spans="1:7" ht="34.5" customHeight="1" thickBot="1" x14ac:dyDescent="0.25">
      <c r="A10028" s="406">
        <v>87831</v>
      </c>
      <c r="B10028" s="406" t="s">
        <v>8583</v>
      </c>
      <c r="C10028" s="406" t="s">
        <v>8549</v>
      </c>
      <c r="D10028" s="406">
        <v>56.35</v>
      </c>
      <c r="E10028" s="404" t="s">
        <v>65</v>
      </c>
      <c r="G10028"/>
    </row>
    <row r="10029" spans="1:7" ht="34.5" customHeight="1" thickBot="1" x14ac:dyDescent="0.25">
      <c r="A10029" s="407">
        <v>87832</v>
      </c>
      <c r="B10029" s="407" t="s">
        <v>12637</v>
      </c>
      <c r="C10029" s="407" t="s">
        <v>8398</v>
      </c>
      <c r="D10029" s="407">
        <v>71.25</v>
      </c>
      <c r="E10029" s="404" t="s">
        <v>65</v>
      </c>
      <c r="G10029"/>
    </row>
    <row r="10030" spans="1:7" ht="34.5" customHeight="1" thickBot="1" x14ac:dyDescent="0.25">
      <c r="A10030" s="406">
        <v>87834</v>
      </c>
      <c r="B10030" s="406" t="s">
        <v>12638</v>
      </c>
      <c r="C10030" s="406" t="s">
        <v>184</v>
      </c>
      <c r="D10030" s="406">
        <v>102.96</v>
      </c>
      <c r="E10030" s="404" t="s">
        <v>65</v>
      </c>
      <c r="G10030"/>
    </row>
    <row r="10031" spans="1:7" ht="34.5" customHeight="1" thickBot="1" x14ac:dyDescent="0.25">
      <c r="A10031" s="407">
        <v>87835</v>
      </c>
      <c r="B10031" s="407" t="s">
        <v>12639</v>
      </c>
      <c r="C10031" s="407" t="s">
        <v>184</v>
      </c>
      <c r="D10031" s="407">
        <v>70.599999999999994</v>
      </c>
      <c r="E10031" s="404" t="s">
        <v>65</v>
      </c>
      <c r="G10031"/>
    </row>
    <row r="10032" spans="1:7" ht="34.5" customHeight="1" thickBot="1" x14ac:dyDescent="0.25">
      <c r="A10032" s="406">
        <v>87836</v>
      </c>
      <c r="B10032" s="406" t="s">
        <v>12640</v>
      </c>
      <c r="C10032" s="406" t="s">
        <v>8455</v>
      </c>
      <c r="D10032" s="406">
        <v>97.41</v>
      </c>
      <c r="E10032" s="404" t="s">
        <v>65</v>
      </c>
      <c r="G10032"/>
    </row>
    <row r="10033" spans="1:7" ht="34.5" customHeight="1" thickBot="1" x14ac:dyDescent="0.25">
      <c r="A10033" s="407">
        <v>87837</v>
      </c>
      <c r="B10033" s="407" t="s">
        <v>12641</v>
      </c>
      <c r="C10033" s="407" t="s">
        <v>8455</v>
      </c>
      <c r="D10033" s="407">
        <v>65.709999999999994</v>
      </c>
      <c r="E10033" s="404" t="s">
        <v>65</v>
      </c>
      <c r="G10033"/>
    </row>
    <row r="10034" spans="1:7" ht="34.5" customHeight="1" thickBot="1" x14ac:dyDescent="0.25">
      <c r="A10034" s="406">
        <v>87838</v>
      </c>
      <c r="B10034" s="406" t="s">
        <v>12642</v>
      </c>
      <c r="C10034" s="406" t="s">
        <v>184</v>
      </c>
      <c r="D10034" s="406">
        <v>108.48</v>
      </c>
      <c r="E10034" s="404" t="s">
        <v>65</v>
      </c>
      <c r="G10034"/>
    </row>
    <row r="10035" spans="1:7" ht="34.5" customHeight="1" thickBot="1" x14ac:dyDescent="0.25">
      <c r="A10035" s="407">
        <v>87839</v>
      </c>
      <c r="B10035" s="407" t="s">
        <v>12643</v>
      </c>
      <c r="C10035" s="407" t="s">
        <v>184</v>
      </c>
      <c r="D10035" s="407">
        <v>74.52</v>
      </c>
      <c r="E10035" s="404" t="s">
        <v>65</v>
      </c>
      <c r="G10035"/>
    </row>
    <row r="10036" spans="1:7" ht="34.5" customHeight="1" thickBot="1" x14ac:dyDescent="0.25">
      <c r="A10036" s="406">
        <v>87840</v>
      </c>
      <c r="B10036" s="406" t="s">
        <v>12644</v>
      </c>
      <c r="C10036" s="406" t="s">
        <v>8455</v>
      </c>
      <c r="D10036" s="406">
        <v>101.7</v>
      </c>
      <c r="E10036" s="404" t="s">
        <v>65</v>
      </c>
      <c r="G10036"/>
    </row>
    <row r="10037" spans="1:7" ht="34.5" customHeight="1" thickBot="1" x14ac:dyDescent="0.25">
      <c r="A10037" s="407">
        <v>87841</v>
      </c>
      <c r="B10037" s="407" t="s">
        <v>12645</v>
      </c>
      <c r="C10037" s="407" t="s">
        <v>8455</v>
      </c>
      <c r="D10037" s="407">
        <v>68.38</v>
      </c>
      <c r="E10037" s="404" t="s">
        <v>65</v>
      </c>
      <c r="G10037"/>
    </row>
    <row r="10038" spans="1:7" ht="34.5" customHeight="1" thickBot="1" x14ac:dyDescent="0.25">
      <c r="A10038" s="406">
        <v>87842</v>
      </c>
      <c r="B10038" s="406" t="s">
        <v>12646</v>
      </c>
      <c r="C10038" s="406" t="s">
        <v>184</v>
      </c>
      <c r="D10038" s="406">
        <v>108.24</v>
      </c>
      <c r="E10038" s="404" t="s">
        <v>65</v>
      </c>
      <c r="G10038"/>
    </row>
    <row r="10039" spans="1:7" ht="34.5" customHeight="1" thickBot="1" x14ac:dyDescent="0.25">
      <c r="A10039" s="407">
        <v>87843</v>
      </c>
      <c r="B10039" s="407" t="s">
        <v>12647</v>
      </c>
      <c r="C10039" s="407" t="s">
        <v>184</v>
      </c>
      <c r="D10039" s="407">
        <v>81.05</v>
      </c>
      <c r="E10039" s="404" t="s">
        <v>65</v>
      </c>
      <c r="G10039"/>
    </row>
    <row r="10040" spans="1:7" ht="34.5" customHeight="1" thickBot="1" x14ac:dyDescent="0.25">
      <c r="A10040" s="406">
        <v>87844</v>
      </c>
      <c r="B10040" s="406" t="s">
        <v>12648</v>
      </c>
      <c r="C10040" s="406" t="s">
        <v>8455</v>
      </c>
      <c r="D10040" s="406">
        <v>98.21</v>
      </c>
      <c r="E10040" s="404" t="s">
        <v>65</v>
      </c>
      <c r="G10040"/>
    </row>
    <row r="10041" spans="1:7" ht="34.5" customHeight="1" thickBot="1" x14ac:dyDescent="0.25">
      <c r="A10041" s="407">
        <v>87845</v>
      </c>
      <c r="B10041" s="407" t="s">
        <v>12649</v>
      </c>
      <c r="C10041" s="407" t="s">
        <v>8455</v>
      </c>
      <c r="D10041" s="407">
        <v>71.69</v>
      </c>
      <c r="E10041" s="404" t="s">
        <v>65</v>
      </c>
      <c r="G10041"/>
    </row>
    <row r="10042" spans="1:7" ht="34.5" customHeight="1" thickBot="1" x14ac:dyDescent="0.25">
      <c r="A10042" s="406">
        <v>87846</v>
      </c>
      <c r="B10042" s="406" t="s">
        <v>12650</v>
      </c>
      <c r="C10042" s="406" t="s">
        <v>184</v>
      </c>
      <c r="D10042" s="406">
        <v>111.94</v>
      </c>
      <c r="E10042" s="404" t="s">
        <v>65</v>
      </c>
      <c r="G10042"/>
    </row>
    <row r="10043" spans="1:7" ht="34.5" customHeight="1" thickBot="1" x14ac:dyDescent="0.25">
      <c r="A10043" s="407">
        <v>87847</v>
      </c>
      <c r="B10043" s="407" t="s">
        <v>12651</v>
      </c>
      <c r="C10043" s="407" t="s">
        <v>184</v>
      </c>
      <c r="D10043" s="407">
        <v>79.59</v>
      </c>
      <c r="E10043" s="404" t="s">
        <v>65</v>
      </c>
      <c r="G10043"/>
    </row>
    <row r="10044" spans="1:7" ht="34.5" customHeight="1" thickBot="1" x14ac:dyDescent="0.25">
      <c r="A10044" s="406">
        <v>87848</v>
      </c>
      <c r="B10044" s="406" t="s">
        <v>12652</v>
      </c>
      <c r="C10044" s="406" t="s">
        <v>8455</v>
      </c>
      <c r="D10044" s="406">
        <v>105.43</v>
      </c>
      <c r="E10044" s="404" t="s">
        <v>65</v>
      </c>
      <c r="G10044"/>
    </row>
    <row r="10045" spans="1:7" ht="34.5" customHeight="1" thickBot="1" x14ac:dyDescent="0.25">
      <c r="A10045" s="407">
        <v>87849</v>
      </c>
      <c r="B10045" s="407" t="s">
        <v>12653</v>
      </c>
      <c r="C10045" s="407" t="s">
        <v>8455</v>
      </c>
      <c r="D10045" s="407">
        <v>73.73</v>
      </c>
      <c r="E10045" s="404" t="s">
        <v>65</v>
      </c>
      <c r="G10045"/>
    </row>
    <row r="10046" spans="1:7" ht="34.5" customHeight="1" thickBot="1" x14ac:dyDescent="0.25">
      <c r="A10046" s="406">
        <v>87850</v>
      </c>
      <c r="B10046" s="406" t="s">
        <v>12654</v>
      </c>
      <c r="C10046" s="406" t="s">
        <v>184</v>
      </c>
      <c r="D10046" s="406">
        <v>117.48</v>
      </c>
      <c r="E10046" s="404" t="s">
        <v>65</v>
      </c>
      <c r="G10046"/>
    </row>
    <row r="10047" spans="1:7" ht="34.5" customHeight="1" thickBot="1" x14ac:dyDescent="0.25">
      <c r="A10047" s="407">
        <v>87851</v>
      </c>
      <c r="B10047" s="407" t="s">
        <v>12655</v>
      </c>
      <c r="C10047" s="407" t="s">
        <v>184</v>
      </c>
      <c r="D10047" s="407">
        <v>83.52</v>
      </c>
      <c r="E10047" s="404" t="s">
        <v>65</v>
      </c>
      <c r="G10047"/>
    </row>
    <row r="10048" spans="1:7" ht="34.5" customHeight="1" thickBot="1" x14ac:dyDescent="0.25">
      <c r="A10048" s="406">
        <v>87852</v>
      </c>
      <c r="B10048" s="406" t="s">
        <v>12656</v>
      </c>
      <c r="C10048" s="406" t="s">
        <v>8455</v>
      </c>
      <c r="D10048" s="406">
        <v>109.7</v>
      </c>
      <c r="E10048" s="404" t="s">
        <v>65</v>
      </c>
      <c r="G10048"/>
    </row>
    <row r="10049" spans="1:7" ht="34.5" customHeight="1" thickBot="1" x14ac:dyDescent="0.25">
      <c r="A10049" s="407">
        <v>87853</v>
      </c>
      <c r="B10049" s="407" t="s">
        <v>12657</v>
      </c>
      <c r="C10049" s="407" t="s">
        <v>8455</v>
      </c>
      <c r="D10049" s="407">
        <v>76.39</v>
      </c>
      <c r="E10049" s="404" t="s">
        <v>65</v>
      </c>
      <c r="G10049"/>
    </row>
    <row r="10050" spans="1:7" ht="34.5" customHeight="1" thickBot="1" x14ac:dyDescent="0.25">
      <c r="A10050" s="406">
        <v>87854</v>
      </c>
      <c r="B10050" s="406" t="s">
        <v>12658</v>
      </c>
      <c r="C10050" s="406" t="s">
        <v>184</v>
      </c>
      <c r="D10050" s="406">
        <v>117.23</v>
      </c>
      <c r="E10050" s="404" t="s">
        <v>65</v>
      </c>
      <c r="G10050"/>
    </row>
    <row r="10051" spans="1:7" ht="34.5" customHeight="1" thickBot="1" x14ac:dyDescent="0.25">
      <c r="A10051" s="407">
        <v>87855</v>
      </c>
      <c r="B10051" s="407" t="s">
        <v>12659</v>
      </c>
      <c r="C10051" s="407" t="s">
        <v>184</v>
      </c>
      <c r="D10051" s="407">
        <v>90.06</v>
      </c>
      <c r="E10051" s="404" t="s">
        <v>65</v>
      </c>
      <c r="G10051"/>
    </row>
    <row r="10052" spans="1:7" ht="34.5" customHeight="1" thickBot="1" x14ac:dyDescent="0.25">
      <c r="A10052" s="406">
        <v>87856</v>
      </c>
      <c r="B10052" s="406" t="s">
        <v>12660</v>
      </c>
      <c r="C10052" s="406" t="s">
        <v>8455</v>
      </c>
      <c r="D10052" s="406">
        <v>106.23</v>
      </c>
      <c r="E10052" s="404" t="s">
        <v>65</v>
      </c>
      <c r="G10052"/>
    </row>
    <row r="10053" spans="1:7" ht="34.5" customHeight="1" thickBot="1" x14ac:dyDescent="0.25">
      <c r="A10053" s="407">
        <v>87857</v>
      </c>
      <c r="B10053" s="407" t="s">
        <v>12661</v>
      </c>
      <c r="C10053" s="407" t="s">
        <v>8455</v>
      </c>
      <c r="D10053" s="407">
        <v>79.7</v>
      </c>
      <c r="E10053" s="404" t="s">
        <v>65</v>
      </c>
      <c r="G10053"/>
    </row>
    <row r="10054" spans="1:7" ht="34.5" customHeight="1" thickBot="1" x14ac:dyDescent="0.25">
      <c r="A10054" s="406">
        <v>87858</v>
      </c>
      <c r="B10054" s="406" t="s">
        <v>12662</v>
      </c>
      <c r="C10054" s="406" t="s">
        <v>184</v>
      </c>
      <c r="D10054" s="406">
        <v>77.459999999999994</v>
      </c>
      <c r="E10054" s="404" t="s">
        <v>65</v>
      </c>
      <c r="G10054"/>
    </row>
    <row r="10055" spans="1:7" ht="34.5" customHeight="1" thickBot="1" x14ac:dyDescent="0.25">
      <c r="A10055" s="407">
        <v>87859</v>
      </c>
      <c r="B10055" s="407" t="s">
        <v>12663</v>
      </c>
      <c r="C10055" s="407" t="s">
        <v>184</v>
      </c>
      <c r="D10055" s="407">
        <v>90.56</v>
      </c>
      <c r="E10055" s="404" t="s">
        <v>65</v>
      </c>
      <c r="G10055"/>
    </row>
    <row r="10056" spans="1:7" ht="34.5" customHeight="1" thickBot="1" x14ac:dyDescent="0.25">
      <c r="A10056" s="406">
        <v>89048</v>
      </c>
      <c r="B10056" s="406" t="s">
        <v>12664</v>
      </c>
      <c r="C10056" s="406" t="s">
        <v>12665</v>
      </c>
      <c r="D10056" s="406">
        <v>23.39</v>
      </c>
      <c r="E10056" s="404" t="s">
        <v>65</v>
      </c>
      <c r="G10056"/>
    </row>
    <row r="10057" spans="1:7" ht="34.5" customHeight="1" thickBot="1" x14ac:dyDescent="0.25">
      <c r="A10057" s="407">
        <v>89049</v>
      </c>
      <c r="B10057" s="407" t="s">
        <v>12666</v>
      </c>
      <c r="C10057" s="407" t="s">
        <v>12667</v>
      </c>
      <c r="D10057" s="407">
        <v>14.08</v>
      </c>
      <c r="E10057" s="404" t="s">
        <v>65</v>
      </c>
      <c r="G10057"/>
    </row>
    <row r="10058" spans="1:7" ht="34.5" customHeight="1" thickBot="1" x14ac:dyDescent="0.25">
      <c r="A10058" s="406">
        <v>89173</v>
      </c>
      <c r="B10058" s="406" t="s">
        <v>12668</v>
      </c>
      <c r="C10058" s="406" t="s">
        <v>12669</v>
      </c>
      <c r="D10058" s="406">
        <v>22.82</v>
      </c>
      <c r="E10058" s="404" t="s">
        <v>65</v>
      </c>
      <c r="G10058"/>
    </row>
    <row r="10059" spans="1:7" ht="34.5" customHeight="1" thickBot="1" x14ac:dyDescent="0.25">
      <c r="A10059" s="407">
        <v>90406</v>
      </c>
      <c r="B10059" s="407" t="s">
        <v>12670</v>
      </c>
      <c r="C10059" s="407" t="s">
        <v>8531</v>
      </c>
      <c r="D10059" s="407">
        <v>30.57</v>
      </c>
      <c r="E10059" s="404" t="s">
        <v>65</v>
      </c>
      <c r="G10059"/>
    </row>
    <row r="10060" spans="1:7" ht="34.5" customHeight="1" thickBot="1" x14ac:dyDescent="0.25">
      <c r="A10060" s="406">
        <v>90407</v>
      </c>
      <c r="B10060" s="406" t="s">
        <v>12671</v>
      </c>
      <c r="C10060" s="406" t="s">
        <v>8531</v>
      </c>
      <c r="D10060" s="406">
        <v>33.44</v>
      </c>
      <c r="E10060" s="404" t="s">
        <v>65</v>
      </c>
      <c r="G10060"/>
    </row>
    <row r="10061" spans="1:7" ht="34.5" customHeight="1" thickBot="1" x14ac:dyDescent="0.25">
      <c r="A10061" s="407">
        <v>90408</v>
      </c>
      <c r="B10061" s="407" t="s">
        <v>12672</v>
      </c>
      <c r="C10061" s="407" t="s">
        <v>8531</v>
      </c>
      <c r="D10061" s="407">
        <v>22.19</v>
      </c>
      <c r="E10061" s="404" t="s">
        <v>65</v>
      </c>
      <c r="G10061"/>
    </row>
    <row r="10062" spans="1:7" ht="34.5" customHeight="1" thickBot="1" x14ac:dyDescent="0.25">
      <c r="A10062" s="406">
        <v>90409</v>
      </c>
      <c r="B10062" s="406" t="s">
        <v>12673</v>
      </c>
      <c r="C10062" s="406" t="s">
        <v>8531</v>
      </c>
      <c r="D10062" s="406">
        <v>23.82</v>
      </c>
      <c r="E10062" s="404" t="s">
        <v>65</v>
      </c>
      <c r="G10062"/>
    </row>
    <row r="10063" spans="1:7" ht="34.5" customHeight="1" thickBot="1" x14ac:dyDescent="0.25">
      <c r="A10063" s="407">
        <v>108</v>
      </c>
      <c r="B10063" s="407" t="s">
        <v>1667</v>
      </c>
      <c r="C10063" s="407"/>
      <c r="D10063" s="407"/>
      <c r="E10063" s="404" t="s">
        <v>65</v>
      </c>
      <c r="G10063"/>
    </row>
    <row r="10064" spans="1:7" ht="34.5" customHeight="1" thickBot="1" x14ac:dyDescent="0.25">
      <c r="A10064" s="406">
        <v>5998</v>
      </c>
      <c r="B10064" s="406" t="s">
        <v>3441</v>
      </c>
      <c r="C10064" s="406" t="s">
        <v>184</v>
      </c>
      <c r="D10064" s="406">
        <v>0.86</v>
      </c>
      <c r="E10064" s="404" t="s">
        <v>65</v>
      </c>
      <c r="G10064"/>
    </row>
    <row r="10065" spans="1:7" ht="34.5" customHeight="1" thickBot="1" x14ac:dyDescent="0.25">
      <c r="A10065" s="407">
        <v>73747</v>
      </c>
      <c r="B10065" s="407" t="s">
        <v>1668</v>
      </c>
      <c r="C10065" s="407"/>
      <c r="D10065" s="407"/>
      <c r="E10065" s="404" t="s">
        <v>65</v>
      </c>
      <c r="G10065"/>
    </row>
    <row r="10066" spans="1:7" ht="34.5" customHeight="1" thickBot="1" x14ac:dyDescent="0.25">
      <c r="A10066" s="406" t="s">
        <v>1669</v>
      </c>
      <c r="B10066" s="406" t="s">
        <v>1670</v>
      </c>
      <c r="C10066" s="406" t="s">
        <v>184</v>
      </c>
      <c r="D10066" s="406">
        <v>54</v>
      </c>
      <c r="E10066" s="404" t="s">
        <v>65</v>
      </c>
      <c r="G10066"/>
    </row>
    <row r="10067" spans="1:7" ht="34.5" customHeight="1" thickBot="1" x14ac:dyDescent="0.25">
      <c r="A10067" s="407">
        <v>74001</v>
      </c>
      <c r="B10067" s="407" t="s">
        <v>1671</v>
      </c>
      <c r="C10067" s="407"/>
      <c r="D10067" s="407"/>
      <c r="E10067" s="404" t="s">
        <v>65</v>
      </c>
      <c r="G10067"/>
    </row>
    <row r="10068" spans="1:7" ht="34.5" customHeight="1" thickBot="1" x14ac:dyDescent="0.25">
      <c r="A10068" s="406" t="s">
        <v>1672</v>
      </c>
      <c r="B10068" s="406" t="s">
        <v>4380</v>
      </c>
      <c r="C10068" s="406" t="s">
        <v>184</v>
      </c>
      <c r="D10068" s="406">
        <v>18.5</v>
      </c>
      <c r="E10068" s="404" t="s">
        <v>65</v>
      </c>
      <c r="G10068"/>
    </row>
    <row r="10069" spans="1:7" ht="34.5" customHeight="1" thickBot="1" x14ac:dyDescent="0.25">
      <c r="A10069" s="407">
        <v>75481</v>
      </c>
      <c r="B10069" s="407" t="s">
        <v>4381</v>
      </c>
      <c r="C10069" s="407" t="s">
        <v>184</v>
      </c>
      <c r="D10069" s="407">
        <v>15.87</v>
      </c>
      <c r="E10069" s="404" t="s">
        <v>65</v>
      </c>
      <c r="G10069"/>
    </row>
    <row r="10070" spans="1:7" ht="34.5" customHeight="1" thickBot="1" x14ac:dyDescent="0.25">
      <c r="A10070" s="406">
        <v>84074</v>
      </c>
      <c r="B10070" s="406" t="s">
        <v>4382</v>
      </c>
      <c r="C10070" s="406" t="s">
        <v>184</v>
      </c>
      <c r="D10070" s="406">
        <v>23.7</v>
      </c>
      <c r="E10070" s="404" t="s">
        <v>65</v>
      </c>
      <c r="G10070"/>
    </row>
    <row r="10071" spans="1:7" ht="34.5" customHeight="1" thickBot="1" x14ac:dyDescent="0.25">
      <c r="A10071" s="407">
        <v>84075</v>
      </c>
      <c r="B10071" s="407" t="s">
        <v>4383</v>
      </c>
      <c r="C10071" s="407" t="s">
        <v>184</v>
      </c>
      <c r="D10071" s="407">
        <v>71.069999999999993</v>
      </c>
      <c r="E10071" s="404" t="s">
        <v>65</v>
      </c>
      <c r="G10071"/>
    </row>
    <row r="10072" spans="1:7" ht="34.5" customHeight="1" thickBot="1" x14ac:dyDescent="0.25">
      <c r="A10072" s="406">
        <v>84076</v>
      </c>
      <c r="B10072" s="406" t="s">
        <v>4384</v>
      </c>
      <c r="C10072" s="406" t="s">
        <v>184</v>
      </c>
      <c r="D10072" s="406">
        <v>23.9</v>
      </c>
      <c r="E10072" s="404" t="s">
        <v>65</v>
      </c>
      <c r="G10072"/>
    </row>
    <row r="10073" spans="1:7" ht="34.5" customHeight="1" thickBot="1" x14ac:dyDescent="0.25">
      <c r="A10073" s="407">
        <v>110</v>
      </c>
      <c r="B10073" s="407" t="s">
        <v>1673</v>
      </c>
      <c r="C10073" s="407"/>
      <c r="D10073" s="407"/>
      <c r="E10073" s="404" t="s">
        <v>65</v>
      </c>
      <c r="G10073"/>
    </row>
    <row r="10074" spans="1:7" ht="34.5" customHeight="1" thickBot="1" x14ac:dyDescent="0.25">
      <c r="A10074" s="406">
        <v>84078</v>
      </c>
      <c r="B10074" s="406" t="s">
        <v>4385</v>
      </c>
      <c r="C10074" s="406" t="s">
        <v>184</v>
      </c>
      <c r="D10074" s="406">
        <v>166.09</v>
      </c>
      <c r="E10074" s="404" t="s">
        <v>65</v>
      </c>
      <c r="G10074"/>
    </row>
    <row r="10075" spans="1:7" ht="34.5" customHeight="1" thickBot="1" x14ac:dyDescent="0.25">
      <c r="A10075" s="407">
        <v>84079</v>
      </c>
      <c r="B10075" s="407" t="s">
        <v>4386</v>
      </c>
      <c r="C10075" s="407" t="s">
        <v>184</v>
      </c>
      <c r="D10075" s="407">
        <v>75.31</v>
      </c>
      <c r="E10075" s="404" t="s">
        <v>65</v>
      </c>
      <c r="G10075"/>
    </row>
    <row r="10076" spans="1:7" ht="34.5" customHeight="1" thickBot="1" x14ac:dyDescent="0.25">
      <c r="A10076" s="406">
        <v>84080</v>
      </c>
      <c r="B10076" s="406" t="s">
        <v>4387</v>
      </c>
      <c r="C10076" s="406" t="s">
        <v>184</v>
      </c>
      <c r="D10076" s="406">
        <v>75.900000000000006</v>
      </c>
      <c r="E10076" s="404" t="s">
        <v>65</v>
      </c>
      <c r="G10076"/>
    </row>
    <row r="10077" spans="1:7" ht="34.5" customHeight="1" thickBot="1" x14ac:dyDescent="0.25">
      <c r="A10077" s="407">
        <v>84081</v>
      </c>
      <c r="B10077" s="407" t="s">
        <v>4388</v>
      </c>
      <c r="C10077" s="407" t="s">
        <v>184</v>
      </c>
      <c r="D10077" s="407">
        <v>103.52</v>
      </c>
      <c r="E10077" s="404" t="s">
        <v>65</v>
      </c>
      <c r="G10077"/>
    </row>
    <row r="10078" spans="1:7" ht="34.5" customHeight="1" thickBot="1" x14ac:dyDescent="0.25">
      <c r="A10078" s="406">
        <v>84084</v>
      </c>
      <c r="B10078" s="406" t="s">
        <v>4389</v>
      </c>
      <c r="C10078" s="406" t="s">
        <v>184</v>
      </c>
      <c r="D10078" s="406">
        <v>5.35</v>
      </c>
      <c r="E10078" s="404" t="s">
        <v>65</v>
      </c>
      <c r="G10078"/>
    </row>
    <row r="10079" spans="1:7" ht="34.5" customHeight="1" thickBot="1" x14ac:dyDescent="0.25">
      <c r="A10079" s="407">
        <v>87242</v>
      </c>
      <c r="B10079" s="407" t="s">
        <v>12674</v>
      </c>
      <c r="C10079" s="407" t="s">
        <v>184</v>
      </c>
      <c r="D10079" s="407">
        <v>136.88999999999999</v>
      </c>
      <c r="E10079" s="404" t="s">
        <v>65</v>
      </c>
      <c r="G10079"/>
    </row>
    <row r="10080" spans="1:7" ht="34.5" customHeight="1" thickBot="1" x14ac:dyDescent="0.25">
      <c r="A10080" s="406">
        <v>87243</v>
      </c>
      <c r="B10080" s="406" t="s">
        <v>12675</v>
      </c>
      <c r="C10080" s="406" t="s">
        <v>184</v>
      </c>
      <c r="D10080" s="406">
        <v>124.88</v>
      </c>
      <c r="E10080" s="404" t="s">
        <v>65</v>
      </c>
      <c r="G10080"/>
    </row>
    <row r="10081" spans="1:7" ht="34.5" customHeight="1" thickBot="1" x14ac:dyDescent="0.25">
      <c r="A10081" s="407">
        <v>87244</v>
      </c>
      <c r="B10081" s="407" t="s">
        <v>12676</v>
      </c>
      <c r="C10081" s="407" t="s">
        <v>184</v>
      </c>
      <c r="D10081" s="407">
        <v>133.06</v>
      </c>
      <c r="E10081" s="404" t="s">
        <v>65</v>
      </c>
      <c r="G10081"/>
    </row>
    <row r="10082" spans="1:7" ht="34.5" customHeight="1" thickBot="1" x14ac:dyDescent="0.25">
      <c r="A10082" s="406">
        <v>87245</v>
      </c>
      <c r="B10082" s="406" t="s">
        <v>12677</v>
      </c>
      <c r="C10082" s="406" t="s">
        <v>184</v>
      </c>
      <c r="D10082" s="406">
        <v>160.51</v>
      </c>
      <c r="E10082" s="404" t="s">
        <v>65</v>
      </c>
      <c r="G10082"/>
    </row>
    <row r="10083" spans="1:7" ht="34.5" customHeight="1" thickBot="1" x14ac:dyDescent="0.25">
      <c r="A10083" s="407">
        <v>87264</v>
      </c>
      <c r="B10083" s="407" t="s">
        <v>8584</v>
      </c>
      <c r="C10083" s="407" t="s">
        <v>8398</v>
      </c>
      <c r="D10083" s="407">
        <v>40.22</v>
      </c>
      <c r="E10083" s="404" t="s">
        <v>65</v>
      </c>
      <c r="G10083"/>
    </row>
    <row r="10084" spans="1:7" ht="34.5" customHeight="1" thickBot="1" x14ac:dyDescent="0.25">
      <c r="A10084" s="406">
        <v>87265</v>
      </c>
      <c r="B10084" s="406" t="s">
        <v>12678</v>
      </c>
      <c r="C10084" s="406" t="s">
        <v>8398</v>
      </c>
      <c r="D10084" s="406">
        <v>35.03</v>
      </c>
      <c r="E10084" s="404" t="s">
        <v>65</v>
      </c>
      <c r="G10084"/>
    </row>
    <row r="10085" spans="1:7" ht="34.5" customHeight="1" thickBot="1" x14ac:dyDescent="0.25">
      <c r="A10085" s="407">
        <v>87266</v>
      </c>
      <c r="B10085" s="407" t="s">
        <v>8585</v>
      </c>
      <c r="C10085" s="407" t="s">
        <v>8398</v>
      </c>
      <c r="D10085" s="407">
        <v>42.08</v>
      </c>
      <c r="E10085" s="404" t="s">
        <v>65</v>
      </c>
      <c r="G10085"/>
    </row>
    <row r="10086" spans="1:7" ht="34.5" customHeight="1" thickBot="1" x14ac:dyDescent="0.25">
      <c r="A10086" s="406">
        <v>87267</v>
      </c>
      <c r="B10086" s="406" t="s">
        <v>12679</v>
      </c>
      <c r="C10086" s="406" t="s">
        <v>8398</v>
      </c>
      <c r="D10086" s="406">
        <v>39.76</v>
      </c>
      <c r="E10086" s="404" t="s">
        <v>65</v>
      </c>
      <c r="G10086"/>
    </row>
    <row r="10087" spans="1:7" ht="34.5" customHeight="1" thickBot="1" x14ac:dyDescent="0.25">
      <c r="A10087" s="407">
        <v>87268</v>
      </c>
      <c r="B10087" s="407" t="s">
        <v>8586</v>
      </c>
      <c r="C10087" s="407" t="s">
        <v>8398</v>
      </c>
      <c r="D10087" s="407">
        <v>43.35</v>
      </c>
      <c r="E10087" s="404" t="s">
        <v>65</v>
      </c>
      <c r="G10087"/>
    </row>
    <row r="10088" spans="1:7" ht="34.5" customHeight="1" thickBot="1" x14ac:dyDescent="0.25">
      <c r="A10088" s="406">
        <v>87269</v>
      </c>
      <c r="B10088" s="406" t="s">
        <v>12680</v>
      </c>
      <c r="C10088" s="406" t="s">
        <v>8398</v>
      </c>
      <c r="D10088" s="406">
        <v>37.700000000000003</v>
      </c>
      <c r="E10088" s="404" t="s">
        <v>65</v>
      </c>
      <c r="G10088"/>
    </row>
    <row r="10089" spans="1:7" ht="34.5" customHeight="1" thickBot="1" x14ac:dyDescent="0.25">
      <c r="A10089" s="407">
        <v>87270</v>
      </c>
      <c r="B10089" s="407" t="s">
        <v>8587</v>
      </c>
      <c r="C10089" s="407" t="s">
        <v>8398</v>
      </c>
      <c r="D10089" s="407">
        <v>44.91</v>
      </c>
      <c r="E10089" s="404" t="s">
        <v>65</v>
      </c>
      <c r="G10089"/>
    </row>
    <row r="10090" spans="1:7" ht="34.5" customHeight="1" thickBot="1" x14ac:dyDescent="0.25">
      <c r="A10090" s="406">
        <v>87271</v>
      </c>
      <c r="B10090" s="406" t="s">
        <v>12681</v>
      </c>
      <c r="C10090" s="406" t="s">
        <v>8398</v>
      </c>
      <c r="D10090" s="406">
        <v>42.24</v>
      </c>
      <c r="E10090" s="404" t="s">
        <v>65</v>
      </c>
      <c r="G10090"/>
    </row>
    <row r="10091" spans="1:7" ht="34.5" customHeight="1" thickBot="1" x14ac:dyDescent="0.25">
      <c r="A10091" s="407">
        <v>87272</v>
      </c>
      <c r="B10091" s="407" t="s">
        <v>8588</v>
      </c>
      <c r="C10091" s="407" t="s">
        <v>8398</v>
      </c>
      <c r="D10091" s="407">
        <v>46.25</v>
      </c>
      <c r="E10091" s="404" t="s">
        <v>65</v>
      </c>
      <c r="G10091"/>
    </row>
    <row r="10092" spans="1:7" ht="34.5" customHeight="1" thickBot="1" x14ac:dyDescent="0.25">
      <c r="A10092" s="406">
        <v>87273</v>
      </c>
      <c r="B10092" s="406" t="s">
        <v>12682</v>
      </c>
      <c r="C10092" s="406" t="s">
        <v>8398</v>
      </c>
      <c r="D10092" s="406">
        <v>39.340000000000003</v>
      </c>
      <c r="E10092" s="404" t="s">
        <v>65</v>
      </c>
      <c r="G10092"/>
    </row>
    <row r="10093" spans="1:7" ht="34.5" customHeight="1" thickBot="1" x14ac:dyDescent="0.25">
      <c r="A10093" s="407">
        <v>87274</v>
      </c>
      <c r="B10093" s="407" t="s">
        <v>8589</v>
      </c>
      <c r="C10093" s="407" t="s">
        <v>8398</v>
      </c>
      <c r="D10093" s="407">
        <v>47.34</v>
      </c>
      <c r="E10093" s="404" t="s">
        <v>65</v>
      </c>
      <c r="G10093"/>
    </row>
    <row r="10094" spans="1:7" ht="34.5" customHeight="1" thickBot="1" x14ac:dyDescent="0.25">
      <c r="A10094" s="406">
        <v>87275</v>
      </c>
      <c r="B10094" s="406" t="s">
        <v>15278</v>
      </c>
      <c r="C10094" s="406" t="s">
        <v>8398</v>
      </c>
      <c r="D10094" s="406">
        <v>44.99</v>
      </c>
      <c r="E10094" s="404" t="s">
        <v>65</v>
      </c>
      <c r="G10094"/>
    </row>
    <row r="10095" spans="1:7" ht="34.5" customHeight="1" thickBot="1" x14ac:dyDescent="0.25">
      <c r="A10095" s="407">
        <v>88786</v>
      </c>
      <c r="B10095" s="407" t="s">
        <v>12683</v>
      </c>
      <c r="C10095" s="407" t="s">
        <v>184</v>
      </c>
      <c r="D10095" s="407">
        <v>134.65</v>
      </c>
      <c r="E10095" s="404" t="s">
        <v>65</v>
      </c>
      <c r="G10095"/>
    </row>
    <row r="10096" spans="1:7" ht="34.5" customHeight="1" thickBot="1" x14ac:dyDescent="0.25">
      <c r="A10096" s="406">
        <v>88787</v>
      </c>
      <c r="B10096" s="406" t="s">
        <v>12684</v>
      </c>
      <c r="C10096" s="406" t="s">
        <v>184</v>
      </c>
      <c r="D10096" s="406">
        <v>122.95</v>
      </c>
      <c r="E10096" s="404" t="s">
        <v>65</v>
      </c>
      <c r="G10096"/>
    </row>
    <row r="10097" spans="1:7" ht="34.5" customHeight="1" thickBot="1" x14ac:dyDescent="0.25">
      <c r="A10097" s="407">
        <v>88788</v>
      </c>
      <c r="B10097" s="407" t="s">
        <v>12685</v>
      </c>
      <c r="C10097" s="407" t="s">
        <v>184</v>
      </c>
      <c r="D10097" s="407">
        <v>131.13</v>
      </c>
      <c r="E10097" s="404" t="s">
        <v>65</v>
      </c>
      <c r="G10097"/>
    </row>
    <row r="10098" spans="1:7" ht="34.5" customHeight="1" thickBot="1" x14ac:dyDescent="0.25">
      <c r="A10098" s="406">
        <v>88789</v>
      </c>
      <c r="B10098" s="406" t="s">
        <v>12686</v>
      </c>
      <c r="C10098" s="406" t="s">
        <v>184</v>
      </c>
      <c r="D10098" s="406">
        <v>157.53</v>
      </c>
      <c r="E10098" s="404" t="s">
        <v>65</v>
      </c>
      <c r="G10098"/>
    </row>
    <row r="10099" spans="1:7" ht="34.5" customHeight="1" thickBot="1" x14ac:dyDescent="0.25">
      <c r="A10099" s="407">
        <v>89045</v>
      </c>
      <c r="B10099" s="407" t="s">
        <v>12687</v>
      </c>
      <c r="C10099" s="407" t="s">
        <v>12688</v>
      </c>
      <c r="D10099" s="407">
        <v>40.11</v>
      </c>
      <c r="E10099" s="404" t="s">
        <v>65</v>
      </c>
      <c r="G10099"/>
    </row>
    <row r="10100" spans="1:7" ht="34.5" customHeight="1" thickBot="1" x14ac:dyDescent="0.25">
      <c r="A10100" s="406">
        <v>89170</v>
      </c>
      <c r="B10100" s="406" t="s">
        <v>12689</v>
      </c>
      <c r="C10100" s="406" t="s">
        <v>12592</v>
      </c>
      <c r="D10100" s="406">
        <v>38.799999999999997</v>
      </c>
      <c r="E10100" s="404" t="s">
        <v>65</v>
      </c>
      <c r="G10100"/>
    </row>
    <row r="10101" spans="1:7" ht="34.5" customHeight="1" thickBot="1" x14ac:dyDescent="0.25">
      <c r="A10101" s="407">
        <v>123</v>
      </c>
      <c r="B10101" s="407" t="s">
        <v>1674</v>
      </c>
      <c r="C10101" s="407"/>
      <c r="D10101" s="407"/>
      <c r="E10101" s="404" t="s">
        <v>65</v>
      </c>
      <c r="G10101"/>
    </row>
    <row r="10102" spans="1:7" ht="34.5" customHeight="1" thickBot="1" x14ac:dyDescent="0.25">
      <c r="A10102" s="406">
        <v>84087</v>
      </c>
      <c r="B10102" s="406" t="s">
        <v>4390</v>
      </c>
      <c r="C10102" s="406" t="s">
        <v>70</v>
      </c>
      <c r="D10102" s="406">
        <v>34.340000000000003</v>
      </c>
      <c r="E10102" s="404" t="s">
        <v>65</v>
      </c>
      <c r="G10102"/>
    </row>
    <row r="10103" spans="1:7" ht="34.5" customHeight="1" thickBot="1" x14ac:dyDescent="0.25">
      <c r="A10103" s="407">
        <v>124</v>
      </c>
      <c r="B10103" s="407" t="s">
        <v>4391</v>
      </c>
      <c r="C10103" s="407"/>
      <c r="D10103" s="407"/>
      <c r="E10103" s="404" t="s">
        <v>65</v>
      </c>
      <c r="G10103"/>
    </row>
    <row r="10104" spans="1:7" ht="34.5" customHeight="1" thickBot="1" x14ac:dyDescent="0.25">
      <c r="A10104" s="406">
        <v>84086</v>
      </c>
      <c r="B10104" s="406" t="s">
        <v>4392</v>
      </c>
      <c r="C10104" s="406" t="s">
        <v>70</v>
      </c>
      <c r="D10104" s="406">
        <v>55.07</v>
      </c>
      <c r="E10104" s="404" t="s">
        <v>65</v>
      </c>
      <c r="G10104"/>
    </row>
    <row r="10105" spans="1:7" ht="34.5" customHeight="1" thickBot="1" x14ac:dyDescent="0.25">
      <c r="A10105" s="407">
        <v>125</v>
      </c>
      <c r="B10105" s="407" t="s">
        <v>4393</v>
      </c>
      <c r="C10105" s="407"/>
      <c r="D10105" s="407"/>
      <c r="E10105" s="404" t="s">
        <v>65</v>
      </c>
      <c r="G10105"/>
    </row>
    <row r="10106" spans="1:7" ht="34.5" customHeight="1" thickBot="1" x14ac:dyDescent="0.25">
      <c r="A10106" s="406">
        <v>84088</v>
      </c>
      <c r="B10106" s="406" t="s">
        <v>4394</v>
      </c>
      <c r="C10106" s="406" t="s">
        <v>70</v>
      </c>
      <c r="D10106" s="406">
        <v>89.48</v>
      </c>
      <c r="E10106" s="404" t="s">
        <v>65</v>
      </c>
      <c r="G10106"/>
    </row>
    <row r="10107" spans="1:7" ht="34.5" customHeight="1" thickBot="1" x14ac:dyDescent="0.25">
      <c r="A10107" s="407">
        <v>84089</v>
      </c>
      <c r="B10107" s="407" t="s">
        <v>4395</v>
      </c>
      <c r="C10107" s="407" t="s">
        <v>70</v>
      </c>
      <c r="D10107" s="407">
        <v>126.01</v>
      </c>
      <c r="E10107" s="404" t="s">
        <v>65</v>
      </c>
      <c r="G10107"/>
    </row>
    <row r="10108" spans="1:7" ht="34.5" customHeight="1" thickBot="1" x14ac:dyDescent="0.25">
      <c r="A10108" s="406">
        <v>129</v>
      </c>
      <c r="B10108" s="406" t="s">
        <v>1675</v>
      </c>
      <c r="C10108" s="406"/>
      <c r="D10108" s="406"/>
      <c r="E10108" s="404" t="s">
        <v>65</v>
      </c>
      <c r="G10108"/>
    </row>
    <row r="10109" spans="1:7" ht="34.5" customHeight="1" thickBot="1" x14ac:dyDescent="0.25">
      <c r="A10109" s="407">
        <v>40675</v>
      </c>
      <c r="B10109" s="407" t="s">
        <v>4396</v>
      </c>
      <c r="C10109" s="407" t="s">
        <v>70</v>
      </c>
      <c r="D10109" s="407">
        <v>3.71</v>
      </c>
      <c r="E10109" s="404" t="s">
        <v>65</v>
      </c>
      <c r="G10109"/>
    </row>
    <row r="10110" spans="1:7" ht="34.5" customHeight="1" thickBot="1" x14ac:dyDescent="0.25">
      <c r="A10110" s="406">
        <v>84118</v>
      </c>
      <c r="B10110" s="406" t="s">
        <v>4397</v>
      </c>
      <c r="C10110" s="406" t="s">
        <v>70</v>
      </c>
      <c r="D10110" s="406">
        <v>21.43</v>
      </c>
      <c r="E10110" s="404" t="s">
        <v>65</v>
      </c>
      <c r="G10110"/>
    </row>
    <row r="10111" spans="1:7" ht="34.5" customHeight="1" thickBot="1" x14ac:dyDescent="0.25">
      <c r="A10111" s="407">
        <v>133</v>
      </c>
      <c r="B10111" s="407" t="s">
        <v>1676</v>
      </c>
      <c r="C10111" s="407"/>
      <c r="D10111" s="407"/>
      <c r="E10111" s="404" t="s">
        <v>65</v>
      </c>
      <c r="G10111"/>
    </row>
    <row r="10112" spans="1:7" ht="34.5" customHeight="1" thickBot="1" x14ac:dyDescent="0.25">
      <c r="A10112" s="406">
        <v>9536</v>
      </c>
      <c r="B10112" s="406" t="s">
        <v>4398</v>
      </c>
      <c r="C10112" s="406" t="s">
        <v>184</v>
      </c>
      <c r="D10112" s="406">
        <v>109.67</v>
      </c>
      <c r="E10112" s="404" t="s">
        <v>65</v>
      </c>
      <c r="G10112"/>
    </row>
    <row r="10113" spans="1:7" ht="34.5" customHeight="1" thickBot="1" x14ac:dyDescent="0.25">
      <c r="A10113" s="407">
        <v>74250</v>
      </c>
      <c r="B10113" s="407" t="s">
        <v>1677</v>
      </c>
      <c r="C10113" s="407"/>
      <c r="D10113" s="407"/>
      <c r="E10113" s="404" t="s">
        <v>65</v>
      </c>
      <c r="G10113"/>
    </row>
    <row r="10114" spans="1:7" ht="34.5" customHeight="1" thickBot="1" x14ac:dyDescent="0.25">
      <c r="A10114" s="406" t="s">
        <v>1678</v>
      </c>
      <c r="B10114" s="406" t="s">
        <v>4399</v>
      </c>
      <c r="C10114" s="406" t="s">
        <v>184</v>
      </c>
      <c r="D10114" s="406">
        <v>64.3</v>
      </c>
      <c r="E10114" s="404" t="s">
        <v>65</v>
      </c>
      <c r="G10114"/>
    </row>
    <row r="10115" spans="1:7" ht="34.5" customHeight="1" thickBot="1" x14ac:dyDescent="0.25">
      <c r="A10115" s="407" t="s">
        <v>1679</v>
      </c>
      <c r="B10115" s="407" t="s">
        <v>4400</v>
      </c>
      <c r="C10115" s="407" t="s">
        <v>184</v>
      </c>
      <c r="D10115" s="407">
        <v>69.930000000000007</v>
      </c>
      <c r="E10115" s="404" t="s">
        <v>65</v>
      </c>
      <c r="G10115"/>
    </row>
    <row r="10116" spans="1:7" ht="34.5" customHeight="1" thickBot="1" x14ac:dyDescent="0.25">
      <c r="A10116" s="406">
        <v>84090</v>
      </c>
      <c r="B10116" s="406" t="s">
        <v>4401</v>
      </c>
      <c r="C10116" s="406" t="s">
        <v>184</v>
      </c>
      <c r="D10116" s="406">
        <v>84.39</v>
      </c>
      <c r="E10116" s="404" t="s">
        <v>65</v>
      </c>
      <c r="G10116"/>
    </row>
    <row r="10117" spans="1:7" ht="34.5" customHeight="1" thickBot="1" x14ac:dyDescent="0.25">
      <c r="A10117" s="407">
        <v>84091</v>
      </c>
      <c r="B10117" s="407" t="s">
        <v>4402</v>
      </c>
      <c r="C10117" s="407" t="s">
        <v>184</v>
      </c>
      <c r="D10117" s="407">
        <v>35.9</v>
      </c>
      <c r="E10117" s="404" t="s">
        <v>65</v>
      </c>
      <c r="G10117"/>
    </row>
    <row r="10118" spans="1:7" ht="34.5" customHeight="1" thickBot="1" x14ac:dyDescent="0.25">
      <c r="A10118" s="406">
        <v>84093</v>
      </c>
      <c r="B10118" s="406" t="s">
        <v>4403</v>
      </c>
      <c r="C10118" s="406" t="s">
        <v>70</v>
      </c>
      <c r="D10118" s="406">
        <v>27.53</v>
      </c>
      <c r="E10118" s="404" t="s">
        <v>65</v>
      </c>
      <c r="G10118"/>
    </row>
    <row r="10119" spans="1:7" ht="34.5" customHeight="1" thickBot="1" x14ac:dyDescent="0.25">
      <c r="A10119" s="407">
        <v>84094</v>
      </c>
      <c r="B10119" s="407" t="s">
        <v>4404</v>
      </c>
      <c r="C10119" s="407" t="s">
        <v>70</v>
      </c>
      <c r="D10119" s="407">
        <v>7.07</v>
      </c>
      <c r="E10119" s="404" t="s">
        <v>65</v>
      </c>
      <c r="G10119"/>
    </row>
    <row r="10120" spans="1:7" ht="34.5" customHeight="1" thickBot="1" x14ac:dyDescent="0.25">
      <c r="A10120" s="406">
        <v>84095</v>
      </c>
      <c r="B10120" s="406" t="s">
        <v>4405</v>
      </c>
      <c r="C10120" s="406" t="s">
        <v>70</v>
      </c>
      <c r="D10120" s="406">
        <v>15.6</v>
      </c>
      <c r="E10120" s="404" t="s">
        <v>65</v>
      </c>
      <c r="G10120"/>
    </row>
    <row r="10121" spans="1:7" ht="34.5" customHeight="1" thickBot="1" x14ac:dyDescent="0.25">
      <c r="A10121" s="407">
        <v>84096</v>
      </c>
      <c r="B10121" s="407" t="s">
        <v>4406</v>
      </c>
      <c r="C10121" s="407" t="s">
        <v>70</v>
      </c>
      <c r="D10121" s="407">
        <v>13.57</v>
      </c>
      <c r="E10121" s="404" t="s">
        <v>65</v>
      </c>
      <c r="G10121"/>
    </row>
    <row r="10122" spans="1:7" ht="34.5" customHeight="1" thickBot="1" x14ac:dyDescent="0.25">
      <c r="A10122" s="406">
        <v>134</v>
      </c>
      <c r="B10122" s="406" t="s">
        <v>1680</v>
      </c>
      <c r="C10122" s="406"/>
      <c r="D10122" s="406"/>
      <c r="E10122" s="404" t="s">
        <v>65</v>
      </c>
      <c r="G10122"/>
    </row>
    <row r="10123" spans="1:7" ht="34.5" customHeight="1" thickBot="1" x14ac:dyDescent="0.25">
      <c r="A10123" s="407">
        <v>72197</v>
      </c>
      <c r="B10123" s="407" t="s">
        <v>3442</v>
      </c>
      <c r="C10123" s="407" t="s">
        <v>70</v>
      </c>
      <c r="D10123" s="407">
        <v>24.3</v>
      </c>
      <c r="E10123" s="404" t="s">
        <v>65</v>
      </c>
      <c r="G10123"/>
    </row>
    <row r="10124" spans="1:7" ht="34.5" customHeight="1" thickBot="1" x14ac:dyDescent="0.25">
      <c r="A10124" s="406">
        <v>73792</v>
      </c>
      <c r="B10124" s="406" t="s">
        <v>1680</v>
      </c>
      <c r="C10124" s="406"/>
      <c r="D10124" s="406"/>
      <c r="E10124" s="404" t="s">
        <v>65</v>
      </c>
      <c r="G10124"/>
    </row>
    <row r="10125" spans="1:7" ht="34.5" customHeight="1" thickBot="1" x14ac:dyDescent="0.25">
      <c r="A10125" s="407" t="s">
        <v>1681</v>
      </c>
      <c r="B10125" s="407" t="s">
        <v>4407</v>
      </c>
      <c r="C10125" s="407" t="s">
        <v>184</v>
      </c>
      <c r="D10125" s="407">
        <v>62.94</v>
      </c>
      <c r="E10125" s="404" t="s">
        <v>65</v>
      </c>
      <c r="G10125"/>
    </row>
    <row r="10126" spans="1:7" ht="34.5" customHeight="1" thickBot="1" x14ac:dyDescent="0.25">
      <c r="A10126" s="406">
        <v>73986</v>
      </c>
      <c r="B10126" s="406" t="s">
        <v>1680</v>
      </c>
      <c r="C10126" s="406"/>
      <c r="D10126" s="406"/>
      <c r="E10126" s="404" t="s">
        <v>65</v>
      </c>
      <c r="G10126"/>
    </row>
    <row r="10127" spans="1:7" ht="34.5" customHeight="1" thickBot="1" x14ac:dyDescent="0.25">
      <c r="A10127" s="407" t="s">
        <v>1682</v>
      </c>
      <c r="B10127" s="407" t="s">
        <v>1683</v>
      </c>
      <c r="C10127" s="407" t="s">
        <v>184</v>
      </c>
      <c r="D10127" s="407">
        <v>28.31</v>
      </c>
      <c r="E10127" s="404" t="s">
        <v>65</v>
      </c>
      <c r="G10127"/>
    </row>
    <row r="10128" spans="1:7" ht="34.5" customHeight="1" thickBot="1" x14ac:dyDescent="0.25">
      <c r="A10128" s="406">
        <v>255</v>
      </c>
      <c r="B10128" s="406" t="s">
        <v>4408</v>
      </c>
      <c r="C10128" s="406"/>
      <c r="D10128" s="406"/>
      <c r="E10128" s="404" t="s">
        <v>65</v>
      </c>
      <c r="G10128"/>
    </row>
    <row r="10129" spans="1:7" ht="34.5" customHeight="1" thickBot="1" x14ac:dyDescent="0.25">
      <c r="A10129" s="407">
        <v>84097</v>
      </c>
      <c r="B10129" s="407" t="s">
        <v>4409</v>
      </c>
      <c r="C10129" s="407" t="s">
        <v>184</v>
      </c>
      <c r="D10129" s="407">
        <v>364.52</v>
      </c>
      <c r="E10129" s="404" t="s">
        <v>65</v>
      </c>
      <c r="G10129"/>
    </row>
    <row r="10130" spans="1:7" ht="34.5" customHeight="1" thickBot="1" x14ac:dyDescent="0.25">
      <c r="A10130" s="406">
        <v>257</v>
      </c>
      <c r="B10130" s="406" t="s">
        <v>1684</v>
      </c>
      <c r="C10130" s="406"/>
      <c r="D10130" s="406"/>
      <c r="E10130" s="404" t="s">
        <v>65</v>
      </c>
      <c r="G10130"/>
    </row>
    <row r="10131" spans="1:7" ht="34.5" customHeight="1" thickBot="1" x14ac:dyDescent="0.25">
      <c r="A10131" s="407">
        <v>72200</v>
      </c>
      <c r="B10131" s="407" t="s">
        <v>12690</v>
      </c>
      <c r="C10131" s="407" t="s">
        <v>184</v>
      </c>
      <c r="D10131" s="407">
        <v>64.36</v>
      </c>
      <c r="E10131" s="404" t="s">
        <v>65</v>
      </c>
      <c r="G10131"/>
    </row>
    <row r="10132" spans="1:7" ht="34.5" customHeight="1" thickBot="1" x14ac:dyDescent="0.25">
      <c r="A10132" s="406">
        <v>290</v>
      </c>
      <c r="B10132" s="406" t="s">
        <v>1685</v>
      </c>
      <c r="C10132" s="406"/>
      <c r="D10132" s="406"/>
      <c r="E10132" s="404" t="s">
        <v>65</v>
      </c>
      <c r="G10132"/>
    </row>
    <row r="10133" spans="1:7" ht="34.5" customHeight="1" thickBot="1" x14ac:dyDescent="0.25">
      <c r="A10133" s="407">
        <v>73807</v>
      </c>
      <c r="B10133" s="407" t="s">
        <v>1686</v>
      </c>
      <c r="C10133" s="407"/>
      <c r="D10133" s="407"/>
      <c r="E10133" s="404" t="s">
        <v>65</v>
      </c>
      <c r="G10133"/>
    </row>
    <row r="10134" spans="1:7" ht="34.5" customHeight="1" thickBot="1" x14ac:dyDescent="0.25">
      <c r="A10134" s="406" t="s">
        <v>1687</v>
      </c>
      <c r="B10134" s="406" t="s">
        <v>3443</v>
      </c>
      <c r="C10134" s="406" t="s">
        <v>70</v>
      </c>
      <c r="D10134" s="406">
        <v>82.15</v>
      </c>
      <c r="E10134" s="404" t="s">
        <v>65</v>
      </c>
      <c r="G10134"/>
    </row>
    <row r="10135" spans="1:7" ht="34.5" customHeight="1" thickBot="1" x14ac:dyDescent="0.25">
      <c r="A10135" s="407">
        <v>311</v>
      </c>
      <c r="B10135" s="407" t="s">
        <v>1688</v>
      </c>
      <c r="C10135" s="407"/>
      <c r="D10135" s="407"/>
      <c r="E10135" s="404" t="s">
        <v>65</v>
      </c>
      <c r="G10135"/>
    </row>
    <row r="10136" spans="1:7" ht="34.5" customHeight="1" thickBot="1" x14ac:dyDescent="0.25">
      <c r="A10136" s="406">
        <v>72201</v>
      </c>
      <c r="B10136" s="406" t="s">
        <v>1689</v>
      </c>
      <c r="C10136" s="406" t="s">
        <v>184</v>
      </c>
      <c r="D10136" s="406">
        <v>10.74</v>
      </c>
      <c r="E10136" s="404" t="s">
        <v>65</v>
      </c>
      <c r="G10136"/>
    </row>
    <row r="10137" spans="1:7" ht="34.5" customHeight="1" thickBot="1" x14ac:dyDescent="0.25">
      <c r="A10137" s="407">
        <v>315</v>
      </c>
      <c r="B10137" s="407" t="s">
        <v>1690</v>
      </c>
      <c r="C10137" s="407"/>
      <c r="D10137" s="407"/>
      <c r="E10137" s="404" t="s">
        <v>65</v>
      </c>
      <c r="G10137"/>
    </row>
    <row r="10138" spans="1:7" ht="34.5" customHeight="1" thickBot="1" x14ac:dyDescent="0.25">
      <c r="A10138" s="406">
        <v>72198</v>
      </c>
      <c r="B10138" s="406" t="s">
        <v>4410</v>
      </c>
      <c r="C10138" s="406" t="s">
        <v>184</v>
      </c>
      <c r="D10138" s="406">
        <v>91.44</v>
      </c>
      <c r="E10138" s="404" t="s">
        <v>65</v>
      </c>
      <c r="G10138"/>
    </row>
    <row r="10139" spans="1:7" ht="34.5" customHeight="1" thickBot="1" x14ac:dyDescent="0.25">
      <c r="A10139" s="407">
        <v>73833</v>
      </c>
      <c r="B10139" s="407" t="s">
        <v>1691</v>
      </c>
      <c r="C10139" s="407"/>
      <c r="D10139" s="407"/>
      <c r="E10139" s="404" t="s">
        <v>65</v>
      </c>
      <c r="G10139"/>
    </row>
    <row r="10140" spans="1:7" ht="34.5" customHeight="1" thickBot="1" x14ac:dyDescent="0.25">
      <c r="A10140" s="406" t="s">
        <v>1692</v>
      </c>
      <c r="B10140" s="406" t="s">
        <v>4230</v>
      </c>
      <c r="C10140" s="406" t="s">
        <v>184</v>
      </c>
      <c r="D10140" s="406">
        <v>73.91</v>
      </c>
      <c r="E10140" s="404" t="s">
        <v>65</v>
      </c>
      <c r="G10140"/>
    </row>
    <row r="10141" spans="1:7" ht="34.5" customHeight="1" thickBot="1" x14ac:dyDescent="0.25">
      <c r="A10141" s="407">
        <v>84098</v>
      </c>
      <c r="B10141" s="407" t="s">
        <v>4411</v>
      </c>
      <c r="C10141" s="407" t="s">
        <v>184</v>
      </c>
      <c r="D10141" s="407">
        <v>53.35</v>
      </c>
      <c r="E10141" s="404" t="s">
        <v>65</v>
      </c>
      <c r="G10141"/>
    </row>
    <row r="10142" spans="1:7" ht="34.5" customHeight="1" thickBot="1" x14ac:dyDescent="0.25">
      <c r="A10142" s="406">
        <v>319</v>
      </c>
      <c r="B10142" s="406" t="s">
        <v>4231</v>
      </c>
      <c r="C10142" s="406"/>
      <c r="D10142" s="406"/>
      <c r="E10142" s="404" t="s">
        <v>65</v>
      </c>
      <c r="G10142"/>
    </row>
    <row r="10143" spans="1:7" ht="34.5" customHeight="1" thickBot="1" x14ac:dyDescent="0.25">
      <c r="A10143" s="407">
        <v>83730</v>
      </c>
      <c r="B10143" s="407" t="s">
        <v>4232</v>
      </c>
      <c r="C10143" s="407" t="s">
        <v>184</v>
      </c>
      <c r="D10143" s="407">
        <v>161.77000000000001</v>
      </c>
      <c r="E10143" s="404" t="s">
        <v>65</v>
      </c>
      <c r="G10143"/>
    </row>
    <row r="10144" spans="1:7" ht="34.5" customHeight="1" thickBot="1" x14ac:dyDescent="0.25">
      <c r="A10144" s="406">
        <v>83736</v>
      </c>
      <c r="B10144" s="406" t="s">
        <v>12691</v>
      </c>
      <c r="C10144" s="406" t="s">
        <v>184</v>
      </c>
      <c r="D10144" s="406">
        <v>149.59</v>
      </c>
      <c r="E10144" s="404" t="s">
        <v>65</v>
      </c>
      <c r="G10144"/>
    </row>
    <row r="10145" spans="1:7" ht="34.5" customHeight="1" thickBot="1" x14ac:dyDescent="0.25">
      <c r="A10145" s="407">
        <v>91514</v>
      </c>
      <c r="B10145" s="407" t="s">
        <v>12692</v>
      </c>
      <c r="C10145" s="407" t="s">
        <v>184</v>
      </c>
      <c r="D10145" s="407">
        <v>4.67</v>
      </c>
      <c r="E10145" s="404" t="s">
        <v>65</v>
      </c>
      <c r="G10145"/>
    </row>
    <row r="10146" spans="1:7" ht="34.5" customHeight="1" thickBot="1" x14ac:dyDescent="0.25">
      <c r="A10146" s="406">
        <v>91515</v>
      </c>
      <c r="B10146" s="406" t="s">
        <v>12693</v>
      </c>
      <c r="C10146" s="406" t="s">
        <v>184</v>
      </c>
      <c r="D10146" s="406">
        <v>6.17</v>
      </c>
      <c r="E10146" s="404" t="s">
        <v>65</v>
      </c>
      <c r="G10146"/>
    </row>
    <row r="10147" spans="1:7" ht="34.5" customHeight="1" thickBot="1" x14ac:dyDescent="0.25">
      <c r="A10147" s="407">
        <v>91516</v>
      </c>
      <c r="B10147" s="407" t="s">
        <v>12694</v>
      </c>
      <c r="C10147" s="407" t="s">
        <v>184</v>
      </c>
      <c r="D10147" s="407">
        <v>9.02</v>
      </c>
      <c r="E10147" s="404" t="s">
        <v>65</v>
      </c>
      <c r="G10147"/>
    </row>
    <row r="10148" spans="1:7" ht="34.5" customHeight="1" thickBot="1" x14ac:dyDescent="0.25">
      <c r="A10148" s="406">
        <v>91517</v>
      </c>
      <c r="B10148" s="406" t="s">
        <v>12695</v>
      </c>
      <c r="C10148" s="406" t="s">
        <v>184</v>
      </c>
      <c r="D10148" s="406">
        <v>10.050000000000001</v>
      </c>
      <c r="E10148" s="404" t="s">
        <v>65</v>
      </c>
      <c r="G10148"/>
    </row>
    <row r="10149" spans="1:7" ht="34.5" customHeight="1" thickBot="1" x14ac:dyDescent="0.25">
      <c r="A10149" s="407">
        <v>91519</v>
      </c>
      <c r="B10149" s="407" t="s">
        <v>12696</v>
      </c>
      <c r="C10149" s="407" t="s">
        <v>184</v>
      </c>
      <c r="D10149" s="407">
        <v>11.54</v>
      </c>
      <c r="E10149" s="404" t="s">
        <v>65</v>
      </c>
      <c r="G10149"/>
    </row>
    <row r="10150" spans="1:7" ht="34.5" customHeight="1" thickBot="1" x14ac:dyDescent="0.25">
      <c r="A10150" s="406">
        <v>91520</v>
      </c>
      <c r="B10150" s="406" t="s">
        <v>12697</v>
      </c>
      <c r="C10150" s="406" t="s">
        <v>184</v>
      </c>
      <c r="D10150" s="406">
        <v>1.69</v>
      </c>
      <c r="E10150" s="404" t="s">
        <v>65</v>
      </c>
      <c r="G10150"/>
    </row>
    <row r="10151" spans="1:7" ht="34.5" customHeight="1" thickBot="1" x14ac:dyDescent="0.25">
      <c r="A10151" s="407">
        <v>91522</v>
      </c>
      <c r="B10151" s="407" t="s">
        <v>12698</v>
      </c>
      <c r="C10151" s="407" t="s">
        <v>184</v>
      </c>
      <c r="D10151" s="407">
        <v>2.0299999999999998</v>
      </c>
      <c r="E10151" s="404" t="s">
        <v>65</v>
      </c>
      <c r="G10151"/>
    </row>
    <row r="10152" spans="1:7" ht="34.5" customHeight="1" thickBot="1" x14ac:dyDescent="0.25">
      <c r="A10152" s="406">
        <v>91525</v>
      </c>
      <c r="B10152" s="406" t="s">
        <v>12699</v>
      </c>
      <c r="C10152" s="406" t="s">
        <v>184</v>
      </c>
      <c r="D10152" s="406">
        <v>3.68</v>
      </c>
      <c r="E10152" s="404" t="s">
        <v>65</v>
      </c>
      <c r="G10152"/>
    </row>
    <row r="10153" spans="1:7" ht="34.5" customHeight="1" thickBot="1" x14ac:dyDescent="0.25">
      <c r="A10153" s="407">
        <v>209</v>
      </c>
      <c r="B10153" s="407" t="s">
        <v>1695</v>
      </c>
      <c r="C10153" s="407"/>
      <c r="D10153" s="407"/>
      <c r="E10153" s="404" t="s">
        <v>65</v>
      </c>
      <c r="G10153"/>
    </row>
    <row r="10154" spans="1:7" ht="34.5" customHeight="1" thickBot="1" x14ac:dyDescent="0.25">
      <c r="A10154" s="406">
        <v>72817</v>
      </c>
      <c r="B10154" s="406" t="s">
        <v>3445</v>
      </c>
      <c r="C10154" s="406" t="s">
        <v>70</v>
      </c>
      <c r="D10154" s="406">
        <v>197.82</v>
      </c>
      <c r="E10154" s="404" t="s">
        <v>65</v>
      </c>
      <c r="G10154"/>
    </row>
    <row r="10155" spans="1:7" ht="34.5" customHeight="1" thickBot="1" x14ac:dyDescent="0.25">
      <c r="A10155" s="407">
        <v>73618</v>
      </c>
      <c r="B10155" s="407" t="s">
        <v>4412</v>
      </c>
      <c r="C10155" s="407" t="s">
        <v>184</v>
      </c>
      <c r="D10155" s="407">
        <v>10.8</v>
      </c>
      <c r="E10155" s="404" t="s">
        <v>65</v>
      </c>
      <c r="G10155"/>
    </row>
    <row r="10156" spans="1:7" ht="34.5" customHeight="1" thickBot="1" x14ac:dyDescent="0.25">
      <c r="A10156" s="406">
        <v>73673</v>
      </c>
      <c r="B10156" s="406" t="s">
        <v>3446</v>
      </c>
      <c r="C10156" s="406" t="s">
        <v>184</v>
      </c>
      <c r="D10156" s="406">
        <v>19.13</v>
      </c>
      <c r="E10156" s="404" t="s">
        <v>65</v>
      </c>
      <c r="G10156"/>
    </row>
    <row r="10157" spans="1:7" ht="34.5" customHeight="1" thickBot="1" x14ac:dyDescent="0.25">
      <c r="A10157" s="407">
        <v>73674</v>
      </c>
      <c r="B10157" s="407" t="s">
        <v>3447</v>
      </c>
      <c r="C10157" s="407" t="s">
        <v>184</v>
      </c>
      <c r="D10157" s="407">
        <v>18.71</v>
      </c>
      <c r="E10157" s="404" t="s">
        <v>65</v>
      </c>
      <c r="G10157"/>
    </row>
    <row r="10158" spans="1:7" ht="34.5" customHeight="1" thickBot="1" x14ac:dyDescent="0.25">
      <c r="A10158" s="406">
        <v>73804</v>
      </c>
      <c r="B10158" s="406" t="s">
        <v>1696</v>
      </c>
      <c r="C10158" s="406"/>
      <c r="D10158" s="406"/>
      <c r="E10158" s="404" t="s">
        <v>65</v>
      </c>
      <c r="G10158"/>
    </row>
    <row r="10159" spans="1:7" ht="34.5" customHeight="1" thickBot="1" x14ac:dyDescent="0.25">
      <c r="A10159" s="407" t="s">
        <v>1697</v>
      </c>
      <c r="B10159" s="407" t="s">
        <v>1698</v>
      </c>
      <c r="C10159" s="407" t="s">
        <v>184</v>
      </c>
      <c r="D10159" s="407">
        <v>17.18</v>
      </c>
      <c r="E10159" s="404" t="s">
        <v>65</v>
      </c>
      <c r="G10159"/>
    </row>
    <row r="10160" spans="1:7" ht="34.5" customHeight="1" thickBot="1" x14ac:dyDescent="0.25">
      <c r="A10160" s="406">
        <v>84111</v>
      </c>
      <c r="B10160" s="406" t="s">
        <v>4413</v>
      </c>
      <c r="C10160" s="406" t="s">
        <v>184</v>
      </c>
      <c r="D10160" s="406">
        <v>2.83</v>
      </c>
      <c r="E10160" s="404" t="s">
        <v>65</v>
      </c>
      <c r="G10160"/>
    </row>
    <row r="10161" spans="1:7" ht="34.5" customHeight="1" thickBot="1" x14ac:dyDescent="0.25">
      <c r="A10161" s="407">
        <v>84112</v>
      </c>
      <c r="B10161" s="407" t="s">
        <v>4414</v>
      </c>
      <c r="C10161" s="407" t="s">
        <v>184</v>
      </c>
      <c r="D10161" s="407">
        <v>15.07</v>
      </c>
      <c r="E10161" s="404" t="s">
        <v>65</v>
      </c>
      <c r="G10161"/>
    </row>
    <row r="10162" spans="1:7" ht="34.5" customHeight="1" thickBot="1" x14ac:dyDescent="0.25">
      <c r="A10162" s="406">
        <v>210</v>
      </c>
      <c r="B10162" s="406" t="s">
        <v>1699</v>
      </c>
      <c r="C10162" s="406"/>
      <c r="D10162" s="406"/>
      <c r="E10162" s="404" t="s">
        <v>65</v>
      </c>
      <c r="G10162"/>
    </row>
    <row r="10163" spans="1:7" ht="34.5" customHeight="1" thickBot="1" x14ac:dyDescent="0.25">
      <c r="A10163" s="407">
        <v>6022</v>
      </c>
      <c r="B10163" s="407" t="s">
        <v>3448</v>
      </c>
      <c r="C10163" s="407" t="s">
        <v>298</v>
      </c>
      <c r="D10163" s="407">
        <v>485.54</v>
      </c>
      <c r="E10163" s="404" t="s">
        <v>65</v>
      </c>
      <c r="G10163"/>
    </row>
    <row r="10164" spans="1:7" ht="34.5" customHeight="1" thickBot="1" x14ac:dyDescent="0.25">
      <c r="A10164" s="406">
        <v>73548</v>
      </c>
      <c r="B10164" s="406" t="s">
        <v>1876</v>
      </c>
      <c r="C10164" s="406" t="s">
        <v>298</v>
      </c>
      <c r="D10164" s="406">
        <v>495.51</v>
      </c>
      <c r="E10164" s="404" t="s">
        <v>65</v>
      </c>
      <c r="G10164"/>
    </row>
    <row r="10165" spans="1:7" ht="34.5" customHeight="1" thickBot="1" x14ac:dyDescent="0.25">
      <c r="A10165" s="407">
        <v>73549</v>
      </c>
      <c r="B10165" s="407" t="s">
        <v>1877</v>
      </c>
      <c r="C10165" s="407" t="s">
        <v>298</v>
      </c>
      <c r="D10165" s="407">
        <v>464.42</v>
      </c>
      <c r="E10165" s="404" t="s">
        <v>65</v>
      </c>
      <c r="G10165"/>
    </row>
    <row r="10166" spans="1:7" ht="34.5" customHeight="1" thickBot="1" x14ac:dyDescent="0.25">
      <c r="A10166" s="406">
        <v>73551</v>
      </c>
      <c r="B10166" s="406" t="s">
        <v>3615</v>
      </c>
      <c r="C10166" s="406" t="s">
        <v>298</v>
      </c>
      <c r="D10166" s="406">
        <v>368.54</v>
      </c>
      <c r="E10166" s="404" t="s">
        <v>65</v>
      </c>
      <c r="G10166"/>
    </row>
    <row r="10167" spans="1:7" ht="34.5" customHeight="1" thickBot="1" x14ac:dyDescent="0.25">
      <c r="A10167" s="407">
        <v>84100</v>
      </c>
      <c r="B10167" s="407" t="s">
        <v>4415</v>
      </c>
      <c r="C10167" s="407" t="s">
        <v>298</v>
      </c>
      <c r="D10167" s="407">
        <v>573.1</v>
      </c>
      <c r="E10167" s="404" t="s">
        <v>65</v>
      </c>
      <c r="G10167"/>
    </row>
    <row r="10168" spans="1:7" ht="34.5" customHeight="1" thickBot="1" x14ac:dyDescent="0.25">
      <c r="A10168" s="406">
        <v>84101</v>
      </c>
      <c r="B10168" s="406" t="s">
        <v>4416</v>
      </c>
      <c r="C10168" s="406" t="s">
        <v>298</v>
      </c>
      <c r="D10168" s="406">
        <v>354</v>
      </c>
      <c r="E10168" s="404" t="s">
        <v>65</v>
      </c>
      <c r="G10168"/>
    </row>
    <row r="10169" spans="1:7" ht="34.5" customHeight="1" thickBot="1" x14ac:dyDescent="0.25">
      <c r="A10169" s="407">
        <v>87280</v>
      </c>
      <c r="B10169" s="407" t="s">
        <v>8591</v>
      </c>
      <c r="C10169" s="407" t="s">
        <v>8590</v>
      </c>
      <c r="D10169" s="407">
        <v>286.77999999999997</v>
      </c>
      <c r="E10169" s="404" t="s">
        <v>65</v>
      </c>
      <c r="G10169"/>
    </row>
    <row r="10170" spans="1:7" ht="34.5" customHeight="1" thickBot="1" x14ac:dyDescent="0.25">
      <c r="A10170" s="406">
        <v>87281</v>
      </c>
      <c r="B10170" s="406" t="s">
        <v>12700</v>
      </c>
      <c r="C10170" s="406" t="s">
        <v>8590</v>
      </c>
      <c r="D10170" s="406">
        <v>283.55</v>
      </c>
      <c r="E10170" s="404" t="s">
        <v>65</v>
      </c>
      <c r="G10170"/>
    </row>
    <row r="10171" spans="1:7" ht="34.5" customHeight="1" thickBot="1" x14ac:dyDescent="0.25">
      <c r="A10171" s="407">
        <v>87283</v>
      </c>
      <c r="B10171" s="407" t="s">
        <v>8592</v>
      </c>
      <c r="C10171" s="407" t="s">
        <v>8590</v>
      </c>
      <c r="D10171" s="407">
        <v>310.64</v>
      </c>
      <c r="E10171" s="404" t="s">
        <v>65</v>
      </c>
      <c r="G10171"/>
    </row>
    <row r="10172" spans="1:7" ht="34.5" customHeight="1" thickBot="1" x14ac:dyDescent="0.25">
      <c r="A10172" s="406">
        <v>87284</v>
      </c>
      <c r="B10172" s="406" t="s">
        <v>12701</v>
      </c>
      <c r="C10172" s="406" t="s">
        <v>8590</v>
      </c>
      <c r="D10172" s="406">
        <v>295.13</v>
      </c>
      <c r="E10172" s="404" t="s">
        <v>65</v>
      </c>
      <c r="G10172"/>
    </row>
    <row r="10173" spans="1:7" ht="34.5" customHeight="1" thickBot="1" x14ac:dyDescent="0.25">
      <c r="A10173" s="407">
        <v>87286</v>
      </c>
      <c r="B10173" s="407" t="s">
        <v>8594</v>
      </c>
      <c r="C10173" s="407" t="s">
        <v>8593</v>
      </c>
      <c r="D10173" s="407">
        <v>286.88</v>
      </c>
      <c r="E10173" s="404" t="s">
        <v>65</v>
      </c>
      <c r="G10173"/>
    </row>
    <row r="10174" spans="1:7" ht="34.5" customHeight="1" thickBot="1" x14ac:dyDescent="0.25">
      <c r="A10174" s="406">
        <v>87287</v>
      </c>
      <c r="B10174" s="406" t="s">
        <v>12702</v>
      </c>
      <c r="C10174" s="406" t="s">
        <v>8593</v>
      </c>
      <c r="D10174" s="406">
        <v>342.37</v>
      </c>
      <c r="E10174" s="404" t="s">
        <v>65</v>
      </c>
      <c r="G10174"/>
    </row>
    <row r="10175" spans="1:7" ht="34.5" customHeight="1" thickBot="1" x14ac:dyDescent="0.25">
      <c r="A10175" s="407">
        <v>87289</v>
      </c>
      <c r="B10175" s="407" t="s">
        <v>8596</v>
      </c>
      <c r="C10175" s="407" t="s">
        <v>8595</v>
      </c>
      <c r="D10175" s="407">
        <v>324.33</v>
      </c>
      <c r="E10175" s="404" t="s">
        <v>65</v>
      </c>
      <c r="G10175"/>
    </row>
    <row r="10176" spans="1:7" ht="34.5" customHeight="1" thickBot="1" x14ac:dyDescent="0.25">
      <c r="A10176" s="406">
        <v>87290</v>
      </c>
      <c r="B10176" s="406" t="s">
        <v>12703</v>
      </c>
      <c r="C10176" s="406" t="s">
        <v>8595</v>
      </c>
      <c r="D10176" s="406">
        <v>320.47000000000003</v>
      </c>
      <c r="E10176" s="404" t="s">
        <v>65</v>
      </c>
      <c r="G10176"/>
    </row>
    <row r="10177" spans="1:7" ht="34.5" customHeight="1" thickBot="1" x14ac:dyDescent="0.25">
      <c r="A10177" s="407">
        <v>87292</v>
      </c>
      <c r="B10177" s="407" t="s">
        <v>8597</v>
      </c>
      <c r="C10177" s="407" t="s">
        <v>8593</v>
      </c>
      <c r="D10177" s="407">
        <v>332.68</v>
      </c>
      <c r="E10177" s="404" t="s">
        <v>65</v>
      </c>
      <c r="G10177"/>
    </row>
    <row r="10178" spans="1:7" ht="34.5" customHeight="1" thickBot="1" x14ac:dyDescent="0.25">
      <c r="A10178" s="406">
        <v>87294</v>
      </c>
      <c r="B10178" s="406" t="s">
        <v>12704</v>
      </c>
      <c r="C10178" s="406" t="s">
        <v>8593</v>
      </c>
      <c r="D10178" s="406">
        <v>315.79000000000002</v>
      </c>
      <c r="E10178" s="404" t="s">
        <v>65</v>
      </c>
      <c r="G10178"/>
    </row>
    <row r="10179" spans="1:7" ht="34.5" customHeight="1" thickBot="1" x14ac:dyDescent="0.25">
      <c r="A10179" s="407">
        <v>87295</v>
      </c>
      <c r="B10179" s="407" t="s">
        <v>8598</v>
      </c>
      <c r="C10179" s="407" t="s">
        <v>8599</v>
      </c>
      <c r="D10179" s="407">
        <v>315.04000000000002</v>
      </c>
      <c r="E10179" s="404" t="s">
        <v>65</v>
      </c>
      <c r="G10179"/>
    </row>
    <row r="10180" spans="1:7" ht="34.5" customHeight="1" thickBot="1" x14ac:dyDescent="0.25">
      <c r="A10180" s="406">
        <v>87296</v>
      </c>
      <c r="B10180" s="406" t="s">
        <v>12705</v>
      </c>
      <c r="C10180" s="406" t="s">
        <v>8599</v>
      </c>
      <c r="D10180" s="406">
        <v>299.12</v>
      </c>
      <c r="E10180" s="404" t="s">
        <v>65</v>
      </c>
      <c r="G10180"/>
    </row>
    <row r="10181" spans="1:7" ht="34.5" customHeight="1" thickBot="1" x14ac:dyDescent="0.25">
      <c r="A10181" s="407">
        <v>87298</v>
      </c>
      <c r="B10181" s="407" t="s">
        <v>8601</v>
      </c>
      <c r="C10181" s="407" t="s">
        <v>8600</v>
      </c>
      <c r="D10181" s="407">
        <v>460.74</v>
      </c>
      <c r="E10181" s="404" t="s">
        <v>65</v>
      </c>
      <c r="G10181"/>
    </row>
    <row r="10182" spans="1:7" ht="34.5" customHeight="1" thickBot="1" x14ac:dyDescent="0.25">
      <c r="A10182" s="406">
        <v>87299</v>
      </c>
      <c r="B10182" s="406" t="s">
        <v>12706</v>
      </c>
      <c r="C10182" s="406" t="s">
        <v>8600</v>
      </c>
      <c r="D10182" s="406">
        <v>449.15</v>
      </c>
      <c r="E10182" s="404" t="s">
        <v>65</v>
      </c>
      <c r="G10182"/>
    </row>
    <row r="10183" spans="1:7" ht="34.5" customHeight="1" thickBot="1" x14ac:dyDescent="0.25">
      <c r="A10183" s="407">
        <v>87301</v>
      </c>
      <c r="B10183" s="407" t="s">
        <v>8602</v>
      </c>
      <c r="C10183" s="407" t="s">
        <v>8600</v>
      </c>
      <c r="D10183" s="407">
        <v>404.58</v>
      </c>
      <c r="E10183" s="404" t="s">
        <v>65</v>
      </c>
      <c r="G10183"/>
    </row>
    <row r="10184" spans="1:7" ht="34.5" customHeight="1" thickBot="1" x14ac:dyDescent="0.25">
      <c r="A10184" s="406">
        <v>87302</v>
      </c>
      <c r="B10184" s="406" t="s">
        <v>12707</v>
      </c>
      <c r="C10184" s="406" t="s">
        <v>8600</v>
      </c>
      <c r="D10184" s="406">
        <v>395.09</v>
      </c>
      <c r="E10184" s="404" t="s">
        <v>65</v>
      </c>
      <c r="G10184"/>
    </row>
    <row r="10185" spans="1:7" ht="34.5" customHeight="1" thickBot="1" x14ac:dyDescent="0.25">
      <c r="A10185" s="407">
        <v>87304</v>
      </c>
      <c r="B10185" s="407" t="s">
        <v>8603</v>
      </c>
      <c r="C10185" s="407" t="s">
        <v>8600</v>
      </c>
      <c r="D10185" s="407">
        <v>370.42</v>
      </c>
      <c r="E10185" s="404" t="s">
        <v>65</v>
      </c>
      <c r="G10185"/>
    </row>
    <row r="10186" spans="1:7" ht="34.5" customHeight="1" thickBot="1" x14ac:dyDescent="0.25">
      <c r="A10186" s="406">
        <v>87305</v>
      </c>
      <c r="B10186" s="406" t="s">
        <v>12708</v>
      </c>
      <c r="C10186" s="406" t="s">
        <v>8600</v>
      </c>
      <c r="D10186" s="406">
        <v>360.84</v>
      </c>
      <c r="E10186" s="404" t="s">
        <v>65</v>
      </c>
      <c r="G10186"/>
    </row>
    <row r="10187" spans="1:7" ht="34.5" customHeight="1" thickBot="1" x14ac:dyDescent="0.25">
      <c r="A10187" s="407">
        <v>87307</v>
      </c>
      <c r="B10187" s="407" t="s">
        <v>8604</v>
      </c>
      <c r="C10187" s="407" t="s">
        <v>8600</v>
      </c>
      <c r="D10187" s="407">
        <v>341.69</v>
      </c>
      <c r="E10187" s="404" t="s">
        <v>65</v>
      </c>
      <c r="G10187"/>
    </row>
    <row r="10188" spans="1:7" ht="34.5" customHeight="1" thickBot="1" x14ac:dyDescent="0.25">
      <c r="A10188" s="406">
        <v>87308</v>
      </c>
      <c r="B10188" s="406" t="s">
        <v>12709</v>
      </c>
      <c r="C10188" s="406" t="s">
        <v>8600</v>
      </c>
      <c r="D10188" s="406">
        <v>333.24</v>
      </c>
      <c r="E10188" s="404" t="s">
        <v>65</v>
      </c>
      <c r="G10188"/>
    </row>
    <row r="10189" spans="1:7" ht="34.5" customHeight="1" thickBot="1" x14ac:dyDescent="0.25">
      <c r="A10189" s="407">
        <v>87310</v>
      </c>
      <c r="B10189" s="407" t="s">
        <v>8605</v>
      </c>
      <c r="C10189" s="407" t="s">
        <v>298</v>
      </c>
      <c r="D10189" s="407">
        <v>295.3</v>
      </c>
      <c r="E10189" s="404" t="s">
        <v>65</v>
      </c>
      <c r="G10189"/>
    </row>
    <row r="10190" spans="1:7" ht="34.5" customHeight="1" thickBot="1" x14ac:dyDescent="0.25">
      <c r="A10190" s="406">
        <v>87311</v>
      </c>
      <c r="B10190" s="406" t="s">
        <v>12710</v>
      </c>
      <c r="C10190" s="406" t="s">
        <v>298</v>
      </c>
      <c r="D10190" s="406">
        <v>289.45999999999998</v>
      </c>
      <c r="E10190" s="404" t="s">
        <v>65</v>
      </c>
      <c r="G10190"/>
    </row>
    <row r="10191" spans="1:7" ht="34.5" customHeight="1" thickBot="1" x14ac:dyDescent="0.25">
      <c r="A10191" s="407">
        <v>87313</v>
      </c>
      <c r="B10191" s="407" t="s">
        <v>8606</v>
      </c>
      <c r="C10191" s="407" t="s">
        <v>298</v>
      </c>
      <c r="D10191" s="407">
        <v>361.28</v>
      </c>
      <c r="E10191" s="404" t="s">
        <v>65</v>
      </c>
      <c r="G10191"/>
    </row>
    <row r="10192" spans="1:7" ht="34.5" customHeight="1" thickBot="1" x14ac:dyDescent="0.25">
      <c r="A10192" s="406">
        <v>87314</v>
      </c>
      <c r="B10192" s="406" t="s">
        <v>12711</v>
      </c>
      <c r="C10192" s="406" t="s">
        <v>298</v>
      </c>
      <c r="D10192" s="406">
        <v>356.53</v>
      </c>
      <c r="E10192" s="404" t="s">
        <v>65</v>
      </c>
      <c r="G10192"/>
    </row>
    <row r="10193" spans="1:7" ht="34.5" customHeight="1" thickBot="1" x14ac:dyDescent="0.25">
      <c r="A10193" s="407">
        <v>87316</v>
      </c>
      <c r="B10193" s="407" t="s">
        <v>8607</v>
      </c>
      <c r="C10193" s="407" t="s">
        <v>298</v>
      </c>
      <c r="D10193" s="407">
        <v>325.45999999999998</v>
      </c>
      <c r="E10193" s="404" t="s">
        <v>65</v>
      </c>
      <c r="G10193"/>
    </row>
    <row r="10194" spans="1:7" ht="34.5" customHeight="1" thickBot="1" x14ac:dyDescent="0.25">
      <c r="A10194" s="406">
        <v>87317</v>
      </c>
      <c r="B10194" s="406" t="s">
        <v>12712</v>
      </c>
      <c r="C10194" s="406" t="s">
        <v>298</v>
      </c>
      <c r="D10194" s="406">
        <v>316.94</v>
      </c>
      <c r="E10194" s="404" t="s">
        <v>65</v>
      </c>
      <c r="G10194"/>
    </row>
    <row r="10195" spans="1:7" ht="34.5" customHeight="1" thickBot="1" x14ac:dyDescent="0.25">
      <c r="A10195" s="407">
        <v>87319</v>
      </c>
      <c r="B10195" s="407" t="s">
        <v>8609</v>
      </c>
      <c r="C10195" s="407" t="s">
        <v>8608</v>
      </c>
      <c r="D10195" s="408">
        <v>2058.63</v>
      </c>
      <c r="E10195" s="404" t="s">
        <v>65</v>
      </c>
      <c r="G10195"/>
    </row>
    <row r="10196" spans="1:7" ht="34.5" customHeight="1" thickBot="1" x14ac:dyDescent="0.25">
      <c r="A10196" s="406">
        <v>87320</v>
      </c>
      <c r="B10196" s="406" t="s">
        <v>12713</v>
      </c>
      <c r="C10196" s="406" t="s">
        <v>8608</v>
      </c>
      <c r="D10196" s="409">
        <v>2061.06</v>
      </c>
      <c r="E10196" s="404" t="s">
        <v>65</v>
      </c>
      <c r="G10196"/>
    </row>
    <row r="10197" spans="1:7" ht="34.5" customHeight="1" thickBot="1" x14ac:dyDescent="0.25">
      <c r="A10197" s="407">
        <v>87322</v>
      </c>
      <c r="B10197" s="407" t="s">
        <v>8610</v>
      </c>
      <c r="C10197" s="407" t="s">
        <v>8608</v>
      </c>
      <c r="D10197" s="408">
        <v>2127.31</v>
      </c>
      <c r="E10197" s="404" t="s">
        <v>65</v>
      </c>
      <c r="G10197"/>
    </row>
    <row r="10198" spans="1:7" ht="34.5" customHeight="1" thickBot="1" x14ac:dyDescent="0.25">
      <c r="A10198" s="406">
        <v>87323</v>
      </c>
      <c r="B10198" s="406" t="s">
        <v>12714</v>
      </c>
      <c r="C10198" s="406" t="s">
        <v>8608</v>
      </c>
      <c r="D10198" s="409">
        <v>2115.75</v>
      </c>
      <c r="E10198" s="404" t="s">
        <v>65</v>
      </c>
      <c r="G10198"/>
    </row>
    <row r="10199" spans="1:7" ht="34.5" customHeight="1" thickBot="1" x14ac:dyDescent="0.25">
      <c r="A10199" s="407">
        <v>87325</v>
      </c>
      <c r="B10199" s="407" t="s">
        <v>8611</v>
      </c>
      <c r="C10199" s="407" t="s">
        <v>8608</v>
      </c>
      <c r="D10199" s="408">
        <v>2084.7199999999998</v>
      </c>
      <c r="E10199" s="404" t="s">
        <v>65</v>
      </c>
      <c r="G10199"/>
    </row>
    <row r="10200" spans="1:7" ht="34.5" customHeight="1" thickBot="1" x14ac:dyDescent="0.25">
      <c r="A10200" s="406">
        <v>87326</v>
      </c>
      <c r="B10200" s="406" t="s">
        <v>12715</v>
      </c>
      <c r="C10200" s="406" t="s">
        <v>8608</v>
      </c>
      <c r="D10200" s="409">
        <v>2080.5500000000002</v>
      </c>
      <c r="E10200" s="404" t="s">
        <v>65</v>
      </c>
      <c r="G10200"/>
    </row>
    <row r="10201" spans="1:7" ht="34.5" customHeight="1" thickBot="1" x14ac:dyDescent="0.25">
      <c r="A10201" s="407">
        <v>87327</v>
      </c>
      <c r="B10201" s="407" t="s">
        <v>8612</v>
      </c>
      <c r="C10201" s="407" t="s">
        <v>8590</v>
      </c>
      <c r="D10201" s="407">
        <v>300.77999999999997</v>
      </c>
      <c r="E10201" s="404" t="s">
        <v>65</v>
      </c>
      <c r="G10201"/>
    </row>
    <row r="10202" spans="1:7" ht="34.5" customHeight="1" thickBot="1" x14ac:dyDescent="0.25">
      <c r="A10202" s="406">
        <v>87328</v>
      </c>
      <c r="B10202" s="406" t="s">
        <v>8613</v>
      </c>
      <c r="C10202" s="406" t="s">
        <v>8590</v>
      </c>
      <c r="D10202" s="406">
        <v>270.94</v>
      </c>
      <c r="E10202" s="404" t="s">
        <v>65</v>
      </c>
      <c r="G10202"/>
    </row>
    <row r="10203" spans="1:7" ht="34.5" customHeight="1" thickBot="1" x14ac:dyDescent="0.25">
      <c r="A10203" s="407">
        <v>87329</v>
      </c>
      <c r="B10203" s="407" t="s">
        <v>8614</v>
      </c>
      <c r="C10203" s="407" t="s">
        <v>8590</v>
      </c>
      <c r="D10203" s="407">
        <v>325.63</v>
      </c>
      <c r="E10203" s="404" t="s">
        <v>65</v>
      </c>
      <c r="G10203"/>
    </row>
    <row r="10204" spans="1:7" ht="34.5" customHeight="1" thickBot="1" x14ac:dyDescent="0.25">
      <c r="A10204" s="406">
        <v>87330</v>
      </c>
      <c r="B10204" s="406" t="s">
        <v>8615</v>
      </c>
      <c r="C10204" s="406" t="s">
        <v>8590</v>
      </c>
      <c r="D10204" s="406">
        <v>293.42</v>
      </c>
      <c r="E10204" s="404" t="s">
        <v>65</v>
      </c>
      <c r="G10204"/>
    </row>
    <row r="10205" spans="1:7" ht="34.5" customHeight="1" thickBot="1" x14ac:dyDescent="0.25">
      <c r="A10205" s="407">
        <v>87331</v>
      </c>
      <c r="B10205" s="407" t="s">
        <v>8616</v>
      </c>
      <c r="C10205" s="407" t="s">
        <v>8593</v>
      </c>
      <c r="D10205" s="407">
        <v>359.01</v>
      </c>
      <c r="E10205" s="404" t="s">
        <v>65</v>
      </c>
      <c r="G10205"/>
    </row>
    <row r="10206" spans="1:7" ht="34.5" customHeight="1" thickBot="1" x14ac:dyDescent="0.25">
      <c r="A10206" s="406">
        <v>87332</v>
      </c>
      <c r="B10206" s="406" t="s">
        <v>8617</v>
      </c>
      <c r="C10206" s="406" t="s">
        <v>8593</v>
      </c>
      <c r="D10206" s="406">
        <v>327.10000000000002</v>
      </c>
      <c r="E10206" s="404" t="s">
        <v>65</v>
      </c>
      <c r="G10206"/>
    </row>
    <row r="10207" spans="1:7" ht="34.5" customHeight="1" thickBot="1" x14ac:dyDescent="0.25">
      <c r="A10207" s="407">
        <v>87333</v>
      </c>
      <c r="B10207" s="407" t="s">
        <v>8618</v>
      </c>
      <c r="C10207" s="407" t="s">
        <v>8595</v>
      </c>
      <c r="D10207" s="407">
        <v>328.25</v>
      </c>
      <c r="E10207" s="404" t="s">
        <v>65</v>
      </c>
      <c r="G10207"/>
    </row>
    <row r="10208" spans="1:7" ht="34.5" customHeight="1" thickBot="1" x14ac:dyDescent="0.25">
      <c r="A10208" s="406">
        <v>87334</v>
      </c>
      <c r="B10208" s="406" t="s">
        <v>8619</v>
      </c>
      <c r="C10208" s="406" t="s">
        <v>8595</v>
      </c>
      <c r="D10208" s="406">
        <v>304.83999999999997</v>
      </c>
      <c r="E10208" s="404" t="s">
        <v>65</v>
      </c>
      <c r="G10208"/>
    </row>
    <row r="10209" spans="1:7" ht="34.5" customHeight="1" thickBot="1" x14ac:dyDescent="0.25">
      <c r="A10209" s="407">
        <v>87335</v>
      </c>
      <c r="B10209" s="407" t="s">
        <v>8620</v>
      </c>
      <c r="C10209" s="407" t="s">
        <v>8593</v>
      </c>
      <c r="D10209" s="407">
        <v>328.71</v>
      </c>
      <c r="E10209" s="404" t="s">
        <v>65</v>
      </c>
      <c r="G10209"/>
    </row>
    <row r="10210" spans="1:7" ht="34.5" customHeight="1" thickBot="1" x14ac:dyDescent="0.25">
      <c r="A10210" s="406">
        <v>87336</v>
      </c>
      <c r="B10210" s="406" t="s">
        <v>8621</v>
      </c>
      <c r="C10210" s="406" t="s">
        <v>8593</v>
      </c>
      <c r="D10210" s="406">
        <v>311.47000000000003</v>
      </c>
      <c r="E10210" s="404" t="s">
        <v>65</v>
      </c>
      <c r="G10210"/>
    </row>
    <row r="10211" spans="1:7" ht="34.5" customHeight="1" thickBot="1" x14ac:dyDescent="0.25">
      <c r="A10211" s="407">
        <v>87337</v>
      </c>
      <c r="B10211" s="407" t="s">
        <v>8622</v>
      </c>
      <c r="C10211" s="407" t="s">
        <v>8593</v>
      </c>
      <c r="D10211" s="407">
        <v>312.93</v>
      </c>
      <c r="E10211" s="404" t="s">
        <v>65</v>
      </c>
      <c r="G10211"/>
    </row>
    <row r="10212" spans="1:7" ht="34.5" customHeight="1" thickBot="1" x14ac:dyDescent="0.25">
      <c r="A10212" s="406">
        <v>87338</v>
      </c>
      <c r="B10212" s="406" t="s">
        <v>8623</v>
      </c>
      <c r="C10212" s="406" t="s">
        <v>8599</v>
      </c>
      <c r="D10212" s="406">
        <v>295.56</v>
      </c>
      <c r="E10212" s="404" t="s">
        <v>65</v>
      </c>
      <c r="G10212"/>
    </row>
    <row r="10213" spans="1:7" ht="34.5" customHeight="1" thickBot="1" x14ac:dyDescent="0.25">
      <c r="A10213" s="407">
        <v>87339</v>
      </c>
      <c r="B10213" s="407" t="s">
        <v>8624</v>
      </c>
      <c r="C10213" s="407" t="s">
        <v>8600</v>
      </c>
      <c r="D10213" s="407">
        <v>520.75</v>
      </c>
      <c r="E10213" s="404" t="s">
        <v>65</v>
      </c>
      <c r="G10213"/>
    </row>
    <row r="10214" spans="1:7" ht="34.5" customHeight="1" thickBot="1" x14ac:dyDescent="0.25">
      <c r="A10214" s="406">
        <v>87340</v>
      </c>
      <c r="B10214" s="406" t="s">
        <v>8625</v>
      </c>
      <c r="C10214" s="406" t="s">
        <v>8600</v>
      </c>
      <c r="D10214" s="406">
        <v>448.81</v>
      </c>
      <c r="E10214" s="404" t="s">
        <v>65</v>
      </c>
      <c r="G10214"/>
    </row>
    <row r="10215" spans="1:7" ht="34.5" customHeight="1" thickBot="1" x14ac:dyDescent="0.25">
      <c r="A10215" s="407">
        <v>87341</v>
      </c>
      <c r="B10215" s="407" t="s">
        <v>8626</v>
      </c>
      <c r="C10215" s="407" t="s">
        <v>8600</v>
      </c>
      <c r="D10215" s="407">
        <v>435.54</v>
      </c>
      <c r="E10215" s="404" t="s">
        <v>65</v>
      </c>
      <c r="G10215"/>
    </row>
    <row r="10216" spans="1:7" ht="34.5" customHeight="1" thickBot="1" x14ac:dyDescent="0.25">
      <c r="A10216" s="406">
        <v>87342</v>
      </c>
      <c r="B10216" s="406" t="s">
        <v>8627</v>
      </c>
      <c r="C10216" s="406" t="s">
        <v>8600</v>
      </c>
      <c r="D10216" s="406">
        <v>447.09</v>
      </c>
      <c r="E10216" s="404" t="s">
        <v>65</v>
      </c>
      <c r="G10216"/>
    </row>
    <row r="10217" spans="1:7" ht="34.5" customHeight="1" thickBot="1" x14ac:dyDescent="0.25">
      <c r="A10217" s="407">
        <v>87343</v>
      </c>
      <c r="B10217" s="407" t="s">
        <v>8628</v>
      </c>
      <c r="C10217" s="407" t="s">
        <v>8600</v>
      </c>
      <c r="D10217" s="407">
        <v>400.46</v>
      </c>
      <c r="E10217" s="404" t="s">
        <v>65</v>
      </c>
      <c r="G10217"/>
    </row>
    <row r="10218" spans="1:7" ht="34.5" customHeight="1" thickBot="1" x14ac:dyDescent="0.25">
      <c r="A10218" s="406">
        <v>87344</v>
      </c>
      <c r="B10218" s="406" t="s">
        <v>8629</v>
      </c>
      <c r="C10218" s="406" t="s">
        <v>8600</v>
      </c>
      <c r="D10218" s="406">
        <v>381.79</v>
      </c>
      <c r="E10218" s="404" t="s">
        <v>65</v>
      </c>
      <c r="G10218"/>
    </row>
    <row r="10219" spans="1:7" ht="34.5" customHeight="1" thickBot="1" x14ac:dyDescent="0.25">
      <c r="A10219" s="407">
        <v>87345</v>
      </c>
      <c r="B10219" s="407" t="s">
        <v>8630</v>
      </c>
      <c r="C10219" s="407" t="s">
        <v>8600</v>
      </c>
      <c r="D10219" s="407">
        <v>390.93</v>
      </c>
      <c r="E10219" s="404" t="s">
        <v>65</v>
      </c>
      <c r="G10219"/>
    </row>
    <row r="10220" spans="1:7" ht="34.5" customHeight="1" thickBot="1" x14ac:dyDescent="0.25">
      <c r="A10220" s="406">
        <v>87346</v>
      </c>
      <c r="B10220" s="406" t="s">
        <v>8631</v>
      </c>
      <c r="C10220" s="406" t="s">
        <v>8600</v>
      </c>
      <c r="D10220" s="406">
        <v>359.14</v>
      </c>
      <c r="E10220" s="404" t="s">
        <v>65</v>
      </c>
      <c r="G10220"/>
    </row>
    <row r="10221" spans="1:7" ht="34.5" customHeight="1" thickBot="1" x14ac:dyDescent="0.25">
      <c r="A10221" s="407">
        <v>87347</v>
      </c>
      <c r="B10221" s="407" t="s">
        <v>8632</v>
      </c>
      <c r="C10221" s="407" t="s">
        <v>8600</v>
      </c>
      <c r="D10221" s="407">
        <v>348.7</v>
      </c>
      <c r="E10221" s="404" t="s">
        <v>65</v>
      </c>
      <c r="G10221"/>
    </row>
    <row r="10222" spans="1:7" ht="34.5" customHeight="1" thickBot="1" x14ac:dyDescent="0.25">
      <c r="A10222" s="406">
        <v>87348</v>
      </c>
      <c r="B10222" s="406" t="s">
        <v>8633</v>
      </c>
      <c r="C10222" s="406" t="s">
        <v>8600</v>
      </c>
      <c r="D10222" s="406">
        <v>360.85</v>
      </c>
      <c r="E10222" s="404" t="s">
        <v>65</v>
      </c>
      <c r="G10222"/>
    </row>
    <row r="10223" spans="1:7" ht="34.5" customHeight="1" thickBot="1" x14ac:dyDescent="0.25">
      <c r="A10223" s="407">
        <v>87349</v>
      </c>
      <c r="B10223" s="407" t="s">
        <v>8634</v>
      </c>
      <c r="C10223" s="407" t="s">
        <v>8600</v>
      </c>
      <c r="D10223" s="407">
        <v>320.07</v>
      </c>
      <c r="E10223" s="404" t="s">
        <v>65</v>
      </c>
      <c r="G10223"/>
    </row>
    <row r="10224" spans="1:7" ht="34.5" customHeight="1" thickBot="1" x14ac:dyDescent="0.25">
      <c r="A10224" s="406">
        <v>87350</v>
      </c>
      <c r="B10224" s="406" t="s">
        <v>8635</v>
      </c>
      <c r="C10224" s="406" t="s">
        <v>298</v>
      </c>
      <c r="D10224" s="406">
        <v>317.93</v>
      </c>
      <c r="E10224" s="404" t="s">
        <v>65</v>
      </c>
      <c r="G10224"/>
    </row>
    <row r="10225" spans="1:7" ht="34.5" customHeight="1" thickBot="1" x14ac:dyDescent="0.25">
      <c r="A10225" s="407">
        <v>87351</v>
      </c>
      <c r="B10225" s="407" t="s">
        <v>8636</v>
      </c>
      <c r="C10225" s="407" t="s">
        <v>298</v>
      </c>
      <c r="D10225" s="407">
        <v>287.91000000000003</v>
      </c>
      <c r="E10225" s="404" t="s">
        <v>65</v>
      </c>
      <c r="G10225"/>
    </row>
    <row r="10226" spans="1:7" ht="34.5" customHeight="1" thickBot="1" x14ac:dyDescent="0.25">
      <c r="A10226" s="406">
        <v>87352</v>
      </c>
      <c r="B10226" s="406" t="s">
        <v>8637</v>
      </c>
      <c r="C10226" s="406" t="s">
        <v>298</v>
      </c>
      <c r="D10226" s="406">
        <v>405.13</v>
      </c>
      <c r="E10226" s="404" t="s">
        <v>65</v>
      </c>
      <c r="G10226"/>
    </row>
    <row r="10227" spans="1:7" ht="34.5" customHeight="1" thickBot="1" x14ac:dyDescent="0.25">
      <c r="A10227" s="407">
        <v>87353</v>
      </c>
      <c r="B10227" s="407" t="s">
        <v>8638</v>
      </c>
      <c r="C10227" s="407" t="s">
        <v>298</v>
      </c>
      <c r="D10227" s="407">
        <v>363.12</v>
      </c>
      <c r="E10227" s="404" t="s">
        <v>65</v>
      </c>
      <c r="G10227"/>
    </row>
    <row r="10228" spans="1:7" ht="34.5" customHeight="1" thickBot="1" x14ac:dyDescent="0.25">
      <c r="A10228" s="406">
        <v>87354</v>
      </c>
      <c r="B10228" s="406" t="s">
        <v>8639</v>
      </c>
      <c r="C10228" s="406" t="s">
        <v>298</v>
      </c>
      <c r="D10228" s="406">
        <v>344.21</v>
      </c>
      <c r="E10228" s="404" t="s">
        <v>65</v>
      </c>
      <c r="G10228"/>
    </row>
    <row r="10229" spans="1:7" ht="34.5" customHeight="1" thickBot="1" x14ac:dyDescent="0.25">
      <c r="A10229" s="407">
        <v>87355</v>
      </c>
      <c r="B10229" s="407" t="s">
        <v>8640</v>
      </c>
      <c r="C10229" s="407" t="s">
        <v>298</v>
      </c>
      <c r="D10229" s="407">
        <v>350.28</v>
      </c>
      <c r="E10229" s="404" t="s">
        <v>65</v>
      </c>
      <c r="G10229"/>
    </row>
    <row r="10230" spans="1:7" ht="34.5" customHeight="1" thickBot="1" x14ac:dyDescent="0.25">
      <c r="A10230" s="406">
        <v>87356</v>
      </c>
      <c r="B10230" s="406" t="s">
        <v>8641</v>
      </c>
      <c r="C10230" s="406" t="s">
        <v>298</v>
      </c>
      <c r="D10230" s="406">
        <v>316.27</v>
      </c>
      <c r="E10230" s="404" t="s">
        <v>65</v>
      </c>
      <c r="G10230"/>
    </row>
    <row r="10231" spans="1:7" ht="34.5" customHeight="1" thickBot="1" x14ac:dyDescent="0.25">
      <c r="A10231" s="407">
        <v>87357</v>
      </c>
      <c r="B10231" s="407" t="s">
        <v>8642</v>
      </c>
      <c r="C10231" s="407" t="s">
        <v>298</v>
      </c>
      <c r="D10231" s="407">
        <v>308.51</v>
      </c>
      <c r="E10231" s="404" t="s">
        <v>65</v>
      </c>
      <c r="G10231"/>
    </row>
    <row r="10232" spans="1:7" ht="34.5" customHeight="1" thickBot="1" x14ac:dyDescent="0.25">
      <c r="A10232" s="406">
        <v>87358</v>
      </c>
      <c r="B10232" s="406" t="s">
        <v>8643</v>
      </c>
      <c r="C10232" s="406" t="s">
        <v>8608</v>
      </c>
      <c r="D10232" s="409">
        <v>2027.87</v>
      </c>
      <c r="E10232" s="404" t="s">
        <v>65</v>
      </c>
      <c r="G10232"/>
    </row>
    <row r="10233" spans="1:7" ht="34.5" customHeight="1" thickBot="1" x14ac:dyDescent="0.25">
      <c r="A10233" s="407">
        <v>87359</v>
      </c>
      <c r="B10233" s="407" t="s">
        <v>8644</v>
      </c>
      <c r="C10233" s="407" t="s">
        <v>8608</v>
      </c>
      <c r="D10233" s="408">
        <v>2015.15</v>
      </c>
      <c r="E10233" s="404" t="s">
        <v>65</v>
      </c>
      <c r="G10233"/>
    </row>
    <row r="10234" spans="1:7" ht="34.5" customHeight="1" thickBot="1" x14ac:dyDescent="0.25">
      <c r="A10234" s="406">
        <v>87360</v>
      </c>
      <c r="B10234" s="406" t="s">
        <v>8645</v>
      </c>
      <c r="C10234" s="406" t="s">
        <v>8608</v>
      </c>
      <c r="D10234" s="409">
        <v>2104.06</v>
      </c>
      <c r="E10234" s="404" t="s">
        <v>65</v>
      </c>
      <c r="G10234"/>
    </row>
    <row r="10235" spans="1:7" ht="34.5" customHeight="1" thickBot="1" x14ac:dyDescent="0.25">
      <c r="A10235" s="407">
        <v>87361</v>
      </c>
      <c r="B10235" s="407" t="s">
        <v>8646</v>
      </c>
      <c r="C10235" s="407" t="s">
        <v>8608</v>
      </c>
      <c r="D10235" s="408">
        <v>2082.59</v>
      </c>
      <c r="E10235" s="404" t="s">
        <v>65</v>
      </c>
      <c r="G10235"/>
    </row>
    <row r="10236" spans="1:7" ht="34.5" customHeight="1" thickBot="1" x14ac:dyDescent="0.25">
      <c r="A10236" s="406">
        <v>87362</v>
      </c>
      <c r="B10236" s="406" t="s">
        <v>8647</v>
      </c>
      <c r="C10236" s="406" t="s">
        <v>8608</v>
      </c>
      <c r="D10236" s="409">
        <v>2079.16</v>
      </c>
      <c r="E10236" s="404" t="s">
        <v>65</v>
      </c>
      <c r="G10236"/>
    </row>
    <row r="10237" spans="1:7" ht="34.5" customHeight="1" thickBot="1" x14ac:dyDescent="0.25">
      <c r="A10237" s="407">
        <v>87363</v>
      </c>
      <c r="B10237" s="407" t="s">
        <v>8648</v>
      </c>
      <c r="C10237" s="407" t="s">
        <v>8608</v>
      </c>
      <c r="D10237" s="408">
        <v>2069.02</v>
      </c>
      <c r="E10237" s="404" t="s">
        <v>65</v>
      </c>
      <c r="G10237"/>
    </row>
    <row r="10238" spans="1:7" ht="34.5" customHeight="1" thickBot="1" x14ac:dyDescent="0.25">
      <c r="A10238" s="406">
        <v>87364</v>
      </c>
      <c r="B10238" s="406" t="s">
        <v>8649</v>
      </c>
      <c r="C10238" s="406" t="s">
        <v>8608</v>
      </c>
      <c r="D10238" s="409">
        <v>2038.83</v>
      </c>
      <c r="E10238" s="404" t="s">
        <v>65</v>
      </c>
      <c r="G10238"/>
    </row>
    <row r="10239" spans="1:7" ht="34.5" customHeight="1" thickBot="1" x14ac:dyDescent="0.25">
      <c r="A10239" s="407">
        <v>87365</v>
      </c>
      <c r="B10239" s="407" t="s">
        <v>8650</v>
      </c>
      <c r="C10239" s="407" t="s">
        <v>8590</v>
      </c>
      <c r="D10239" s="407">
        <v>361.97</v>
      </c>
      <c r="E10239" s="404" t="s">
        <v>65</v>
      </c>
      <c r="G10239"/>
    </row>
    <row r="10240" spans="1:7" ht="34.5" customHeight="1" thickBot="1" x14ac:dyDescent="0.25">
      <c r="A10240" s="406">
        <v>87366</v>
      </c>
      <c r="B10240" s="406" t="s">
        <v>8651</v>
      </c>
      <c r="C10240" s="406" t="s">
        <v>8590</v>
      </c>
      <c r="D10240" s="406">
        <v>379.72</v>
      </c>
      <c r="E10240" s="404" t="s">
        <v>65</v>
      </c>
      <c r="G10240"/>
    </row>
    <row r="10241" spans="1:7" ht="34.5" customHeight="1" thickBot="1" x14ac:dyDescent="0.25">
      <c r="A10241" s="407">
        <v>87367</v>
      </c>
      <c r="B10241" s="407" t="s">
        <v>8652</v>
      </c>
      <c r="C10241" s="407" t="s">
        <v>8593</v>
      </c>
      <c r="D10241" s="407">
        <v>416.41</v>
      </c>
      <c r="E10241" s="404" t="s">
        <v>65</v>
      </c>
      <c r="G10241"/>
    </row>
    <row r="10242" spans="1:7" ht="34.5" customHeight="1" thickBot="1" x14ac:dyDescent="0.25">
      <c r="A10242" s="406">
        <v>87368</v>
      </c>
      <c r="B10242" s="406" t="s">
        <v>8653</v>
      </c>
      <c r="C10242" s="406" t="s">
        <v>8595</v>
      </c>
      <c r="D10242" s="406">
        <v>403.92</v>
      </c>
      <c r="E10242" s="404" t="s">
        <v>65</v>
      </c>
      <c r="G10242"/>
    </row>
    <row r="10243" spans="1:7" ht="34.5" customHeight="1" thickBot="1" x14ac:dyDescent="0.25">
      <c r="A10243" s="407">
        <v>87369</v>
      </c>
      <c r="B10243" s="407" t="s">
        <v>8654</v>
      </c>
      <c r="C10243" s="407" t="s">
        <v>8593</v>
      </c>
      <c r="D10243" s="407">
        <v>408.97</v>
      </c>
      <c r="E10243" s="404" t="s">
        <v>65</v>
      </c>
      <c r="G10243"/>
    </row>
    <row r="10244" spans="1:7" ht="34.5" customHeight="1" thickBot="1" x14ac:dyDescent="0.25">
      <c r="A10244" s="406">
        <v>87370</v>
      </c>
      <c r="B10244" s="406" t="s">
        <v>8655</v>
      </c>
      <c r="C10244" s="406" t="s">
        <v>8593</v>
      </c>
      <c r="D10244" s="406">
        <v>394.3</v>
      </c>
      <c r="E10244" s="404" t="s">
        <v>65</v>
      </c>
      <c r="G10244"/>
    </row>
    <row r="10245" spans="1:7" ht="34.5" customHeight="1" thickBot="1" x14ac:dyDescent="0.25">
      <c r="A10245" s="407">
        <v>87371</v>
      </c>
      <c r="B10245" s="407" t="s">
        <v>8656</v>
      </c>
      <c r="C10245" s="407" t="s">
        <v>8599</v>
      </c>
      <c r="D10245" s="407">
        <v>382.1</v>
      </c>
      <c r="E10245" s="404" t="s">
        <v>65</v>
      </c>
      <c r="G10245"/>
    </row>
    <row r="10246" spans="1:7" ht="34.5" customHeight="1" thickBot="1" x14ac:dyDescent="0.25">
      <c r="A10246" s="406">
        <v>87372</v>
      </c>
      <c r="B10246" s="406" t="s">
        <v>8657</v>
      </c>
      <c r="C10246" s="406" t="s">
        <v>8600</v>
      </c>
      <c r="D10246" s="406">
        <v>533.42999999999995</v>
      </c>
      <c r="E10246" s="404" t="s">
        <v>65</v>
      </c>
      <c r="G10246"/>
    </row>
    <row r="10247" spans="1:7" ht="34.5" customHeight="1" thickBot="1" x14ac:dyDescent="0.25">
      <c r="A10247" s="407">
        <v>87373</v>
      </c>
      <c r="B10247" s="407" t="s">
        <v>8658</v>
      </c>
      <c r="C10247" s="407" t="s">
        <v>8600</v>
      </c>
      <c r="D10247" s="407">
        <v>479.25</v>
      </c>
      <c r="E10247" s="404" t="s">
        <v>65</v>
      </c>
      <c r="G10247"/>
    </row>
    <row r="10248" spans="1:7" ht="34.5" customHeight="1" thickBot="1" x14ac:dyDescent="0.25">
      <c r="A10248" s="406">
        <v>87374</v>
      </c>
      <c r="B10248" s="406" t="s">
        <v>8659</v>
      </c>
      <c r="C10248" s="406" t="s">
        <v>8600</v>
      </c>
      <c r="D10248" s="406">
        <v>442.84</v>
      </c>
      <c r="E10248" s="404" t="s">
        <v>65</v>
      </c>
      <c r="G10248"/>
    </row>
    <row r="10249" spans="1:7" ht="34.5" customHeight="1" thickBot="1" x14ac:dyDescent="0.25">
      <c r="A10249" s="407">
        <v>87375</v>
      </c>
      <c r="B10249" s="407" t="s">
        <v>8660</v>
      </c>
      <c r="C10249" s="407" t="s">
        <v>8600</v>
      </c>
      <c r="D10249" s="407">
        <v>413.06</v>
      </c>
      <c r="E10249" s="404" t="s">
        <v>65</v>
      </c>
      <c r="G10249"/>
    </row>
    <row r="10250" spans="1:7" ht="34.5" customHeight="1" thickBot="1" x14ac:dyDescent="0.25">
      <c r="A10250" s="406">
        <v>87376</v>
      </c>
      <c r="B10250" s="406" t="s">
        <v>8661</v>
      </c>
      <c r="C10250" s="406" t="s">
        <v>298</v>
      </c>
      <c r="D10250" s="406">
        <v>377.02</v>
      </c>
      <c r="E10250" s="404" t="s">
        <v>65</v>
      </c>
      <c r="G10250"/>
    </row>
    <row r="10251" spans="1:7" ht="34.5" customHeight="1" thickBot="1" x14ac:dyDescent="0.25">
      <c r="A10251" s="407">
        <v>87377</v>
      </c>
      <c r="B10251" s="407" t="s">
        <v>8662</v>
      </c>
      <c r="C10251" s="407" t="s">
        <v>298</v>
      </c>
      <c r="D10251" s="407">
        <v>441.12</v>
      </c>
      <c r="E10251" s="404" t="s">
        <v>65</v>
      </c>
      <c r="G10251"/>
    </row>
    <row r="10252" spans="1:7" ht="34.5" customHeight="1" thickBot="1" x14ac:dyDescent="0.25">
      <c r="A10252" s="406">
        <v>87378</v>
      </c>
      <c r="B10252" s="406" t="s">
        <v>8663</v>
      </c>
      <c r="C10252" s="406" t="s">
        <v>298</v>
      </c>
      <c r="D10252" s="406">
        <v>402.64</v>
      </c>
      <c r="E10252" s="404" t="s">
        <v>65</v>
      </c>
      <c r="G10252"/>
    </row>
    <row r="10253" spans="1:7" ht="34.5" customHeight="1" thickBot="1" x14ac:dyDescent="0.25">
      <c r="A10253" s="407">
        <v>87379</v>
      </c>
      <c r="B10253" s="407" t="s">
        <v>8664</v>
      </c>
      <c r="C10253" s="407" t="s">
        <v>8608</v>
      </c>
      <c r="D10253" s="408">
        <v>2123.35</v>
      </c>
      <c r="E10253" s="404" t="s">
        <v>65</v>
      </c>
      <c r="G10253"/>
    </row>
    <row r="10254" spans="1:7" ht="34.5" customHeight="1" thickBot="1" x14ac:dyDescent="0.25">
      <c r="A10254" s="406">
        <v>87380</v>
      </c>
      <c r="B10254" s="406" t="s">
        <v>8665</v>
      </c>
      <c r="C10254" s="406" t="s">
        <v>8608</v>
      </c>
      <c r="D10254" s="409">
        <v>2186.35</v>
      </c>
      <c r="E10254" s="404" t="s">
        <v>65</v>
      </c>
      <c r="G10254"/>
    </row>
    <row r="10255" spans="1:7" ht="34.5" customHeight="1" thickBot="1" x14ac:dyDescent="0.25">
      <c r="A10255" s="407">
        <v>87381</v>
      </c>
      <c r="B10255" s="407" t="s">
        <v>8666</v>
      </c>
      <c r="C10255" s="407" t="s">
        <v>8608</v>
      </c>
      <c r="D10255" s="408">
        <v>2149.3000000000002</v>
      </c>
      <c r="E10255" s="404" t="s">
        <v>65</v>
      </c>
      <c r="G10255"/>
    </row>
    <row r="10256" spans="1:7" ht="34.5" customHeight="1" thickBot="1" x14ac:dyDescent="0.25">
      <c r="A10256" s="406">
        <v>87382</v>
      </c>
      <c r="B10256" s="406" t="s">
        <v>8667</v>
      </c>
      <c r="C10256" s="406" t="s">
        <v>298</v>
      </c>
      <c r="D10256" s="406">
        <v>793.13</v>
      </c>
      <c r="E10256" s="404" t="s">
        <v>65</v>
      </c>
      <c r="G10256"/>
    </row>
    <row r="10257" spans="1:7" ht="34.5" customHeight="1" thickBot="1" x14ac:dyDescent="0.25">
      <c r="A10257" s="407">
        <v>87383</v>
      </c>
      <c r="B10257" s="407" t="s">
        <v>8668</v>
      </c>
      <c r="C10257" s="407" t="s">
        <v>298</v>
      </c>
      <c r="D10257" s="407">
        <v>787.2</v>
      </c>
      <c r="E10257" s="404" t="s">
        <v>65</v>
      </c>
      <c r="G10257"/>
    </row>
    <row r="10258" spans="1:7" ht="34.5" customHeight="1" thickBot="1" x14ac:dyDescent="0.25">
      <c r="A10258" s="406">
        <v>87384</v>
      </c>
      <c r="B10258" s="406" t="s">
        <v>8669</v>
      </c>
      <c r="C10258" s="406" t="s">
        <v>298</v>
      </c>
      <c r="D10258" s="406">
        <v>781.15</v>
      </c>
      <c r="E10258" s="404" t="s">
        <v>65</v>
      </c>
      <c r="G10258"/>
    </row>
    <row r="10259" spans="1:7" ht="34.5" customHeight="1" thickBot="1" x14ac:dyDescent="0.25">
      <c r="A10259" s="407">
        <v>87385</v>
      </c>
      <c r="B10259" s="407" t="s">
        <v>12716</v>
      </c>
      <c r="C10259" s="407" t="s">
        <v>298</v>
      </c>
      <c r="D10259" s="408">
        <v>1027.22</v>
      </c>
      <c r="E10259" s="404" t="s">
        <v>65</v>
      </c>
      <c r="G10259"/>
    </row>
    <row r="10260" spans="1:7" ht="34.5" customHeight="1" thickBot="1" x14ac:dyDescent="0.25">
      <c r="A10260" s="406">
        <v>87386</v>
      </c>
      <c r="B10260" s="406" t="s">
        <v>12717</v>
      </c>
      <c r="C10260" s="406" t="s">
        <v>298</v>
      </c>
      <c r="D10260" s="409">
        <v>1019.3</v>
      </c>
      <c r="E10260" s="404" t="s">
        <v>65</v>
      </c>
      <c r="G10260"/>
    </row>
    <row r="10261" spans="1:7" ht="34.5" customHeight="1" thickBot="1" x14ac:dyDescent="0.25">
      <c r="A10261" s="407">
        <v>87387</v>
      </c>
      <c r="B10261" s="407" t="s">
        <v>12718</v>
      </c>
      <c r="C10261" s="407" t="s">
        <v>298</v>
      </c>
      <c r="D10261" s="408">
        <v>1015.08</v>
      </c>
      <c r="E10261" s="404" t="s">
        <v>65</v>
      </c>
      <c r="G10261"/>
    </row>
    <row r="10262" spans="1:7" ht="34.5" customHeight="1" thickBot="1" x14ac:dyDescent="0.25">
      <c r="A10262" s="406">
        <v>87388</v>
      </c>
      <c r="B10262" s="406" t="s">
        <v>12719</v>
      </c>
      <c r="C10262" s="406" t="s">
        <v>298</v>
      </c>
      <c r="D10262" s="409">
        <v>2369.88</v>
      </c>
      <c r="E10262" s="404" t="s">
        <v>65</v>
      </c>
      <c r="G10262"/>
    </row>
    <row r="10263" spans="1:7" ht="34.5" customHeight="1" thickBot="1" x14ac:dyDescent="0.25">
      <c r="A10263" s="407">
        <v>87389</v>
      </c>
      <c r="B10263" s="407" t="s">
        <v>12720</v>
      </c>
      <c r="C10263" s="407" t="s">
        <v>298</v>
      </c>
      <c r="D10263" s="408">
        <v>2376.11</v>
      </c>
      <c r="E10263" s="404" t="s">
        <v>65</v>
      </c>
      <c r="G10263"/>
    </row>
    <row r="10264" spans="1:7" ht="34.5" customHeight="1" thickBot="1" x14ac:dyDescent="0.25">
      <c r="A10264" s="406">
        <v>87390</v>
      </c>
      <c r="B10264" s="406" t="s">
        <v>12721</v>
      </c>
      <c r="C10264" s="406" t="s">
        <v>298</v>
      </c>
      <c r="D10264" s="409">
        <v>2379.39</v>
      </c>
      <c r="E10264" s="404" t="s">
        <v>65</v>
      </c>
      <c r="G10264"/>
    </row>
    <row r="10265" spans="1:7" ht="34.5" customHeight="1" thickBot="1" x14ac:dyDescent="0.25">
      <c r="A10265" s="407">
        <v>87391</v>
      </c>
      <c r="B10265" s="407" t="s">
        <v>8670</v>
      </c>
      <c r="C10265" s="407" t="s">
        <v>298</v>
      </c>
      <c r="D10265" s="408">
        <v>3756.26</v>
      </c>
      <c r="E10265" s="404" t="s">
        <v>65</v>
      </c>
      <c r="G10265"/>
    </row>
    <row r="10266" spans="1:7" ht="34.5" customHeight="1" thickBot="1" x14ac:dyDescent="0.25">
      <c r="A10266" s="406">
        <v>87393</v>
      </c>
      <c r="B10266" s="406" t="s">
        <v>8671</v>
      </c>
      <c r="C10266" s="406" t="s">
        <v>298</v>
      </c>
      <c r="D10266" s="409">
        <v>3797.55</v>
      </c>
      <c r="E10266" s="404" t="s">
        <v>65</v>
      </c>
      <c r="G10266"/>
    </row>
    <row r="10267" spans="1:7" ht="34.5" customHeight="1" thickBot="1" x14ac:dyDescent="0.25">
      <c r="A10267" s="407">
        <v>87394</v>
      </c>
      <c r="B10267" s="407" t="s">
        <v>8672</v>
      </c>
      <c r="C10267" s="407" t="s">
        <v>298</v>
      </c>
      <c r="D10267" s="408">
        <v>3813.18</v>
      </c>
      <c r="E10267" s="404" t="s">
        <v>65</v>
      </c>
      <c r="G10267"/>
    </row>
    <row r="10268" spans="1:7" ht="34.5" customHeight="1" thickBot="1" x14ac:dyDescent="0.25">
      <c r="A10268" s="406">
        <v>87395</v>
      </c>
      <c r="B10268" s="406" t="s">
        <v>8673</v>
      </c>
      <c r="C10268" s="406" t="s">
        <v>298</v>
      </c>
      <c r="D10268" s="409">
        <v>2954.23</v>
      </c>
      <c r="E10268" s="404" t="s">
        <v>65</v>
      </c>
      <c r="G10268"/>
    </row>
    <row r="10269" spans="1:7" ht="34.5" customHeight="1" thickBot="1" x14ac:dyDescent="0.25">
      <c r="A10269" s="407">
        <v>87396</v>
      </c>
      <c r="B10269" s="407" t="s">
        <v>8674</v>
      </c>
      <c r="C10269" s="407" t="s">
        <v>298</v>
      </c>
      <c r="D10269" s="408">
        <v>2984.66</v>
      </c>
      <c r="E10269" s="404" t="s">
        <v>65</v>
      </c>
      <c r="G10269"/>
    </row>
    <row r="10270" spans="1:7" ht="34.5" customHeight="1" thickBot="1" x14ac:dyDescent="0.25">
      <c r="A10270" s="406">
        <v>87397</v>
      </c>
      <c r="B10270" s="406" t="s">
        <v>8675</v>
      </c>
      <c r="C10270" s="406" t="s">
        <v>298</v>
      </c>
      <c r="D10270" s="409">
        <v>2992.41</v>
      </c>
      <c r="E10270" s="404" t="s">
        <v>65</v>
      </c>
      <c r="G10270"/>
    </row>
    <row r="10271" spans="1:7" ht="34.5" customHeight="1" thickBot="1" x14ac:dyDescent="0.25">
      <c r="A10271" s="407">
        <v>87398</v>
      </c>
      <c r="B10271" s="407" t="s">
        <v>8676</v>
      </c>
      <c r="C10271" s="407" t="s">
        <v>298</v>
      </c>
      <c r="D10271" s="407">
        <v>919.65</v>
      </c>
      <c r="E10271" s="404" t="s">
        <v>65</v>
      </c>
      <c r="G10271"/>
    </row>
    <row r="10272" spans="1:7" ht="34.5" customHeight="1" thickBot="1" x14ac:dyDescent="0.25">
      <c r="A10272" s="406">
        <v>87399</v>
      </c>
      <c r="B10272" s="406" t="s">
        <v>12722</v>
      </c>
      <c r="C10272" s="406" t="s">
        <v>298</v>
      </c>
      <c r="D10272" s="409">
        <v>1163.3399999999999</v>
      </c>
      <c r="E10272" s="404" t="s">
        <v>65</v>
      </c>
      <c r="G10272"/>
    </row>
    <row r="10273" spans="1:7" ht="34.5" customHeight="1" thickBot="1" x14ac:dyDescent="0.25">
      <c r="A10273" s="407">
        <v>87401</v>
      </c>
      <c r="B10273" s="407" t="s">
        <v>8677</v>
      </c>
      <c r="C10273" s="407" t="s">
        <v>298</v>
      </c>
      <c r="D10273" s="408">
        <v>3958.28</v>
      </c>
      <c r="E10273" s="404" t="s">
        <v>65</v>
      </c>
      <c r="G10273"/>
    </row>
    <row r="10274" spans="1:7" ht="34.5" customHeight="1" thickBot="1" x14ac:dyDescent="0.25">
      <c r="A10274" s="406">
        <v>87402</v>
      </c>
      <c r="B10274" s="406" t="s">
        <v>8678</v>
      </c>
      <c r="C10274" s="406" t="s">
        <v>298</v>
      </c>
      <c r="D10274" s="409">
        <v>3150.55</v>
      </c>
      <c r="E10274" s="404" t="s">
        <v>65</v>
      </c>
      <c r="G10274"/>
    </row>
    <row r="10275" spans="1:7" ht="34.5" customHeight="1" thickBot="1" x14ac:dyDescent="0.25">
      <c r="A10275" s="407">
        <v>87404</v>
      </c>
      <c r="B10275" s="407" t="s">
        <v>12723</v>
      </c>
      <c r="C10275" s="407" t="s">
        <v>298</v>
      </c>
      <c r="D10275" s="408">
        <v>2460.16</v>
      </c>
      <c r="E10275" s="404" t="s">
        <v>65</v>
      </c>
      <c r="G10275"/>
    </row>
    <row r="10276" spans="1:7" ht="34.5" customHeight="1" thickBot="1" x14ac:dyDescent="0.25">
      <c r="A10276" s="406">
        <v>87405</v>
      </c>
      <c r="B10276" s="406" t="s">
        <v>12724</v>
      </c>
      <c r="C10276" s="406" t="s">
        <v>298</v>
      </c>
      <c r="D10276" s="409">
        <v>2458.8000000000002</v>
      </c>
      <c r="E10276" s="404" t="s">
        <v>65</v>
      </c>
      <c r="G10276"/>
    </row>
    <row r="10277" spans="1:7" ht="34.5" customHeight="1" thickBot="1" x14ac:dyDescent="0.25">
      <c r="A10277" s="407">
        <v>87407</v>
      </c>
      <c r="B10277" s="407" t="s">
        <v>8679</v>
      </c>
      <c r="C10277" s="407" t="s">
        <v>8680</v>
      </c>
      <c r="D10277" s="407">
        <v>803.41</v>
      </c>
      <c r="E10277" s="404" t="s">
        <v>65</v>
      </c>
      <c r="G10277"/>
    </row>
    <row r="10278" spans="1:7" ht="34.5" customHeight="1" thickBot="1" x14ac:dyDescent="0.25">
      <c r="A10278" s="406">
        <v>87408</v>
      </c>
      <c r="B10278" s="406" t="s">
        <v>8681</v>
      </c>
      <c r="C10278" s="406" t="s">
        <v>298</v>
      </c>
      <c r="D10278" s="406">
        <v>792.42</v>
      </c>
      <c r="E10278" s="404" t="s">
        <v>65</v>
      </c>
      <c r="G10278"/>
    </row>
    <row r="10279" spans="1:7" ht="34.5" customHeight="1" thickBot="1" x14ac:dyDescent="0.25">
      <c r="A10279" s="407">
        <v>87410</v>
      </c>
      <c r="B10279" s="407" t="s">
        <v>12725</v>
      </c>
      <c r="C10279" s="407" t="s">
        <v>12726</v>
      </c>
      <c r="D10279" s="407">
        <v>614.69000000000005</v>
      </c>
      <c r="E10279" s="404" t="s">
        <v>65</v>
      </c>
      <c r="G10279"/>
    </row>
    <row r="10280" spans="1:7" ht="34.5" customHeight="1" thickBot="1" x14ac:dyDescent="0.25">
      <c r="A10280" s="406">
        <v>88626</v>
      </c>
      <c r="B10280" s="406" t="s">
        <v>12727</v>
      </c>
      <c r="C10280" s="406" t="s">
        <v>12728</v>
      </c>
      <c r="D10280" s="406">
        <v>330.26</v>
      </c>
      <c r="E10280" s="404" t="s">
        <v>65</v>
      </c>
      <c r="G10280"/>
    </row>
    <row r="10281" spans="1:7" ht="34.5" customHeight="1" thickBot="1" x14ac:dyDescent="0.25">
      <c r="A10281" s="407">
        <v>88627</v>
      </c>
      <c r="B10281" s="407" t="s">
        <v>12729</v>
      </c>
      <c r="C10281" s="407" t="s">
        <v>1308</v>
      </c>
      <c r="D10281" s="407">
        <v>390.25</v>
      </c>
      <c r="E10281" s="404" t="s">
        <v>65</v>
      </c>
      <c r="G10281"/>
    </row>
    <row r="10282" spans="1:7" ht="34.5" customHeight="1" thickBot="1" x14ac:dyDescent="0.25">
      <c r="A10282" s="406">
        <v>88628</v>
      </c>
      <c r="B10282" s="406" t="s">
        <v>12730</v>
      </c>
      <c r="C10282" s="406" t="s">
        <v>12731</v>
      </c>
      <c r="D10282" s="406">
        <v>359.37</v>
      </c>
      <c r="E10282" s="404" t="s">
        <v>65</v>
      </c>
      <c r="G10282"/>
    </row>
    <row r="10283" spans="1:7" ht="34.5" customHeight="1" thickBot="1" x14ac:dyDescent="0.25">
      <c r="A10283" s="407">
        <v>88629</v>
      </c>
      <c r="B10283" s="407" t="s">
        <v>12732</v>
      </c>
      <c r="C10283" s="407" t="s">
        <v>12733</v>
      </c>
      <c r="D10283" s="407">
        <v>422.97</v>
      </c>
      <c r="E10283" s="404" t="s">
        <v>65</v>
      </c>
      <c r="G10283"/>
    </row>
    <row r="10284" spans="1:7" ht="34.5" customHeight="1" thickBot="1" x14ac:dyDescent="0.25">
      <c r="A10284" s="406">
        <v>88630</v>
      </c>
      <c r="B10284" s="406" t="s">
        <v>12734</v>
      </c>
      <c r="C10284" s="406" t="s">
        <v>12731</v>
      </c>
      <c r="D10284" s="406">
        <v>314.66000000000003</v>
      </c>
      <c r="E10284" s="404" t="s">
        <v>65</v>
      </c>
      <c r="G10284"/>
    </row>
    <row r="10285" spans="1:7" ht="34.5" customHeight="1" thickBot="1" x14ac:dyDescent="0.25">
      <c r="A10285" s="407">
        <v>88631</v>
      </c>
      <c r="B10285" s="407" t="s">
        <v>12735</v>
      </c>
      <c r="C10285" s="407" t="s">
        <v>12733</v>
      </c>
      <c r="D10285" s="407">
        <v>380.47</v>
      </c>
      <c r="E10285" s="404" t="s">
        <v>65</v>
      </c>
      <c r="G10285"/>
    </row>
    <row r="10286" spans="1:7" ht="34.5" customHeight="1" thickBot="1" x14ac:dyDescent="0.25">
      <c r="A10286" s="406">
        <v>88715</v>
      </c>
      <c r="B10286" s="406" t="s">
        <v>12736</v>
      </c>
      <c r="C10286" s="406" t="s">
        <v>8593</v>
      </c>
      <c r="D10286" s="406">
        <v>315.27999999999997</v>
      </c>
      <c r="E10286" s="404" t="s">
        <v>65</v>
      </c>
      <c r="G10286"/>
    </row>
    <row r="10287" spans="1:7" ht="34.5" customHeight="1" thickBot="1" x14ac:dyDescent="0.25">
      <c r="A10287" s="407">
        <v>211</v>
      </c>
      <c r="B10287" s="407" t="s">
        <v>1700</v>
      </c>
      <c r="C10287" s="407"/>
      <c r="D10287" s="407"/>
      <c r="E10287" s="404" t="s">
        <v>65</v>
      </c>
      <c r="G10287"/>
    </row>
    <row r="10288" spans="1:7" ht="34.5" customHeight="1" thickBot="1" x14ac:dyDescent="0.25">
      <c r="A10288" s="406">
        <v>73901</v>
      </c>
      <c r="B10288" s="406" t="s">
        <v>1703</v>
      </c>
      <c r="C10288" s="406"/>
      <c r="D10288" s="406"/>
      <c r="E10288" s="404" t="s">
        <v>65</v>
      </c>
      <c r="G10288"/>
    </row>
    <row r="10289" spans="1:7" ht="34.5" customHeight="1" thickBot="1" x14ac:dyDescent="0.25">
      <c r="A10289" s="407" t="s">
        <v>1704</v>
      </c>
      <c r="B10289" s="407" t="s">
        <v>3449</v>
      </c>
      <c r="C10289" s="407" t="s">
        <v>298</v>
      </c>
      <c r="D10289" s="407">
        <v>23.42</v>
      </c>
      <c r="E10289" s="404" t="s">
        <v>65</v>
      </c>
      <c r="G10289"/>
    </row>
    <row r="10290" spans="1:7" ht="34.5" customHeight="1" thickBot="1" x14ac:dyDescent="0.25">
      <c r="A10290" s="406" t="s">
        <v>1705</v>
      </c>
      <c r="B10290" s="406" t="s">
        <v>3450</v>
      </c>
      <c r="C10290" s="406" t="s">
        <v>298</v>
      </c>
      <c r="D10290" s="406">
        <v>56.21</v>
      </c>
      <c r="E10290" s="404" t="s">
        <v>65</v>
      </c>
      <c r="G10290"/>
    </row>
    <row r="10291" spans="1:7" ht="34.5" customHeight="1" thickBot="1" x14ac:dyDescent="0.25">
      <c r="A10291" s="407" t="s">
        <v>1706</v>
      </c>
      <c r="B10291" s="407" t="s">
        <v>3449</v>
      </c>
      <c r="C10291" s="407" t="s">
        <v>1377</v>
      </c>
      <c r="D10291" s="407">
        <v>46.84</v>
      </c>
      <c r="E10291" s="404" t="s">
        <v>65</v>
      </c>
      <c r="G10291"/>
    </row>
    <row r="10292" spans="1:7" ht="34.5" customHeight="1" thickBot="1" x14ac:dyDescent="0.25">
      <c r="A10292" s="406" t="s">
        <v>1707</v>
      </c>
      <c r="B10292" s="406" t="s">
        <v>3450</v>
      </c>
      <c r="C10292" s="406" t="s">
        <v>1377</v>
      </c>
      <c r="D10292" s="406">
        <v>77.62</v>
      </c>
      <c r="E10292" s="404" t="s">
        <v>65</v>
      </c>
      <c r="G10292"/>
    </row>
    <row r="10293" spans="1:7" ht="34.5" customHeight="1" thickBot="1" x14ac:dyDescent="0.25">
      <c r="A10293" s="407">
        <v>74023</v>
      </c>
      <c r="B10293" s="407" t="s">
        <v>1708</v>
      </c>
      <c r="C10293" s="407"/>
      <c r="D10293" s="407"/>
      <c r="E10293" s="404" t="s">
        <v>65</v>
      </c>
      <c r="G10293"/>
    </row>
    <row r="10294" spans="1:7" ht="34.5" customHeight="1" thickBot="1" x14ac:dyDescent="0.25">
      <c r="A10294" s="406" t="s">
        <v>1709</v>
      </c>
      <c r="B10294" s="406" t="s">
        <v>3451</v>
      </c>
      <c r="C10294" s="406" t="s">
        <v>298</v>
      </c>
      <c r="D10294" s="406">
        <v>32.119999999999997</v>
      </c>
      <c r="E10294" s="404" t="s">
        <v>65</v>
      </c>
      <c r="G10294"/>
    </row>
    <row r="10295" spans="1:7" ht="34.5" customHeight="1" thickBot="1" x14ac:dyDescent="0.25">
      <c r="A10295" s="407" t="s">
        <v>1710</v>
      </c>
      <c r="B10295" s="407" t="s">
        <v>3452</v>
      </c>
      <c r="C10295" s="407" t="s">
        <v>298</v>
      </c>
      <c r="D10295" s="407">
        <v>36.130000000000003</v>
      </c>
      <c r="E10295" s="404" t="s">
        <v>65</v>
      </c>
      <c r="G10295"/>
    </row>
    <row r="10296" spans="1:7" ht="34.5" customHeight="1" thickBot="1" x14ac:dyDescent="0.25">
      <c r="A10296" s="406" t="s">
        <v>1711</v>
      </c>
      <c r="B10296" s="406" t="s">
        <v>3453</v>
      </c>
      <c r="C10296" s="406" t="s">
        <v>298</v>
      </c>
      <c r="D10296" s="406">
        <v>38.81</v>
      </c>
      <c r="E10296" s="404" t="s">
        <v>65</v>
      </c>
      <c r="G10296"/>
    </row>
    <row r="10297" spans="1:7" ht="34.5" customHeight="1" thickBot="1" x14ac:dyDescent="0.25">
      <c r="A10297" s="407" t="s">
        <v>1712</v>
      </c>
      <c r="B10297" s="407" t="s">
        <v>3454</v>
      </c>
      <c r="C10297" s="407" t="s">
        <v>298</v>
      </c>
      <c r="D10297" s="407">
        <v>40.82</v>
      </c>
      <c r="E10297" s="404" t="s">
        <v>65</v>
      </c>
      <c r="G10297"/>
    </row>
    <row r="10298" spans="1:7" ht="34.5" customHeight="1" thickBot="1" x14ac:dyDescent="0.25">
      <c r="A10298" s="406" t="s">
        <v>1713</v>
      </c>
      <c r="B10298" s="406" t="s">
        <v>3455</v>
      </c>
      <c r="C10298" s="406" t="s">
        <v>298</v>
      </c>
      <c r="D10298" s="406">
        <v>53.53</v>
      </c>
      <c r="E10298" s="404" t="s">
        <v>65</v>
      </c>
      <c r="G10298"/>
    </row>
    <row r="10299" spans="1:7" ht="34.5" customHeight="1" thickBot="1" x14ac:dyDescent="0.25">
      <c r="A10299" s="407">
        <v>88036</v>
      </c>
      <c r="B10299" s="407" t="s">
        <v>8697</v>
      </c>
      <c r="C10299" s="407" t="s">
        <v>298</v>
      </c>
      <c r="D10299" s="407">
        <v>23.21</v>
      </c>
      <c r="E10299" s="404" t="s">
        <v>65</v>
      </c>
      <c r="G10299"/>
    </row>
    <row r="10300" spans="1:7" ht="34.5" customHeight="1" thickBot="1" x14ac:dyDescent="0.25">
      <c r="A10300" s="406">
        <v>88037</v>
      </c>
      <c r="B10300" s="406" t="s">
        <v>8698</v>
      </c>
      <c r="C10300" s="406" t="s">
        <v>298</v>
      </c>
      <c r="D10300" s="406">
        <v>32.520000000000003</v>
      </c>
      <c r="E10300" s="404" t="s">
        <v>65</v>
      </c>
      <c r="G10300"/>
    </row>
    <row r="10301" spans="1:7" ht="34.5" customHeight="1" thickBot="1" x14ac:dyDescent="0.25">
      <c r="A10301" s="407">
        <v>88038</v>
      </c>
      <c r="B10301" s="407" t="s">
        <v>8699</v>
      </c>
      <c r="C10301" s="407" t="s">
        <v>298</v>
      </c>
      <c r="D10301" s="407">
        <v>44.16</v>
      </c>
      <c r="E10301" s="404" t="s">
        <v>65</v>
      </c>
      <c r="G10301"/>
    </row>
    <row r="10302" spans="1:7" ht="34.5" customHeight="1" thickBot="1" x14ac:dyDescent="0.25">
      <c r="A10302" s="406">
        <v>88039</v>
      </c>
      <c r="B10302" s="406" t="s">
        <v>8700</v>
      </c>
      <c r="C10302" s="406" t="s">
        <v>298</v>
      </c>
      <c r="D10302" s="406">
        <v>55.79</v>
      </c>
      <c r="E10302" s="404" t="s">
        <v>65</v>
      </c>
      <c r="G10302"/>
    </row>
    <row r="10303" spans="1:7" ht="34.5" customHeight="1" thickBot="1" x14ac:dyDescent="0.25">
      <c r="A10303" s="407">
        <v>88040</v>
      </c>
      <c r="B10303" s="407" t="s">
        <v>12737</v>
      </c>
      <c r="C10303" s="407" t="s">
        <v>298</v>
      </c>
      <c r="D10303" s="407">
        <v>8.56</v>
      </c>
      <c r="E10303" s="404" t="s">
        <v>65</v>
      </c>
      <c r="G10303"/>
    </row>
    <row r="10304" spans="1:7" ht="34.5" customHeight="1" thickBot="1" x14ac:dyDescent="0.25">
      <c r="A10304" s="406">
        <v>88041</v>
      </c>
      <c r="B10304" s="406" t="s">
        <v>12738</v>
      </c>
      <c r="C10304" s="406" t="s">
        <v>298</v>
      </c>
      <c r="D10304" s="406">
        <v>13.27</v>
      </c>
      <c r="E10304" s="404" t="s">
        <v>65</v>
      </c>
      <c r="G10304"/>
    </row>
    <row r="10305" spans="1:7" ht="34.5" customHeight="1" thickBot="1" x14ac:dyDescent="0.25">
      <c r="A10305" s="407">
        <v>88042</v>
      </c>
      <c r="B10305" s="407" t="s">
        <v>12739</v>
      </c>
      <c r="C10305" s="407" t="s">
        <v>298</v>
      </c>
      <c r="D10305" s="407">
        <v>19.149999999999999</v>
      </c>
      <c r="E10305" s="404" t="s">
        <v>65</v>
      </c>
      <c r="G10305"/>
    </row>
    <row r="10306" spans="1:7" ht="34.5" customHeight="1" thickBot="1" x14ac:dyDescent="0.25">
      <c r="A10306" s="406">
        <v>88043</v>
      </c>
      <c r="B10306" s="406" t="s">
        <v>12740</v>
      </c>
      <c r="C10306" s="406" t="s">
        <v>298</v>
      </c>
      <c r="D10306" s="406">
        <v>25.03</v>
      </c>
      <c r="E10306" s="404" t="s">
        <v>65</v>
      </c>
      <c r="G10306"/>
    </row>
    <row r="10307" spans="1:7" ht="34.5" customHeight="1" thickBot="1" x14ac:dyDescent="0.25">
      <c r="A10307" s="407">
        <v>88044</v>
      </c>
      <c r="B10307" s="407" t="s">
        <v>8701</v>
      </c>
      <c r="C10307" s="407" t="s">
        <v>2</v>
      </c>
      <c r="D10307" s="407">
        <v>0.48</v>
      </c>
      <c r="E10307" s="404" t="s">
        <v>65</v>
      </c>
      <c r="G10307"/>
    </row>
    <row r="10308" spans="1:7" ht="34.5" customHeight="1" thickBot="1" x14ac:dyDescent="0.25">
      <c r="A10308" s="406">
        <v>88045</v>
      </c>
      <c r="B10308" s="406" t="s">
        <v>8702</v>
      </c>
      <c r="C10308" s="406" t="s">
        <v>2</v>
      </c>
      <c r="D10308" s="406">
        <v>0.24</v>
      </c>
      <c r="E10308" s="404" t="s">
        <v>65</v>
      </c>
      <c r="G10308"/>
    </row>
    <row r="10309" spans="1:7" ht="34.5" customHeight="1" thickBot="1" x14ac:dyDescent="0.25">
      <c r="A10309" s="407">
        <v>88046</v>
      </c>
      <c r="B10309" s="407" t="s">
        <v>8703</v>
      </c>
      <c r="C10309" s="407" t="s">
        <v>2</v>
      </c>
      <c r="D10309" s="407">
        <v>0.21</v>
      </c>
      <c r="E10309" s="404" t="s">
        <v>65</v>
      </c>
      <c r="G10309"/>
    </row>
    <row r="10310" spans="1:7" ht="34.5" customHeight="1" thickBot="1" x14ac:dyDescent="0.25">
      <c r="A10310" s="406">
        <v>88047</v>
      </c>
      <c r="B10310" s="406" t="s">
        <v>8704</v>
      </c>
      <c r="C10310" s="406" t="s">
        <v>2</v>
      </c>
      <c r="D10310" s="406">
        <v>7.0000000000000007E-2</v>
      </c>
      <c r="E10310" s="404" t="s">
        <v>65</v>
      </c>
      <c r="G10310"/>
    </row>
    <row r="10311" spans="1:7" ht="34.5" customHeight="1" thickBot="1" x14ac:dyDescent="0.25">
      <c r="A10311" s="407">
        <v>88048</v>
      </c>
      <c r="B10311" s="407" t="s">
        <v>8705</v>
      </c>
      <c r="C10311" s="407" t="s">
        <v>2</v>
      </c>
      <c r="D10311" s="407">
        <v>0.27</v>
      </c>
      <c r="E10311" s="404" t="s">
        <v>65</v>
      </c>
      <c r="G10311"/>
    </row>
    <row r="10312" spans="1:7" ht="34.5" customHeight="1" thickBot="1" x14ac:dyDescent="0.25">
      <c r="A10312" s="406">
        <v>88049</v>
      </c>
      <c r="B10312" s="406" t="s">
        <v>8706</v>
      </c>
      <c r="C10312" s="406" t="s">
        <v>2</v>
      </c>
      <c r="D10312" s="406">
        <v>0.09</v>
      </c>
      <c r="E10312" s="404" t="s">
        <v>65</v>
      </c>
      <c r="G10312"/>
    </row>
    <row r="10313" spans="1:7" ht="34.5" customHeight="1" thickBot="1" x14ac:dyDescent="0.25">
      <c r="A10313" s="407">
        <v>88050</v>
      </c>
      <c r="B10313" s="407" t="s">
        <v>8707</v>
      </c>
      <c r="C10313" s="407" t="s">
        <v>2</v>
      </c>
      <c r="D10313" s="407">
        <v>0.36</v>
      </c>
      <c r="E10313" s="404" t="s">
        <v>65</v>
      </c>
      <c r="G10313"/>
    </row>
    <row r="10314" spans="1:7" ht="34.5" customHeight="1" thickBot="1" x14ac:dyDescent="0.25">
      <c r="A10314" s="406">
        <v>88051</v>
      </c>
      <c r="B10314" s="406" t="s">
        <v>8708</v>
      </c>
      <c r="C10314" s="406" t="s">
        <v>2</v>
      </c>
      <c r="D10314" s="406">
        <v>0.11</v>
      </c>
      <c r="E10314" s="404" t="s">
        <v>65</v>
      </c>
      <c r="G10314"/>
    </row>
    <row r="10315" spans="1:7" ht="34.5" customHeight="1" thickBot="1" x14ac:dyDescent="0.25">
      <c r="A10315" s="407">
        <v>88052</v>
      </c>
      <c r="B10315" s="407" t="s">
        <v>8709</v>
      </c>
      <c r="C10315" s="407" t="s">
        <v>2</v>
      </c>
      <c r="D10315" s="407">
        <v>0.44</v>
      </c>
      <c r="E10315" s="404" t="s">
        <v>65</v>
      </c>
      <c r="G10315"/>
    </row>
    <row r="10316" spans="1:7" ht="34.5" customHeight="1" thickBot="1" x14ac:dyDescent="0.25">
      <c r="A10316" s="406">
        <v>88053</v>
      </c>
      <c r="B10316" s="406" t="s">
        <v>8710</v>
      </c>
      <c r="C10316" s="406" t="s">
        <v>2</v>
      </c>
      <c r="D10316" s="406">
        <v>0.13</v>
      </c>
      <c r="E10316" s="404" t="s">
        <v>65</v>
      </c>
      <c r="G10316"/>
    </row>
    <row r="10317" spans="1:7" ht="34.5" customHeight="1" thickBot="1" x14ac:dyDescent="0.25">
      <c r="A10317" s="407">
        <v>88054</v>
      </c>
      <c r="B10317" s="407" t="s">
        <v>8711</v>
      </c>
      <c r="C10317" s="407" t="s">
        <v>2</v>
      </c>
      <c r="D10317" s="407">
        <v>0.08</v>
      </c>
      <c r="E10317" s="404" t="s">
        <v>65</v>
      </c>
      <c r="G10317"/>
    </row>
    <row r="10318" spans="1:7" ht="34.5" customHeight="1" thickBot="1" x14ac:dyDescent="0.25">
      <c r="A10318" s="406">
        <v>88055</v>
      </c>
      <c r="B10318" s="406" t="s">
        <v>8712</v>
      </c>
      <c r="C10318" s="406" t="s">
        <v>2</v>
      </c>
      <c r="D10318" s="406">
        <v>0.02</v>
      </c>
      <c r="E10318" s="404" t="s">
        <v>65</v>
      </c>
      <c r="G10318"/>
    </row>
    <row r="10319" spans="1:7" ht="34.5" customHeight="1" thickBot="1" x14ac:dyDescent="0.25">
      <c r="A10319" s="407">
        <v>88056</v>
      </c>
      <c r="B10319" s="407" t="s">
        <v>8713</v>
      </c>
      <c r="C10319" s="407" t="s">
        <v>2</v>
      </c>
      <c r="D10319" s="407">
        <v>0.14000000000000001</v>
      </c>
      <c r="E10319" s="404" t="s">
        <v>65</v>
      </c>
      <c r="G10319"/>
    </row>
    <row r="10320" spans="1:7" ht="34.5" customHeight="1" thickBot="1" x14ac:dyDescent="0.25">
      <c r="A10320" s="406">
        <v>88057</v>
      </c>
      <c r="B10320" s="406" t="s">
        <v>8714</v>
      </c>
      <c r="C10320" s="406" t="s">
        <v>2</v>
      </c>
      <c r="D10320" s="406">
        <v>0.03</v>
      </c>
      <c r="E10320" s="404" t="s">
        <v>65</v>
      </c>
      <c r="G10320"/>
    </row>
    <row r="10321" spans="1:7" ht="34.5" customHeight="1" thickBot="1" x14ac:dyDescent="0.25">
      <c r="A10321" s="407">
        <v>88058</v>
      </c>
      <c r="B10321" s="407" t="s">
        <v>8715</v>
      </c>
      <c r="C10321" s="407" t="s">
        <v>2</v>
      </c>
      <c r="D10321" s="407">
        <v>0.21</v>
      </c>
      <c r="E10321" s="404" t="s">
        <v>65</v>
      </c>
      <c r="G10321"/>
    </row>
    <row r="10322" spans="1:7" ht="34.5" customHeight="1" thickBot="1" x14ac:dyDescent="0.25">
      <c r="A10322" s="406">
        <v>88059</v>
      </c>
      <c r="B10322" s="406" t="s">
        <v>8716</v>
      </c>
      <c r="C10322" s="406" t="s">
        <v>2</v>
      </c>
      <c r="D10322" s="406">
        <v>0.05</v>
      </c>
      <c r="E10322" s="404" t="s">
        <v>65</v>
      </c>
      <c r="G10322"/>
    </row>
    <row r="10323" spans="1:7" ht="34.5" customHeight="1" thickBot="1" x14ac:dyDescent="0.25">
      <c r="A10323" s="407">
        <v>88060</v>
      </c>
      <c r="B10323" s="407" t="s">
        <v>8717</v>
      </c>
      <c r="C10323" s="407" t="s">
        <v>2</v>
      </c>
      <c r="D10323" s="407">
        <v>0.27</v>
      </c>
      <c r="E10323" s="404" t="s">
        <v>65</v>
      </c>
      <c r="G10323"/>
    </row>
    <row r="10324" spans="1:7" ht="34.5" customHeight="1" thickBot="1" x14ac:dyDescent="0.25">
      <c r="A10324" s="406">
        <v>88061</v>
      </c>
      <c r="B10324" s="406" t="s">
        <v>8718</v>
      </c>
      <c r="C10324" s="406" t="s">
        <v>2</v>
      </c>
      <c r="D10324" s="406">
        <v>0.06</v>
      </c>
      <c r="E10324" s="404" t="s">
        <v>65</v>
      </c>
      <c r="G10324"/>
    </row>
    <row r="10325" spans="1:7" ht="34.5" customHeight="1" thickBot="1" x14ac:dyDescent="0.25">
      <c r="A10325" s="407">
        <v>88074</v>
      </c>
      <c r="B10325" s="407" t="s">
        <v>8719</v>
      </c>
      <c r="C10325" s="407" t="s">
        <v>184</v>
      </c>
      <c r="D10325" s="407">
        <v>0.69</v>
      </c>
      <c r="E10325" s="404" t="s">
        <v>65</v>
      </c>
      <c r="G10325"/>
    </row>
    <row r="10326" spans="1:7" ht="34.5" customHeight="1" thickBot="1" x14ac:dyDescent="0.25">
      <c r="A10326" s="406">
        <v>88075</v>
      </c>
      <c r="B10326" s="406" t="s">
        <v>8720</v>
      </c>
      <c r="C10326" s="406" t="s">
        <v>184</v>
      </c>
      <c r="D10326" s="406">
        <v>0.46</v>
      </c>
      <c r="E10326" s="404" t="s">
        <v>65</v>
      </c>
      <c r="G10326"/>
    </row>
    <row r="10327" spans="1:7" ht="34.5" customHeight="1" thickBot="1" x14ac:dyDescent="0.25">
      <c r="A10327" s="407">
        <v>88076</v>
      </c>
      <c r="B10327" s="407" t="s">
        <v>8721</v>
      </c>
      <c r="C10327" s="407" t="s">
        <v>184</v>
      </c>
      <c r="D10327" s="407">
        <v>0.53</v>
      </c>
      <c r="E10327" s="404" t="s">
        <v>65</v>
      </c>
      <c r="G10327"/>
    </row>
    <row r="10328" spans="1:7" ht="34.5" customHeight="1" thickBot="1" x14ac:dyDescent="0.25">
      <c r="A10328" s="406">
        <v>88077</v>
      </c>
      <c r="B10328" s="406" t="s">
        <v>8722</v>
      </c>
      <c r="C10328" s="406" t="s">
        <v>184</v>
      </c>
      <c r="D10328" s="406">
        <v>0.62</v>
      </c>
      <c r="E10328" s="404" t="s">
        <v>65</v>
      </c>
      <c r="G10328"/>
    </row>
    <row r="10329" spans="1:7" ht="34.5" customHeight="1" thickBot="1" x14ac:dyDescent="0.25">
      <c r="A10329" s="407">
        <v>88078</v>
      </c>
      <c r="B10329" s="407" t="s">
        <v>8723</v>
      </c>
      <c r="C10329" s="407" t="s">
        <v>184</v>
      </c>
      <c r="D10329" s="407">
        <v>0.71</v>
      </c>
      <c r="E10329" s="404" t="s">
        <v>65</v>
      </c>
      <c r="G10329"/>
    </row>
    <row r="10330" spans="1:7" ht="34.5" customHeight="1" thickBot="1" x14ac:dyDescent="0.25">
      <c r="A10330" s="406">
        <v>88079</v>
      </c>
      <c r="B10330" s="406" t="s">
        <v>8724</v>
      </c>
      <c r="C10330" s="406" t="s">
        <v>8725</v>
      </c>
      <c r="D10330" s="406">
        <v>0.12</v>
      </c>
      <c r="E10330" s="404" t="s">
        <v>65</v>
      </c>
      <c r="G10330"/>
    </row>
    <row r="10331" spans="1:7" ht="34.5" customHeight="1" thickBot="1" x14ac:dyDescent="0.25">
      <c r="A10331" s="407">
        <v>88080</v>
      </c>
      <c r="B10331" s="407" t="s">
        <v>8724</v>
      </c>
      <c r="C10331" s="407" t="s">
        <v>8726</v>
      </c>
      <c r="D10331" s="407">
        <v>0.2</v>
      </c>
      <c r="E10331" s="404" t="s">
        <v>65</v>
      </c>
      <c r="G10331"/>
    </row>
    <row r="10332" spans="1:7" ht="34.5" customHeight="1" thickBot="1" x14ac:dyDescent="0.25">
      <c r="A10332" s="406">
        <v>88081</v>
      </c>
      <c r="B10332" s="406" t="s">
        <v>8727</v>
      </c>
      <c r="C10332" s="406" t="s">
        <v>8728</v>
      </c>
      <c r="D10332" s="406">
        <v>0.3</v>
      </c>
      <c r="E10332" s="404" t="s">
        <v>65</v>
      </c>
      <c r="G10332"/>
    </row>
    <row r="10333" spans="1:7" ht="34.5" customHeight="1" thickBot="1" x14ac:dyDescent="0.25">
      <c r="A10333" s="407">
        <v>88082</v>
      </c>
      <c r="B10333" s="407" t="s">
        <v>8729</v>
      </c>
      <c r="C10333" s="407" t="s">
        <v>8730</v>
      </c>
      <c r="D10333" s="407">
        <v>0.4</v>
      </c>
      <c r="E10333" s="404" t="s">
        <v>65</v>
      </c>
      <c r="G10333"/>
    </row>
    <row r="10334" spans="1:7" ht="34.5" customHeight="1" thickBot="1" x14ac:dyDescent="0.25">
      <c r="A10334" s="406">
        <v>88083</v>
      </c>
      <c r="B10334" s="406" t="s">
        <v>12741</v>
      </c>
      <c r="C10334" s="406" t="s">
        <v>12742</v>
      </c>
      <c r="D10334" s="406">
        <v>7.0000000000000007E-2</v>
      </c>
      <c r="E10334" s="404" t="s">
        <v>65</v>
      </c>
      <c r="G10334"/>
    </row>
    <row r="10335" spans="1:7" ht="34.5" customHeight="1" thickBot="1" x14ac:dyDescent="0.25">
      <c r="A10335" s="407">
        <v>88084</v>
      </c>
      <c r="B10335" s="407" t="s">
        <v>12743</v>
      </c>
      <c r="C10335" s="407" t="s">
        <v>12742</v>
      </c>
      <c r="D10335" s="407">
        <v>0.12</v>
      </c>
      <c r="E10335" s="404" t="s">
        <v>65</v>
      </c>
      <c r="G10335"/>
    </row>
    <row r="10336" spans="1:7" ht="34.5" customHeight="1" thickBot="1" x14ac:dyDescent="0.25">
      <c r="A10336" s="406">
        <v>88085</v>
      </c>
      <c r="B10336" s="406" t="s">
        <v>12744</v>
      </c>
      <c r="C10336" s="406" t="s">
        <v>12742</v>
      </c>
      <c r="D10336" s="406">
        <v>0.16</v>
      </c>
      <c r="E10336" s="404" t="s">
        <v>65</v>
      </c>
      <c r="G10336"/>
    </row>
    <row r="10337" spans="1:7" ht="34.5" customHeight="1" thickBot="1" x14ac:dyDescent="0.25">
      <c r="A10337" s="407">
        <v>88086</v>
      </c>
      <c r="B10337" s="407" t="s">
        <v>12745</v>
      </c>
      <c r="C10337" s="407" t="s">
        <v>12746</v>
      </c>
      <c r="D10337" s="407">
        <v>0.22</v>
      </c>
      <c r="E10337" s="404" t="s">
        <v>65</v>
      </c>
      <c r="G10337"/>
    </row>
    <row r="10338" spans="1:7" ht="34.5" customHeight="1" thickBot="1" x14ac:dyDescent="0.25">
      <c r="A10338" s="406">
        <v>88087</v>
      </c>
      <c r="B10338" s="406" t="s">
        <v>8731</v>
      </c>
      <c r="C10338" s="406" t="s">
        <v>2072</v>
      </c>
      <c r="D10338" s="406">
        <v>0.05</v>
      </c>
      <c r="E10338" s="404" t="s">
        <v>65</v>
      </c>
      <c r="G10338"/>
    </row>
    <row r="10339" spans="1:7" ht="34.5" customHeight="1" thickBot="1" x14ac:dyDescent="0.25">
      <c r="A10339" s="407">
        <v>88099</v>
      </c>
      <c r="B10339" s="407" t="s">
        <v>8739</v>
      </c>
      <c r="C10339" s="407" t="s">
        <v>2</v>
      </c>
      <c r="D10339" s="407">
        <v>0.19</v>
      </c>
      <c r="E10339" s="404" t="s">
        <v>65</v>
      </c>
      <c r="G10339"/>
    </row>
    <row r="10340" spans="1:7" ht="34.5" customHeight="1" thickBot="1" x14ac:dyDescent="0.25">
      <c r="A10340" s="406">
        <v>88100</v>
      </c>
      <c r="B10340" s="406" t="s">
        <v>8740</v>
      </c>
      <c r="C10340" s="406" t="s">
        <v>2</v>
      </c>
      <c r="D10340" s="406">
        <v>0.09</v>
      </c>
      <c r="E10340" s="404" t="s">
        <v>65</v>
      </c>
      <c r="G10340"/>
    </row>
    <row r="10341" spans="1:7" ht="34.5" customHeight="1" thickBot="1" x14ac:dyDescent="0.25">
      <c r="A10341" s="407">
        <v>88101</v>
      </c>
      <c r="B10341" s="407" t="s">
        <v>8741</v>
      </c>
      <c r="C10341" s="407" t="s">
        <v>184</v>
      </c>
      <c r="D10341" s="407">
        <v>0.3</v>
      </c>
      <c r="E10341" s="404" t="s">
        <v>65</v>
      </c>
      <c r="G10341"/>
    </row>
    <row r="10342" spans="1:7" ht="34.5" customHeight="1" thickBot="1" x14ac:dyDescent="0.25">
      <c r="A10342" s="406">
        <v>88102</v>
      </c>
      <c r="B10342" s="406" t="s">
        <v>8742</v>
      </c>
      <c r="C10342" s="406" t="s">
        <v>2072</v>
      </c>
      <c r="D10342" s="406">
        <v>0.02</v>
      </c>
      <c r="E10342" s="404" t="s">
        <v>65</v>
      </c>
      <c r="G10342"/>
    </row>
    <row r="10343" spans="1:7" ht="34.5" customHeight="1" thickBot="1" x14ac:dyDescent="0.25">
      <c r="A10343" s="407">
        <v>88103</v>
      </c>
      <c r="B10343" s="407" t="s">
        <v>8743</v>
      </c>
      <c r="C10343" s="407" t="s">
        <v>2072</v>
      </c>
      <c r="D10343" s="407">
        <v>0.04</v>
      </c>
      <c r="E10343" s="404" t="s">
        <v>65</v>
      </c>
      <c r="G10343"/>
    </row>
    <row r="10344" spans="1:7" ht="34.5" customHeight="1" thickBot="1" x14ac:dyDescent="0.25">
      <c r="A10344" s="406">
        <v>89176</v>
      </c>
      <c r="B10344" s="406" t="s">
        <v>8685</v>
      </c>
      <c r="C10344" s="406" t="s">
        <v>1377</v>
      </c>
      <c r="D10344" s="406">
        <v>6.69</v>
      </c>
      <c r="E10344" s="404" t="s">
        <v>65</v>
      </c>
      <c r="G10344"/>
    </row>
    <row r="10345" spans="1:7" ht="34.5" customHeight="1" thickBot="1" x14ac:dyDescent="0.25">
      <c r="A10345" s="407">
        <v>89177</v>
      </c>
      <c r="B10345" s="407" t="s">
        <v>8686</v>
      </c>
      <c r="C10345" s="407" t="s">
        <v>1377</v>
      </c>
      <c r="D10345" s="407">
        <v>9.36</v>
      </c>
      <c r="E10345" s="404" t="s">
        <v>65</v>
      </c>
      <c r="G10345"/>
    </row>
    <row r="10346" spans="1:7" ht="34.5" customHeight="1" thickBot="1" x14ac:dyDescent="0.25">
      <c r="A10346" s="406">
        <v>89178</v>
      </c>
      <c r="B10346" s="406" t="s">
        <v>8687</v>
      </c>
      <c r="C10346" s="406" t="s">
        <v>1377</v>
      </c>
      <c r="D10346" s="406">
        <v>10.7</v>
      </c>
      <c r="E10346" s="404" t="s">
        <v>65</v>
      </c>
      <c r="G10346"/>
    </row>
    <row r="10347" spans="1:7" ht="34.5" customHeight="1" thickBot="1" x14ac:dyDescent="0.25">
      <c r="A10347" s="407">
        <v>89179</v>
      </c>
      <c r="B10347" s="407" t="s">
        <v>8688</v>
      </c>
      <c r="C10347" s="407" t="s">
        <v>1377</v>
      </c>
      <c r="D10347" s="407">
        <v>10.7</v>
      </c>
      <c r="E10347" s="404" t="s">
        <v>65</v>
      </c>
      <c r="G10347"/>
    </row>
    <row r="10348" spans="1:7" ht="34.5" customHeight="1" thickBot="1" x14ac:dyDescent="0.25">
      <c r="A10348" s="406">
        <v>89180</v>
      </c>
      <c r="B10348" s="406" t="s">
        <v>8689</v>
      </c>
      <c r="C10348" s="406" t="s">
        <v>1377</v>
      </c>
      <c r="D10348" s="406">
        <v>12.04</v>
      </c>
      <c r="E10348" s="404" t="s">
        <v>65</v>
      </c>
      <c r="G10348"/>
    </row>
    <row r="10349" spans="1:7" ht="34.5" customHeight="1" thickBot="1" x14ac:dyDescent="0.25">
      <c r="A10349" s="407">
        <v>89181</v>
      </c>
      <c r="B10349" s="407" t="s">
        <v>8690</v>
      </c>
      <c r="C10349" s="407" t="s">
        <v>1377</v>
      </c>
      <c r="D10349" s="407">
        <v>14.72</v>
      </c>
      <c r="E10349" s="404" t="s">
        <v>65</v>
      </c>
      <c r="G10349"/>
    </row>
    <row r="10350" spans="1:7" ht="34.5" customHeight="1" thickBot="1" x14ac:dyDescent="0.25">
      <c r="A10350" s="406">
        <v>89182</v>
      </c>
      <c r="B10350" s="406" t="s">
        <v>8691</v>
      </c>
      <c r="C10350" s="406" t="s">
        <v>1377</v>
      </c>
      <c r="D10350" s="406">
        <v>14.72</v>
      </c>
      <c r="E10350" s="404" t="s">
        <v>65</v>
      </c>
      <c r="G10350"/>
    </row>
    <row r="10351" spans="1:7" ht="34.5" customHeight="1" thickBot="1" x14ac:dyDescent="0.25">
      <c r="A10351" s="407">
        <v>89183</v>
      </c>
      <c r="B10351" s="407" t="s">
        <v>8692</v>
      </c>
      <c r="C10351" s="407" t="s">
        <v>1377</v>
      </c>
      <c r="D10351" s="407">
        <v>16.059999999999999</v>
      </c>
      <c r="E10351" s="404" t="s">
        <v>65</v>
      </c>
      <c r="G10351"/>
    </row>
    <row r="10352" spans="1:7" ht="34.5" customHeight="1" thickBot="1" x14ac:dyDescent="0.25">
      <c r="A10352" s="406">
        <v>89184</v>
      </c>
      <c r="B10352" s="406" t="s">
        <v>8693</v>
      </c>
      <c r="C10352" s="406" t="s">
        <v>1377</v>
      </c>
      <c r="D10352" s="406">
        <v>18.73</v>
      </c>
      <c r="E10352" s="404" t="s">
        <v>65</v>
      </c>
      <c r="G10352"/>
    </row>
    <row r="10353" spans="1:7" ht="34.5" customHeight="1" thickBot="1" x14ac:dyDescent="0.25">
      <c r="A10353" s="407">
        <v>89185</v>
      </c>
      <c r="B10353" s="407" t="s">
        <v>8694</v>
      </c>
      <c r="C10353" s="407" t="s">
        <v>1377</v>
      </c>
      <c r="D10353" s="407">
        <v>18.73</v>
      </c>
      <c r="E10353" s="404" t="s">
        <v>65</v>
      </c>
      <c r="G10353"/>
    </row>
    <row r="10354" spans="1:7" ht="34.5" customHeight="1" thickBot="1" x14ac:dyDescent="0.25">
      <c r="A10354" s="406">
        <v>89186</v>
      </c>
      <c r="B10354" s="406" t="s">
        <v>8695</v>
      </c>
      <c r="C10354" s="406" t="s">
        <v>1377</v>
      </c>
      <c r="D10354" s="406">
        <v>20.07</v>
      </c>
      <c r="E10354" s="404" t="s">
        <v>65</v>
      </c>
      <c r="G10354"/>
    </row>
    <row r="10355" spans="1:7" ht="34.5" customHeight="1" thickBot="1" x14ac:dyDescent="0.25">
      <c r="A10355" s="407">
        <v>89187</v>
      </c>
      <c r="B10355" s="407" t="s">
        <v>8696</v>
      </c>
      <c r="C10355" s="407" t="s">
        <v>1377</v>
      </c>
      <c r="D10355" s="407">
        <v>22.75</v>
      </c>
      <c r="E10355" s="404" t="s">
        <v>65</v>
      </c>
      <c r="G10355"/>
    </row>
    <row r="10356" spans="1:7" ht="34.5" customHeight="1" thickBot="1" x14ac:dyDescent="0.25">
      <c r="A10356" s="406">
        <v>89188</v>
      </c>
      <c r="B10356" s="406" t="s">
        <v>8732</v>
      </c>
      <c r="C10356" s="406" t="s">
        <v>2717</v>
      </c>
      <c r="D10356" s="406">
        <v>0.33</v>
      </c>
      <c r="E10356" s="404" t="s">
        <v>65</v>
      </c>
      <c r="G10356"/>
    </row>
    <row r="10357" spans="1:7" ht="34.5" customHeight="1" thickBot="1" x14ac:dyDescent="0.25">
      <c r="A10357" s="407">
        <v>89189</v>
      </c>
      <c r="B10357" s="407" t="s">
        <v>8733</v>
      </c>
      <c r="C10357" s="407" t="s">
        <v>2717</v>
      </c>
      <c r="D10357" s="407">
        <v>0.43</v>
      </c>
      <c r="E10357" s="404" t="s">
        <v>65</v>
      </c>
      <c r="G10357"/>
    </row>
    <row r="10358" spans="1:7" ht="34.5" customHeight="1" thickBot="1" x14ac:dyDescent="0.25">
      <c r="A10358" s="406">
        <v>89190</v>
      </c>
      <c r="B10358" s="406" t="s">
        <v>8734</v>
      </c>
      <c r="C10358" s="406" t="s">
        <v>2717</v>
      </c>
      <c r="D10358" s="406">
        <v>0.56999999999999995</v>
      </c>
      <c r="E10358" s="404" t="s">
        <v>65</v>
      </c>
      <c r="G10358"/>
    </row>
    <row r="10359" spans="1:7" ht="34.5" customHeight="1" thickBot="1" x14ac:dyDescent="0.25">
      <c r="A10359" s="407">
        <v>89191</v>
      </c>
      <c r="B10359" s="407" t="s">
        <v>8735</v>
      </c>
      <c r="C10359" s="407" t="s">
        <v>2717</v>
      </c>
      <c r="D10359" s="407">
        <v>0.69</v>
      </c>
      <c r="E10359" s="404" t="s">
        <v>65</v>
      </c>
      <c r="G10359"/>
    </row>
    <row r="10360" spans="1:7" ht="34.5" customHeight="1" thickBot="1" x14ac:dyDescent="0.25">
      <c r="A10360" s="406">
        <v>89192</v>
      </c>
      <c r="B10360" s="406" t="s">
        <v>8682</v>
      </c>
      <c r="C10360" s="406" t="s">
        <v>1377</v>
      </c>
      <c r="D10360" s="406">
        <v>20.07</v>
      </c>
      <c r="E10360" s="404" t="s">
        <v>65</v>
      </c>
      <c r="G10360"/>
    </row>
    <row r="10361" spans="1:7" ht="34.5" customHeight="1" thickBot="1" x14ac:dyDescent="0.25">
      <c r="A10361" s="407">
        <v>89193</v>
      </c>
      <c r="B10361" s="407" t="s">
        <v>8683</v>
      </c>
      <c r="C10361" s="407" t="s">
        <v>1377</v>
      </c>
      <c r="D10361" s="407">
        <v>33.450000000000003</v>
      </c>
      <c r="E10361" s="404" t="s">
        <v>65</v>
      </c>
      <c r="G10361"/>
    </row>
    <row r="10362" spans="1:7" ht="34.5" customHeight="1" thickBot="1" x14ac:dyDescent="0.25">
      <c r="A10362" s="406">
        <v>89194</v>
      </c>
      <c r="B10362" s="406" t="s">
        <v>8684</v>
      </c>
      <c r="C10362" s="406" t="s">
        <v>1377</v>
      </c>
      <c r="D10362" s="406">
        <v>49.52</v>
      </c>
      <c r="E10362" s="404" t="s">
        <v>65</v>
      </c>
      <c r="G10362"/>
    </row>
    <row r="10363" spans="1:7" ht="34.5" customHeight="1" thickBot="1" x14ac:dyDescent="0.25">
      <c r="A10363" s="407">
        <v>89195</v>
      </c>
      <c r="B10363" s="407" t="s">
        <v>8736</v>
      </c>
      <c r="C10363" s="407" t="s">
        <v>1377</v>
      </c>
      <c r="D10363" s="407">
        <v>8.0299999999999994</v>
      </c>
      <c r="E10363" s="404" t="s">
        <v>65</v>
      </c>
      <c r="G10363"/>
    </row>
    <row r="10364" spans="1:7" ht="34.5" customHeight="1" thickBot="1" x14ac:dyDescent="0.25">
      <c r="A10364" s="406">
        <v>89196</v>
      </c>
      <c r="B10364" s="406" t="s">
        <v>8737</v>
      </c>
      <c r="C10364" s="406" t="s">
        <v>1377</v>
      </c>
      <c r="D10364" s="406">
        <v>13.38</v>
      </c>
      <c r="E10364" s="404" t="s">
        <v>65</v>
      </c>
      <c r="G10364"/>
    </row>
    <row r="10365" spans="1:7" ht="34.5" customHeight="1" thickBot="1" x14ac:dyDescent="0.25">
      <c r="A10365" s="407">
        <v>89197</v>
      </c>
      <c r="B10365" s="407" t="s">
        <v>8738</v>
      </c>
      <c r="C10365" s="407" t="s">
        <v>1377</v>
      </c>
      <c r="D10365" s="407">
        <v>20.07</v>
      </c>
      <c r="E10365" s="404" t="s">
        <v>65</v>
      </c>
      <c r="G10365"/>
    </row>
    <row r="10366" spans="1:7" ht="34.5" customHeight="1" thickBot="1" x14ac:dyDescent="0.25">
      <c r="A10366" s="406">
        <v>91104</v>
      </c>
      <c r="B10366" s="406" t="s">
        <v>12747</v>
      </c>
      <c r="C10366" s="406" t="s">
        <v>12748</v>
      </c>
      <c r="D10366" s="406">
        <v>0.05</v>
      </c>
      <c r="E10366" s="404" t="s">
        <v>65</v>
      </c>
      <c r="G10366"/>
    </row>
    <row r="10367" spans="1:7" ht="34.5" customHeight="1" thickBot="1" x14ac:dyDescent="0.25">
      <c r="A10367" s="407">
        <v>91105</v>
      </c>
      <c r="B10367" s="407" t="s">
        <v>12749</v>
      </c>
      <c r="C10367" s="407" t="s">
        <v>104</v>
      </c>
      <c r="D10367" s="407">
        <v>0.12</v>
      </c>
      <c r="E10367" s="404" t="s">
        <v>65</v>
      </c>
      <c r="G10367"/>
    </row>
    <row r="10368" spans="1:7" ht="34.5" customHeight="1" thickBot="1" x14ac:dyDescent="0.25">
      <c r="A10368" s="406">
        <v>91106</v>
      </c>
      <c r="B10368" s="406" t="s">
        <v>12750</v>
      </c>
      <c r="C10368" s="406" t="s">
        <v>70</v>
      </c>
      <c r="D10368" s="406">
        <v>0.05</v>
      </c>
      <c r="E10368" s="404" t="s">
        <v>65</v>
      </c>
      <c r="G10368"/>
    </row>
    <row r="10369" spans="1:7" ht="34.5" customHeight="1" thickBot="1" x14ac:dyDescent="0.25">
      <c r="A10369" s="407">
        <v>91107</v>
      </c>
      <c r="B10369" s="407" t="s">
        <v>12751</v>
      </c>
      <c r="C10369" s="407" t="s">
        <v>70</v>
      </c>
      <c r="D10369" s="407">
        <v>0.06</v>
      </c>
      <c r="E10369" s="404" t="s">
        <v>65</v>
      </c>
      <c r="G10369"/>
    </row>
    <row r="10370" spans="1:7" ht="34.5" customHeight="1" thickBot="1" x14ac:dyDescent="0.25">
      <c r="A10370" s="406">
        <v>91108</v>
      </c>
      <c r="B10370" s="406" t="s">
        <v>12752</v>
      </c>
      <c r="C10370" s="406" t="s">
        <v>70</v>
      </c>
      <c r="D10370" s="406">
        <v>0.12</v>
      </c>
      <c r="E10370" s="404" t="s">
        <v>65</v>
      </c>
      <c r="G10370"/>
    </row>
    <row r="10371" spans="1:7" ht="34.5" customHeight="1" thickBot="1" x14ac:dyDescent="0.25">
      <c r="A10371" s="407">
        <v>91109</v>
      </c>
      <c r="B10371" s="407" t="s">
        <v>12753</v>
      </c>
      <c r="C10371" s="407" t="s">
        <v>70</v>
      </c>
      <c r="D10371" s="407">
        <v>0.1</v>
      </c>
      <c r="E10371" s="404" t="s">
        <v>65</v>
      </c>
      <c r="G10371"/>
    </row>
    <row r="10372" spans="1:7" ht="34.5" customHeight="1" thickBot="1" x14ac:dyDescent="0.25">
      <c r="A10372" s="406">
        <v>91110</v>
      </c>
      <c r="B10372" s="406" t="s">
        <v>12754</v>
      </c>
      <c r="C10372" s="406" t="s">
        <v>70</v>
      </c>
      <c r="D10372" s="406">
        <v>0.12</v>
      </c>
      <c r="E10372" s="404" t="s">
        <v>65</v>
      </c>
      <c r="G10372"/>
    </row>
    <row r="10373" spans="1:7" ht="34.5" customHeight="1" thickBot="1" x14ac:dyDescent="0.25">
      <c r="A10373" s="407">
        <v>91111</v>
      </c>
      <c r="B10373" s="407" t="s">
        <v>12755</v>
      </c>
      <c r="C10373" s="407" t="s">
        <v>70</v>
      </c>
      <c r="D10373" s="407">
        <v>0.17</v>
      </c>
      <c r="E10373" s="404" t="s">
        <v>65</v>
      </c>
      <c r="G10373"/>
    </row>
    <row r="10374" spans="1:7" ht="34.5" customHeight="1" thickBot="1" x14ac:dyDescent="0.25">
      <c r="A10374" s="406">
        <v>91112</v>
      </c>
      <c r="B10374" s="406" t="s">
        <v>12756</v>
      </c>
      <c r="C10374" s="406" t="s">
        <v>70</v>
      </c>
      <c r="D10374" s="406">
        <v>0.09</v>
      </c>
      <c r="E10374" s="404" t="s">
        <v>65</v>
      </c>
      <c r="G10374"/>
    </row>
    <row r="10375" spans="1:7" ht="34.5" customHeight="1" thickBot="1" x14ac:dyDescent="0.25">
      <c r="A10375" s="407">
        <v>91113</v>
      </c>
      <c r="B10375" s="407" t="s">
        <v>12757</v>
      </c>
      <c r="C10375" s="407" t="s">
        <v>70</v>
      </c>
      <c r="D10375" s="407">
        <v>0.19</v>
      </c>
      <c r="E10375" s="404" t="s">
        <v>65</v>
      </c>
      <c r="G10375"/>
    </row>
    <row r="10376" spans="1:7" ht="34.5" customHeight="1" thickBot="1" x14ac:dyDescent="0.25">
      <c r="A10376" s="406">
        <v>91114</v>
      </c>
      <c r="B10376" s="406" t="s">
        <v>12758</v>
      </c>
      <c r="C10376" s="406" t="s">
        <v>70</v>
      </c>
      <c r="D10376" s="406">
        <v>0.37</v>
      </c>
      <c r="E10376" s="404" t="s">
        <v>65</v>
      </c>
      <c r="G10376"/>
    </row>
    <row r="10377" spans="1:7" ht="34.5" customHeight="1" thickBot="1" x14ac:dyDescent="0.25">
      <c r="A10377" s="407">
        <v>91115</v>
      </c>
      <c r="B10377" s="407" t="s">
        <v>12759</v>
      </c>
      <c r="C10377" s="407" t="s">
        <v>70</v>
      </c>
      <c r="D10377" s="407">
        <v>0.06</v>
      </c>
      <c r="E10377" s="404" t="s">
        <v>65</v>
      </c>
      <c r="G10377"/>
    </row>
    <row r="10378" spans="1:7" ht="34.5" customHeight="1" thickBot="1" x14ac:dyDescent="0.25">
      <c r="A10378" s="406">
        <v>91116</v>
      </c>
      <c r="B10378" s="406" t="s">
        <v>12760</v>
      </c>
      <c r="C10378" s="406" t="s">
        <v>70</v>
      </c>
      <c r="D10378" s="406">
        <v>0.1</v>
      </c>
      <c r="E10378" s="404" t="s">
        <v>65</v>
      </c>
      <c r="G10378"/>
    </row>
    <row r="10379" spans="1:7" ht="34.5" customHeight="1" thickBot="1" x14ac:dyDescent="0.25">
      <c r="A10379" s="407">
        <v>91117</v>
      </c>
      <c r="B10379" s="407" t="s">
        <v>12761</v>
      </c>
      <c r="C10379" s="407" t="s">
        <v>70</v>
      </c>
      <c r="D10379" s="407">
        <v>0.15</v>
      </c>
      <c r="E10379" s="404" t="s">
        <v>65</v>
      </c>
      <c r="G10379"/>
    </row>
    <row r="10380" spans="1:7" ht="34.5" customHeight="1" thickBot="1" x14ac:dyDescent="0.25">
      <c r="A10380" s="406">
        <v>91118</v>
      </c>
      <c r="B10380" s="406" t="s">
        <v>12762</v>
      </c>
      <c r="C10380" s="406" t="s">
        <v>1038</v>
      </c>
      <c r="D10380" s="406">
        <v>0.12</v>
      </c>
      <c r="E10380" s="404" t="s">
        <v>65</v>
      </c>
      <c r="G10380"/>
    </row>
    <row r="10381" spans="1:7" ht="34.5" customHeight="1" thickBot="1" x14ac:dyDescent="0.25">
      <c r="A10381" s="407">
        <v>91119</v>
      </c>
      <c r="B10381" s="407" t="s">
        <v>12763</v>
      </c>
      <c r="C10381" s="407" t="s">
        <v>1038</v>
      </c>
      <c r="D10381" s="407">
        <v>0.24</v>
      </c>
      <c r="E10381" s="404" t="s">
        <v>65</v>
      </c>
      <c r="G10381"/>
    </row>
    <row r="10382" spans="1:7" ht="34.5" customHeight="1" thickBot="1" x14ac:dyDescent="0.25">
      <c r="A10382" s="406">
        <v>91120</v>
      </c>
      <c r="B10382" s="406" t="s">
        <v>12764</v>
      </c>
      <c r="C10382" s="406" t="s">
        <v>1038</v>
      </c>
      <c r="D10382" s="406">
        <v>0.37</v>
      </c>
      <c r="E10382" s="404" t="s">
        <v>65</v>
      </c>
      <c r="G10382"/>
    </row>
    <row r="10383" spans="1:7" ht="34.5" customHeight="1" thickBot="1" x14ac:dyDescent="0.25">
      <c r="A10383" s="407">
        <v>91121</v>
      </c>
      <c r="B10383" s="407" t="s">
        <v>12765</v>
      </c>
      <c r="C10383" s="407" t="s">
        <v>1038</v>
      </c>
      <c r="D10383" s="407">
        <v>0.61</v>
      </c>
      <c r="E10383" s="404" t="s">
        <v>65</v>
      </c>
      <c r="G10383"/>
    </row>
    <row r="10384" spans="1:7" ht="34.5" customHeight="1" thickBot="1" x14ac:dyDescent="0.25">
      <c r="A10384" s="406">
        <v>91122</v>
      </c>
      <c r="B10384" s="406" t="s">
        <v>12766</v>
      </c>
      <c r="C10384" s="406" t="s">
        <v>1038</v>
      </c>
      <c r="D10384" s="406">
        <v>0.86</v>
      </c>
      <c r="E10384" s="404" t="s">
        <v>65</v>
      </c>
      <c r="G10384"/>
    </row>
    <row r="10385" spans="1:7" ht="34.5" customHeight="1" thickBot="1" x14ac:dyDescent="0.25">
      <c r="A10385" s="407">
        <v>91123</v>
      </c>
      <c r="B10385" s="407" t="s">
        <v>12767</v>
      </c>
      <c r="C10385" s="407" t="s">
        <v>1038</v>
      </c>
      <c r="D10385" s="407">
        <v>1.1100000000000001</v>
      </c>
      <c r="E10385" s="404" t="s">
        <v>65</v>
      </c>
      <c r="G10385"/>
    </row>
    <row r="10386" spans="1:7" ht="34.5" customHeight="1" thickBot="1" x14ac:dyDescent="0.25">
      <c r="A10386" s="406">
        <v>91124</v>
      </c>
      <c r="B10386" s="406" t="s">
        <v>12768</v>
      </c>
      <c r="C10386" s="406" t="s">
        <v>298</v>
      </c>
      <c r="D10386" s="406">
        <v>56.88</v>
      </c>
      <c r="E10386" s="404" t="s">
        <v>65</v>
      </c>
      <c r="G10386"/>
    </row>
    <row r="10387" spans="1:7" ht="34.5" customHeight="1" thickBot="1" x14ac:dyDescent="0.25">
      <c r="A10387" s="407">
        <v>91125</v>
      </c>
      <c r="B10387" s="407" t="s">
        <v>12769</v>
      </c>
      <c r="C10387" s="407" t="s">
        <v>616</v>
      </c>
      <c r="D10387" s="407">
        <v>0.06</v>
      </c>
      <c r="E10387" s="404" t="s">
        <v>65</v>
      </c>
      <c r="G10387"/>
    </row>
    <row r="10388" spans="1:7" ht="34.5" customHeight="1" thickBot="1" x14ac:dyDescent="0.25">
      <c r="A10388" s="406">
        <v>91128</v>
      </c>
      <c r="B10388" s="406" t="s">
        <v>12770</v>
      </c>
      <c r="C10388" s="406" t="s">
        <v>2717</v>
      </c>
      <c r="D10388" s="406">
        <v>0.14000000000000001</v>
      </c>
      <c r="E10388" s="404" t="s">
        <v>65</v>
      </c>
      <c r="G10388"/>
    </row>
    <row r="10389" spans="1:7" ht="34.5" customHeight="1" thickBot="1" x14ac:dyDescent="0.25">
      <c r="A10389" s="407">
        <v>91129</v>
      </c>
      <c r="B10389" s="407" t="s">
        <v>12771</v>
      </c>
      <c r="C10389" s="407" t="s">
        <v>2717</v>
      </c>
      <c r="D10389" s="407">
        <v>0.21</v>
      </c>
      <c r="E10389" s="404" t="s">
        <v>65</v>
      </c>
      <c r="G10389"/>
    </row>
    <row r="10390" spans="1:7" ht="34.5" customHeight="1" thickBot="1" x14ac:dyDescent="0.25">
      <c r="A10390" s="406">
        <v>91130</v>
      </c>
      <c r="B10390" s="406" t="s">
        <v>12772</v>
      </c>
      <c r="C10390" s="406" t="s">
        <v>2717</v>
      </c>
      <c r="D10390" s="406">
        <v>0.28999999999999998</v>
      </c>
      <c r="E10390" s="404" t="s">
        <v>65</v>
      </c>
      <c r="G10390"/>
    </row>
    <row r="10391" spans="1:7" ht="34.5" customHeight="1" thickBot="1" x14ac:dyDescent="0.25">
      <c r="A10391" s="407">
        <v>91132</v>
      </c>
      <c r="B10391" s="407" t="s">
        <v>12773</v>
      </c>
      <c r="C10391" s="407" t="s">
        <v>2717</v>
      </c>
      <c r="D10391" s="407">
        <v>0.4</v>
      </c>
      <c r="E10391" s="404" t="s">
        <v>65</v>
      </c>
      <c r="G10391"/>
    </row>
    <row r="10392" spans="1:7" ht="34.5" customHeight="1" thickBot="1" x14ac:dyDescent="0.25">
      <c r="A10392" s="406">
        <v>91134</v>
      </c>
      <c r="B10392" s="406" t="s">
        <v>12774</v>
      </c>
      <c r="C10392" s="406" t="s">
        <v>1377</v>
      </c>
      <c r="D10392" s="406">
        <v>2.37</v>
      </c>
      <c r="E10392" s="404" t="s">
        <v>65</v>
      </c>
      <c r="G10392"/>
    </row>
    <row r="10393" spans="1:7" ht="34.5" customHeight="1" thickBot="1" x14ac:dyDescent="0.25">
      <c r="A10393" s="407">
        <v>91135</v>
      </c>
      <c r="B10393" s="407" t="s">
        <v>12775</v>
      </c>
      <c r="C10393" s="407" t="s">
        <v>1377</v>
      </c>
      <c r="D10393" s="407">
        <v>4.1900000000000004</v>
      </c>
      <c r="E10393" s="404" t="s">
        <v>65</v>
      </c>
      <c r="G10393"/>
    </row>
    <row r="10394" spans="1:7" ht="34.5" customHeight="1" thickBot="1" x14ac:dyDescent="0.25">
      <c r="A10394" s="406">
        <v>91136</v>
      </c>
      <c r="B10394" s="406" t="s">
        <v>12776</v>
      </c>
      <c r="C10394" s="406" t="s">
        <v>1377</v>
      </c>
      <c r="D10394" s="406">
        <v>6.02</v>
      </c>
      <c r="E10394" s="404" t="s">
        <v>65</v>
      </c>
      <c r="G10394"/>
    </row>
    <row r="10395" spans="1:7" ht="34.5" customHeight="1" thickBot="1" x14ac:dyDescent="0.25">
      <c r="A10395" s="407">
        <v>91137</v>
      </c>
      <c r="B10395" s="407" t="s">
        <v>12777</v>
      </c>
      <c r="C10395" s="407" t="s">
        <v>12778</v>
      </c>
      <c r="D10395" s="407">
        <v>7.85</v>
      </c>
      <c r="E10395" s="404" t="s">
        <v>65</v>
      </c>
      <c r="G10395"/>
    </row>
    <row r="10396" spans="1:7" ht="34.5" customHeight="1" thickBot="1" x14ac:dyDescent="0.25">
      <c r="A10396" s="406">
        <v>91138</v>
      </c>
      <c r="B10396" s="406" t="s">
        <v>12779</v>
      </c>
      <c r="C10396" s="406" t="s">
        <v>2113</v>
      </c>
      <c r="D10396" s="406">
        <v>78.53</v>
      </c>
      <c r="E10396" s="404" t="s">
        <v>65</v>
      </c>
      <c r="G10396"/>
    </row>
    <row r="10397" spans="1:7" ht="34.5" customHeight="1" thickBot="1" x14ac:dyDescent="0.25">
      <c r="A10397" s="407">
        <v>91139</v>
      </c>
      <c r="B10397" s="407" t="s">
        <v>12780</v>
      </c>
      <c r="C10397" s="407" t="s">
        <v>2113</v>
      </c>
      <c r="D10397" s="407">
        <v>41.98</v>
      </c>
      <c r="E10397" s="404" t="s">
        <v>65</v>
      </c>
      <c r="G10397"/>
    </row>
    <row r="10398" spans="1:7" ht="34.5" customHeight="1" thickBot="1" x14ac:dyDescent="0.25">
      <c r="A10398" s="406">
        <v>91140</v>
      </c>
      <c r="B10398" s="406" t="s">
        <v>12781</v>
      </c>
      <c r="C10398" s="406" t="s">
        <v>2113</v>
      </c>
      <c r="D10398" s="406">
        <v>18.27</v>
      </c>
      <c r="E10398" s="404" t="s">
        <v>65</v>
      </c>
      <c r="G10398"/>
    </row>
    <row r="10399" spans="1:7" ht="34.5" customHeight="1" thickBot="1" x14ac:dyDescent="0.25">
      <c r="A10399" s="407">
        <v>91141</v>
      </c>
      <c r="B10399" s="407" t="s">
        <v>12782</v>
      </c>
      <c r="C10399" s="407" t="s">
        <v>2113</v>
      </c>
      <c r="D10399" s="407">
        <v>120.51</v>
      </c>
      <c r="E10399" s="404" t="s">
        <v>65</v>
      </c>
      <c r="G10399"/>
    </row>
    <row r="10400" spans="1:7" ht="34.5" customHeight="1" thickBot="1" x14ac:dyDescent="0.25">
      <c r="A10400" s="406">
        <v>91142</v>
      </c>
      <c r="B10400" s="406" t="s">
        <v>12783</v>
      </c>
      <c r="C10400" s="406" t="s">
        <v>2113</v>
      </c>
      <c r="D10400" s="406">
        <v>78.53</v>
      </c>
      <c r="E10400" s="404" t="s">
        <v>65</v>
      </c>
      <c r="G10400"/>
    </row>
    <row r="10401" spans="1:7" ht="34.5" customHeight="1" thickBot="1" x14ac:dyDescent="0.25">
      <c r="A10401" s="407">
        <v>91143</v>
      </c>
      <c r="B10401" s="407" t="s">
        <v>12784</v>
      </c>
      <c r="C10401" s="407" t="s">
        <v>2113</v>
      </c>
      <c r="D10401" s="407">
        <v>18.27</v>
      </c>
      <c r="E10401" s="404" t="s">
        <v>65</v>
      </c>
      <c r="G10401"/>
    </row>
    <row r="10402" spans="1:7" ht="34.5" customHeight="1" thickBot="1" x14ac:dyDescent="0.25">
      <c r="A10402" s="406">
        <v>91144</v>
      </c>
      <c r="B10402" s="406" t="s">
        <v>12785</v>
      </c>
      <c r="C10402" s="406" t="s">
        <v>2113</v>
      </c>
      <c r="D10402" s="406">
        <v>162.49</v>
      </c>
      <c r="E10402" s="404" t="s">
        <v>65</v>
      </c>
      <c r="G10402"/>
    </row>
    <row r="10403" spans="1:7" ht="34.5" customHeight="1" thickBot="1" x14ac:dyDescent="0.25">
      <c r="A10403" s="407">
        <v>91145</v>
      </c>
      <c r="B10403" s="407" t="s">
        <v>12786</v>
      </c>
      <c r="C10403" s="407" t="s">
        <v>2113</v>
      </c>
      <c r="D10403" s="407">
        <v>120.51</v>
      </c>
      <c r="E10403" s="404" t="s">
        <v>65</v>
      </c>
      <c r="G10403"/>
    </row>
    <row r="10404" spans="1:7" ht="34.5" customHeight="1" thickBot="1" x14ac:dyDescent="0.25">
      <c r="A10404" s="406">
        <v>91146</v>
      </c>
      <c r="B10404" s="406" t="s">
        <v>12787</v>
      </c>
      <c r="C10404" s="406" t="s">
        <v>2113</v>
      </c>
      <c r="D10404" s="406">
        <v>23.7</v>
      </c>
      <c r="E10404" s="404" t="s">
        <v>65</v>
      </c>
      <c r="G10404"/>
    </row>
    <row r="10405" spans="1:7" ht="34.5" customHeight="1" thickBot="1" x14ac:dyDescent="0.25">
      <c r="A10405" s="407">
        <v>91147</v>
      </c>
      <c r="B10405" s="407" t="s">
        <v>12788</v>
      </c>
      <c r="C10405" s="407" t="s">
        <v>2113</v>
      </c>
      <c r="D10405" s="407">
        <v>222.75</v>
      </c>
      <c r="E10405" s="404" t="s">
        <v>65</v>
      </c>
      <c r="G10405"/>
    </row>
    <row r="10406" spans="1:7" ht="34.5" customHeight="1" thickBot="1" x14ac:dyDescent="0.25">
      <c r="A10406" s="406">
        <v>91148</v>
      </c>
      <c r="B10406" s="406" t="s">
        <v>12789</v>
      </c>
      <c r="C10406" s="406" t="s">
        <v>2113</v>
      </c>
      <c r="D10406" s="406">
        <v>144.22</v>
      </c>
      <c r="E10406" s="404" t="s">
        <v>65</v>
      </c>
      <c r="G10406"/>
    </row>
    <row r="10407" spans="1:7" ht="34.5" customHeight="1" thickBot="1" x14ac:dyDescent="0.25">
      <c r="A10407" s="407">
        <v>91149</v>
      </c>
      <c r="B10407" s="407" t="s">
        <v>12790</v>
      </c>
      <c r="C10407" s="407" t="s">
        <v>2113</v>
      </c>
      <c r="D10407" s="407">
        <v>36.549999999999997</v>
      </c>
      <c r="E10407" s="404" t="s">
        <v>65</v>
      </c>
      <c r="G10407"/>
    </row>
    <row r="10408" spans="1:7" ht="34.5" customHeight="1" thickBot="1" x14ac:dyDescent="0.25">
      <c r="A10408" s="406">
        <v>92121</v>
      </c>
      <c r="B10408" s="406" t="s">
        <v>15279</v>
      </c>
      <c r="C10408" s="406" t="s">
        <v>298</v>
      </c>
      <c r="D10408" s="406">
        <v>19.329999999999998</v>
      </c>
      <c r="E10408" s="404" t="s">
        <v>65</v>
      </c>
      <c r="G10408"/>
    </row>
    <row r="10409" spans="1:7" ht="34.5" customHeight="1" thickBot="1" x14ac:dyDescent="0.25">
      <c r="A10409" s="407">
        <v>92122</v>
      </c>
      <c r="B10409" s="407" t="s">
        <v>15280</v>
      </c>
      <c r="C10409" s="407" t="s">
        <v>298</v>
      </c>
      <c r="D10409" s="407">
        <v>32.090000000000003</v>
      </c>
      <c r="E10409" s="404" t="s">
        <v>65</v>
      </c>
      <c r="G10409"/>
    </row>
    <row r="10410" spans="1:7" ht="34.5" customHeight="1" thickBot="1" x14ac:dyDescent="0.25">
      <c r="A10410" s="406">
        <v>92123</v>
      </c>
      <c r="B10410" s="406" t="s">
        <v>15281</v>
      </c>
      <c r="C10410" s="406" t="s">
        <v>298</v>
      </c>
      <c r="D10410" s="406">
        <v>29.74</v>
      </c>
      <c r="E10410" s="404" t="s">
        <v>65</v>
      </c>
      <c r="G10410"/>
    </row>
    <row r="10411" spans="1:7" ht="34.5" customHeight="1" thickBot="1" x14ac:dyDescent="0.25">
      <c r="A10411" s="407">
        <v>212</v>
      </c>
      <c r="B10411" s="407" t="s">
        <v>1714</v>
      </c>
      <c r="C10411" s="407"/>
      <c r="D10411" s="407"/>
      <c r="E10411" s="404" t="s">
        <v>65</v>
      </c>
      <c r="G10411"/>
    </row>
    <row r="10412" spans="1:7" ht="34.5" customHeight="1" thickBot="1" x14ac:dyDescent="0.25">
      <c r="A10412" s="406">
        <v>9537</v>
      </c>
      <c r="B10412" s="406" t="s">
        <v>3456</v>
      </c>
      <c r="C10412" s="406" t="s">
        <v>184</v>
      </c>
      <c r="D10412" s="406">
        <v>2.06</v>
      </c>
      <c r="E10412" s="404" t="s">
        <v>65</v>
      </c>
      <c r="G10412"/>
    </row>
    <row r="10413" spans="1:7" ht="34.5" customHeight="1" thickBot="1" x14ac:dyDescent="0.25">
      <c r="A10413" s="407">
        <v>73745</v>
      </c>
      <c r="B10413" s="407" t="s">
        <v>1715</v>
      </c>
      <c r="C10413" s="407"/>
      <c r="D10413" s="407"/>
      <c r="E10413" s="404" t="s">
        <v>65</v>
      </c>
      <c r="G10413"/>
    </row>
    <row r="10414" spans="1:7" ht="34.5" customHeight="1" thickBot="1" x14ac:dyDescent="0.25">
      <c r="A10414" s="406" t="s">
        <v>1716</v>
      </c>
      <c r="B10414" s="406" t="s">
        <v>3457</v>
      </c>
      <c r="C10414" s="406" t="s">
        <v>184</v>
      </c>
      <c r="D10414" s="406">
        <v>10.5</v>
      </c>
      <c r="E10414" s="404" t="s">
        <v>65</v>
      </c>
      <c r="G10414"/>
    </row>
    <row r="10415" spans="1:7" ht="34.5" customHeight="1" thickBot="1" x14ac:dyDescent="0.25">
      <c r="A10415" s="407">
        <v>73800</v>
      </c>
      <c r="B10415" s="407" t="s">
        <v>1717</v>
      </c>
      <c r="C10415" s="407"/>
      <c r="D10415" s="407"/>
      <c r="E10415" s="404" t="s">
        <v>65</v>
      </c>
      <c r="G10415"/>
    </row>
    <row r="10416" spans="1:7" ht="34.5" customHeight="1" thickBot="1" x14ac:dyDescent="0.25">
      <c r="A10416" s="406" t="s">
        <v>1718</v>
      </c>
      <c r="B10416" s="406" t="s">
        <v>1719</v>
      </c>
      <c r="C10416" s="406" t="s">
        <v>184</v>
      </c>
      <c r="D10416" s="406">
        <v>34.979999999999997</v>
      </c>
      <c r="E10416" s="404" t="s">
        <v>65</v>
      </c>
      <c r="G10416"/>
    </row>
    <row r="10417" spans="1:7" ht="34.5" customHeight="1" thickBot="1" x14ac:dyDescent="0.25">
      <c r="A10417" s="407">
        <v>73806</v>
      </c>
      <c r="B10417" s="407" t="s">
        <v>1720</v>
      </c>
      <c r="C10417" s="407"/>
      <c r="D10417" s="407"/>
      <c r="E10417" s="404" t="s">
        <v>65</v>
      </c>
      <c r="G10417"/>
    </row>
    <row r="10418" spans="1:7" ht="34.5" customHeight="1" thickBot="1" x14ac:dyDescent="0.25">
      <c r="A10418" s="406" t="s">
        <v>1721</v>
      </c>
      <c r="B10418" s="406" t="s">
        <v>3458</v>
      </c>
      <c r="C10418" s="406" t="s">
        <v>184</v>
      </c>
      <c r="D10418" s="406">
        <v>1.37</v>
      </c>
      <c r="E10418" s="404" t="s">
        <v>65</v>
      </c>
      <c r="G10418"/>
    </row>
    <row r="10419" spans="1:7" ht="34.5" customHeight="1" thickBot="1" x14ac:dyDescent="0.25">
      <c r="A10419" s="407">
        <v>73948</v>
      </c>
      <c r="B10419" s="407" t="s">
        <v>1722</v>
      </c>
      <c r="C10419" s="407"/>
      <c r="D10419" s="407"/>
      <c r="E10419" s="404" t="s">
        <v>65</v>
      </c>
      <c r="G10419"/>
    </row>
    <row r="10420" spans="1:7" ht="34.5" customHeight="1" thickBot="1" x14ac:dyDescent="0.25">
      <c r="A10420" s="406" t="s">
        <v>1723</v>
      </c>
      <c r="B10420" s="406" t="s">
        <v>3459</v>
      </c>
      <c r="C10420" s="406" t="s">
        <v>184</v>
      </c>
      <c r="D10420" s="406">
        <v>7.06</v>
      </c>
      <c r="E10420" s="404" t="s">
        <v>65</v>
      </c>
      <c r="G10420"/>
    </row>
    <row r="10421" spans="1:7" ht="34.5" customHeight="1" thickBot="1" x14ac:dyDescent="0.25">
      <c r="A10421" s="407" t="s">
        <v>1724</v>
      </c>
      <c r="B10421" s="407" t="s">
        <v>3460</v>
      </c>
      <c r="C10421" s="407" t="s">
        <v>184</v>
      </c>
      <c r="D10421" s="407">
        <v>4.74</v>
      </c>
      <c r="E10421" s="404" t="s">
        <v>65</v>
      </c>
      <c r="G10421"/>
    </row>
    <row r="10422" spans="1:7" ht="34.5" customHeight="1" thickBot="1" x14ac:dyDescent="0.25">
      <c r="A10422" s="406" t="s">
        <v>1725</v>
      </c>
      <c r="B10422" s="406" t="s">
        <v>3461</v>
      </c>
      <c r="C10422" s="406" t="s">
        <v>184</v>
      </c>
      <c r="D10422" s="406">
        <v>7.07</v>
      </c>
      <c r="E10422" s="404" t="s">
        <v>65</v>
      </c>
      <c r="G10422"/>
    </row>
    <row r="10423" spans="1:7" ht="34.5" customHeight="1" thickBot="1" x14ac:dyDescent="0.25">
      <c r="A10423" s="407" t="s">
        <v>1726</v>
      </c>
      <c r="B10423" s="407" t="s">
        <v>3462</v>
      </c>
      <c r="C10423" s="407" t="s">
        <v>184</v>
      </c>
      <c r="D10423" s="407">
        <v>4.79</v>
      </c>
      <c r="E10423" s="404" t="s">
        <v>65</v>
      </c>
      <c r="G10423"/>
    </row>
    <row r="10424" spans="1:7" ht="34.5" customHeight="1" thickBot="1" x14ac:dyDescent="0.25">
      <c r="A10424" s="406" t="s">
        <v>1727</v>
      </c>
      <c r="B10424" s="406" t="s">
        <v>3463</v>
      </c>
      <c r="C10424" s="406" t="s">
        <v>184</v>
      </c>
      <c r="D10424" s="406">
        <v>10.86</v>
      </c>
      <c r="E10424" s="404" t="s">
        <v>65</v>
      </c>
      <c r="G10424"/>
    </row>
    <row r="10425" spans="1:7" ht="34.5" customHeight="1" thickBot="1" x14ac:dyDescent="0.25">
      <c r="A10425" s="407" t="s">
        <v>1728</v>
      </c>
      <c r="B10425" s="407" t="s">
        <v>3464</v>
      </c>
      <c r="C10425" s="407" t="s">
        <v>184</v>
      </c>
      <c r="D10425" s="407">
        <v>19.36</v>
      </c>
      <c r="E10425" s="404" t="s">
        <v>65</v>
      </c>
      <c r="G10425"/>
    </row>
    <row r="10426" spans="1:7" ht="34.5" customHeight="1" thickBot="1" x14ac:dyDescent="0.25">
      <c r="A10426" s="406" t="s">
        <v>1729</v>
      </c>
      <c r="B10426" s="406" t="s">
        <v>3465</v>
      </c>
      <c r="C10426" s="406" t="s">
        <v>184</v>
      </c>
      <c r="D10426" s="406">
        <v>9.41</v>
      </c>
      <c r="E10426" s="404" t="s">
        <v>65</v>
      </c>
      <c r="G10426"/>
    </row>
    <row r="10427" spans="1:7" ht="34.5" customHeight="1" thickBot="1" x14ac:dyDescent="0.25">
      <c r="A10427" s="407" t="s">
        <v>1730</v>
      </c>
      <c r="B10427" s="407" t="s">
        <v>3466</v>
      </c>
      <c r="C10427" s="407" t="s">
        <v>184</v>
      </c>
      <c r="D10427" s="407">
        <v>20.440000000000001</v>
      </c>
      <c r="E10427" s="404" t="s">
        <v>65</v>
      </c>
      <c r="G10427"/>
    </row>
    <row r="10428" spans="1:7" ht="34.5" customHeight="1" thickBot="1" x14ac:dyDescent="0.25">
      <c r="A10428" s="406" t="s">
        <v>1731</v>
      </c>
      <c r="B10428" s="406" t="s">
        <v>3467</v>
      </c>
      <c r="C10428" s="406" t="s">
        <v>184</v>
      </c>
      <c r="D10428" s="406">
        <v>18.03</v>
      </c>
      <c r="E10428" s="404" t="s">
        <v>65</v>
      </c>
      <c r="G10428"/>
    </row>
    <row r="10429" spans="1:7" ht="34.5" customHeight="1" thickBot="1" x14ac:dyDescent="0.25">
      <c r="A10429" s="407" t="s">
        <v>1732</v>
      </c>
      <c r="B10429" s="407" t="s">
        <v>3468</v>
      </c>
      <c r="C10429" s="407" t="s">
        <v>184</v>
      </c>
      <c r="D10429" s="407">
        <v>17.09</v>
      </c>
      <c r="E10429" s="404" t="s">
        <v>65</v>
      </c>
      <c r="G10429"/>
    </row>
    <row r="10430" spans="1:7" ht="34.5" customHeight="1" thickBot="1" x14ac:dyDescent="0.25">
      <c r="A10430" s="406" t="s">
        <v>1733</v>
      </c>
      <c r="B10430" s="406" t="s">
        <v>3469</v>
      </c>
      <c r="C10430" s="406" t="s">
        <v>184</v>
      </c>
      <c r="D10430" s="406">
        <v>19.66</v>
      </c>
      <c r="E10430" s="404" t="s">
        <v>65</v>
      </c>
      <c r="G10430"/>
    </row>
    <row r="10431" spans="1:7" ht="34.5" customHeight="1" thickBot="1" x14ac:dyDescent="0.25">
      <c r="A10431" s="407" t="s">
        <v>1734</v>
      </c>
      <c r="B10431" s="407" t="s">
        <v>3470</v>
      </c>
      <c r="C10431" s="407" t="s">
        <v>184</v>
      </c>
      <c r="D10431" s="407">
        <v>7.36</v>
      </c>
      <c r="E10431" s="404" t="s">
        <v>65</v>
      </c>
      <c r="G10431"/>
    </row>
    <row r="10432" spans="1:7" ht="34.5" customHeight="1" thickBot="1" x14ac:dyDescent="0.25">
      <c r="A10432" s="406" t="s">
        <v>1735</v>
      </c>
      <c r="B10432" s="406" t="s">
        <v>3471</v>
      </c>
      <c r="C10432" s="406" t="s">
        <v>184</v>
      </c>
      <c r="D10432" s="406">
        <v>9.17</v>
      </c>
      <c r="E10432" s="404" t="s">
        <v>65</v>
      </c>
      <c r="G10432"/>
    </row>
    <row r="10433" spans="1:7" ht="34.5" customHeight="1" thickBot="1" x14ac:dyDescent="0.25">
      <c r="A10433" s="407" t="s">
        <v>1736</v>
      </c>
      <c r="B10433" s="407" t="s">
        <v>3472</v>
      </c>
      <c r="C10433" s="407" t="s">
        <v>184</v>
      </c>
      <c r="D10433" s="407">
        <v>11.31</v>
      </c>
      <c r="E10433" s="404" t="s">
        <v>65</v>
      </c>
      <c r="G10433"/>
    </row>
    <row r="10434" spans="1:7" ht="34.5" customHeight="1" thickBot="1" x14ac:dyDescent="0.25">
      <c r="A10434" s="406" t="s">
        <v>1737</v>
      </c>
      <c r="B10434" s="406" t="s">
        <v>3473</v>
      </c>
      <c r="C10434" s="406" t="s">
        <v>184</v>
      </c>
      <c r="D10434" s="406">
        <v>3.34</v>
      </c>
      <c r="E10434" s="404" t="s">
        <v>65</v>
      </c>
      <c r="G10434"/>
    </row>
    <row r="10435" spans="1:7" ht="34.5" customHeight="1" thickBot="1" x14ac:dyDescent="0.25">
      <c r="A10435" s="407">
        <v>74086</v>
      </c>
      <c r="B10435" s="407" t="s">
        <v>1722</v>
      </c>
      <c r="C10435" s="407"/>
      <c r="D10435" s="407"/>
      <c r="E10435" s="404" t="s">
        <v>65</v>
      </c>
      <c r="G10435"/>
    </row>
    <row r="10436" spans="1:7" ht="34.5" customHeight="1" thickBot="1" x14ac:dyDescent="0.25">
      <c r="A10436" s="406" t="s">
        <v>1738</v>
      </c>
      <c r="B10436" s="406" t="s">
        <v>3474</v>
      </c>
      <c r="C10436" s="406" t="s">
        <v>2</v>
      </c>
      <c r="D10436" s="406">
        <v>20.86</v>
      </c>
      <c r="E10436" s="404" t="s">
        <v>65</v>
      </c>
      <c r="G10436"/>
    </row>
    <row r="10437" spans="1:7" ht="34.5" customHeight="1" thickBot="1" x14ac:dyDescent="0.25">
      <c r="A10437" s="407">
        <v>74243</v>
      </c>
      <c r="B10437" s="407" t="s">
        <v>1739</v>
      </c>
      <c r="C10437" s="407"/>
      <c r="D10437" s="407"/>
      <c r="E10437" s="404" t="s">
        <v>65</v>
      </c>
      <c r="G10437"/>
    </row>
    <row r="10438" spans="1:7" ht="34.5" customHeight="1" thickBot="1" x14ac:dyDescent="0.25">
      <c r="A10438" s="406" t="s">
        <v>1740</v>
      </c>
      <c r="B10438" s="406" t="s">
        <v>1739</v>
      </c>
      <c r="C10438" s="406" t="s">
        <v>184</v>
      </c>
      <c r="D10438" s="406">
        <v>1.87</v>
      </c>
      <c r="E10438" s="404" t="s">
        <v>65</v>
      </c>
      <c r="G10438"/>
    </row>
    <row r="10439" spans="1:7" ht="34.5" customHeight="1" thickBot="1" x14ac:dyDescent="0.25">
      <c r="A10439" s="407">
        <v>84115</v>
      </c>
      <c r="B10439" s="407" t="s">
        <v>4417</v>
      </c>
      <c r="C10439" s="407" t="s">
        <v>184</v>
      </c>
      <c r="D10439" s="407">
        <v>2.4700000000000002</v>
      </c>
      <c r="E10439" s="404" t="s">
        <v>65</v>
      </c>
      <c r="G10439"/>
    </row>
    <row r="10440" spans="1:7" ht="34.5" customHeight="1" thickBot="1" x14ac:dyDescent="0.25">
      <c r="A10440" s="406">
        <v>84117</v>
      </c>
      <c r="B10440" s="406" t="s">
        <v>4418</v>
      </c>
      <c r="C10440" s="406" t="s">
        <v>184</v>
      </c>
      <c r="D10440" s="406">
        <v>16.899999999999999</v>
      </c>
      <c r="E10440" s="404" t="s">
        <v>65</v>
      </c>
      <c r="G10440"/>
    </row>
    <row r="10441" spans="1:7" ht="34.5" customHeight="1" thickBot="1" x14ac:dyDescent="0.25">
      <c r="A10441" s="407">
        <v>84119</v>
      </c>
      <c r="B10441" s="407" t="s">
        <v>4419</v>
      </c>
      <c r="C10441" s="407" t="s">
        <v>184</v>
      </c>
      <c r="D10441" s="407">
        <v>7.24</v>
      </c>
      <c r="E10441" s="404" t="s">
        <v>65</v>
      </c>
      <c r="G10441"/>
    </row>
    <row r="10442" spans="1:7" ht="34.5" customHeight="1" thickBot="1" x14ac:dyDescent="0.25">
      <c r="A10442" s="406">
        <v>84120</v>
      </c>
      <c r="B10442" s="406" t="s">
        <v>4420</v>
      </c>
      <c r="C10442" s="406" t="s">
        <v>184</v>
      </c>
      <c r="D10442" s="406">
        <v>11.17</v>
      </c>
      <c r="E10442" s="404" t="s">
        <v>65</v>
      </c>
      <c r="G10442"/>
    </row>
    <row r="10443" spans="1:7" ht="34.5" customHeight="1" thickBot="1" x14ac:dyDescent="0.25">
      <c r="A10443" s="407">
        <v>84121</v>
      </c>
      <c r="B10443" s="407" t="s">
        <v>4421</v>
      </c>
      <c r="C10443" s="407" t="s">
        <v>2</v>
      </c>
      <c r="D10443" s="407">
        <v>41.56</v>
      </c>
      <c r="E10443" s="404" t="s">
        <v>65</v>
      </c>
      <c r="G10443"/>
    </row>
    <row r="10444" spans="1:7" ht="34.5" customHeight="1" thickBot="1" x14ac:dyDescent="0.25">
      <c r="A10444" s="406">
        <v>84122</v>
      </c>
      <c r="B10444" s="406" t="s">
        <v>4422</v>
      </c>
      <c r="C10444" s="406" t="s">
        <v>2</v>
      </c>
      <c r="D10444" s="406">
        <v>893.77</v>
      </c>
      <c r="E10444" s="404" t="s">
        <v>65</v>
      </c>
      <c r="G10444"/>
    </row>
    <row r="10445" spans="1:7" ht="34.5" customHeight="1" thickBot="1" x14ac:dyDescent="0.25">
      <c r="A10445" s="407">
        <v>84123</v>
      </c>
      <c r="B10445" s="407" t="s">
        <v>4423</v>
      </c>
      <c r="C10445" s="407" t="s">
        <v>184</v>
      </c>
      <c r="D10445" s="407">
        <v>5.01</v>
      </c>
      <c r="E10445" s="404" t="s">
        <v>65</v>
      </c>
      <c r="G10445"/>
    </row>
    <row r="10446" spans="1:7" ht="34.5" customHeight="1" thickBot="1" x14ac:dyDescent="0.25">
      <c r="A10446" s="406">
        <v>84124</v>
      </c>
      <c r="B10446" s="406" t="s">
        <v>4424</v>
      </c>
      <c r="C10446" s="406" t="s">
        <v>2</v>
      </c>
      <c r="D10446" s="406">
        <v>69.33</v>
      </c>
      <c r="E10446" s="404" t="s">
        <v>65</v>
      </c>
      <c r="G10446"/>
    </row>
    <row r="10447" spans="1:7" ht="34.5" customHeight="1" thickBot="1" x14ac:dyDescent="0.25">
      <c r="A10447" s="407">
        <v>84125</v>
      </c>
      <c r="B10447" s="407" t="s">
        <v>4425</v>
      </c>
      <c r="C10447" s="407" t="s">
        <v>184</v>
      </c>
      <c r="D10447" s="407">
        <v>6.51</v>
      </c>
      <c r="E10447" s="404" t="s">
        <v>65</v>
      </c>
      <c r="G10447"/>
    </row>
    <row r="10448" spans="1:7" ht="34.5" customHeight="1" thickBot="1" x14ac:dyDescent="0.25">
      <c r="A10448" s="406">
        <v>215</v>
      </c>
      <c r="B10448" s="406" t="s">
        <v>1741</v>
      </c>
      <c r="C10448" s="406"/>
      <c r="D10448" s="406"/>
      <c r="E10448" s="404" t="s">
        <v>65</v>
      </c>
      <c r="G10448"/>
    </row>
    <row r="10449" spans="1:7" ht="34.5" customHeight="1" thickBot="1" x14ac:dyDescent="0.25">
      <c r="A10449" s="407">
        <v>74163</v>
      </c>
      <c r="B10449" s="407" t="s">
        <v>1742</v>
      </c>
      <c r="C10449" s="407"/>
      <c r="D10449" s="407"/>
      <c r="E10449" s="404" t="s">
        <v>65</v>
      </c>
      <c r="G10449"/>
    </row>
    <row r="10450" spans="1:7" ht="34.5" customHeight="1" thickBot="1" x14ac:dyDescent="0.25">
      <c r="A10450" s="406" t="s">
        <v>1743</v>
      </c>
      <c r="B10450" s="406" t="s">
        <v>3475</v>
      </c>
      <c r="C10450" s="406" t="s">
        <v>70</v>
      </c>
      <c r="D10450" s="406">
        <v>42.08</v>
      </c>
      <c r="E10450" s="404" t="s">
        <v>65</v>
      </c>
      <c r="G10450"/>
    </row>
    <row r="10451" spans="1:7" ht="34.5" customHeight="1" thickBot="1" x14ac:dyDescent="0.25">
      <c r="A10451" s="407" t="s">
        <v>1744</v>
      </c>
      <c r="B10451" s="407" t="s">
        <v>3476</v>
      </c>
      <c r="C10451" s="407" t="s">
        <v>70</v>
      </c>
      <c r="D10451" s="407">
        <v>79.400000000000006</v>
      </c>
      <c r="E10451" s="404" t="s">
        <v>65</v>
      </c>
      <c r="G10451"/>
    </row>
    <row r="10452" spans="1:7" ht="34.5" customHeight="1" thickBot="1" x14ac:dyDescent="0.25">
      <c r="A10452" s="406">
        <v>84127</v>
      </c>
      <c r="B10452" s="406" t="s">
        <v>4426</v>
      </c>
      <c r="C10452" s="406" t="s">
        <v>70</v>
      </c>
      <c r="D10452" s="406">
        <v>224.97</v>
      </c>
      <c r="E10452" s="404" t="s">
        <v>65</v>
      </c>
      <c r="G10452"/>
    </row>
    <row r="10453" spans="1:7" ht="34.5" customHeight="1" thickBot="1" x14ac:dyDescent="0.25">
      <c r="A10453" s="407">
        <v>84128</v>
      </c>
      <c r="B10453" s="407" t="s">
        <v>4427</v>
      </c>
      <c r="C10453" s="407" t="s">
        <v>70</v>
      </c>
      <c r="D10453" s="407">
        <v>162.1</v>
      </c>
      <c r="E10453" s="404" t="s">
        <v>65</v>
      </c>
      <c r="G10453"/>
    </row>
    <row r="10454" spans="1:7" ht="34.5" customHeight="1" thickBot="1" x14ac:dyDescent="0.25">
      <c r="A10454" s="406">
        <v>84129</v>
      </c>
      <c r="B10454" s="406" t="s">
        <v>4428</v>
      </c>
      <c r="C10454" s="406" t="s">
        <v>70</v>
      </c>
      <c r="D10454" s="406">
        <v>129.68</v>
      </c>
      <c r="E10454" s="404" t="s">
        <v>65</v>
      </c>
      <c r="G10454"/>
    </row>
    <row r="10455" spans="1:7" ht="34.5" customHeight="1" thickBot="1" x14ac:dyDescent="0.25">
      <c r="A10455" s="407">
        <v>84130</v>
      </c>
      <c r="B10455" s="407" t="s">
        <v>4429</v>
      </c>
      <c r="C10455" s="407" t="s">
        <v>70</v>
      </c>
      <c r="D10455" s="407">
        <v>97.26</v>
      </c>
      <c r="E10455" s="404" t="s">
        <v>65</v>
      </c>
      <c r="G10455"/>
    </row>
    <row r="10456" spans="1:7" ht="34.5" customHeight="1" thickBot="1" x14ac:dyDescent="0.25">
      <c r="A10456" s="406">
        <v>84131</v>
      </c>
      <c r="B10456" s="406" t="s">
        <v>4430</v>
      </c>
      <c r="C10456" s="406" t="s">
        <v>70</v>
      </c>
      <c r="D10456" s="406">
        <v>81.05</v>
      </c>
      <c r="E10456" s="404" t="s">
        <v>65</v>
      </c>
      <c r="G10456"/>
    </row>
    <row r="10457" spans="1:7" ht="34.5" customHeight="1" thickBot="1" x14ac:dyDescent="0.25">
      <c r="A10457" s="407">
        <v>216</v>
      </c>
      <c r="B10457" s="407" t="s">
        <v>1745</v>
      </c>
      <c r="C10457" s="407"/>
      <c r="D10457" s="407"/>
      <c r="E10457" s="404" t="s">
        <v>65</v>
      </c>
      <c r="G10457"/>
    </row>
    <row r="10458" spans="1:7" ht="34.5" customHeight="1" thickBot="1" x14ac:dyDescent="0.25">
      <c r="A10458" s="406">
        <v>40841</v>
      </c>
      <c r="B10458" s="406" t="s">
        <v>3477</v>
      </c>
      <c r="C10458" s="406" t="s">
        <v>2</v>
      </c>
      <c r="D10458" s="406">
        <v>99.54</v>
      </c>
      <c r="E10458" s="404" t="s">
        <v>65</v>
      </c>
      <c r="G10458"/>
    </row>
    <row r="10459" spans="1:7" ht="34.5" customHeight="1" thickBot="1" x14ac:dyDescent="0.25">
      <c r="A10459" s="407">
        <v>279</v>
      </c>
      <c r="B10459" s="407" t="s">
        <v>4431</v>
      </c>
      <c r="C10459" s="407"/>
      <c r="D10459" s="407"/>
      <c r="E10459" s="404" t="s">
        <v>65</v>
      </c>
      <c r="G10459"/>
    </row>
    <row r="10460" spans="1:7" ht="34.5" customHeight="1" thickBot="1" x14ac:dyDescent="0.25">
      <c r="A10460" s="406">
        <v>6391</v>
      </c>
      <c r="B10460" s="406" t="s">
        <v>1747</v>
      </c>
      <c r="C10460" s="406" t="s">
        <v>70</v>
      </c>
      <c r="D10460" s="406">
        <v>109.02</v>
      </c>
      <c r="E10460" s="404" t="s">
        <v>65</v>
      </c>
      <c r="G10460"/>
    </row>
    <row r="10461" spans="1:7" ht="34.5" customHeight="1" thickBot="1" x14ac:dyDescent="0.25">
      <c r="A10461" s="407">
        <v>84132</v>
      </c>
      <c r="B10461" s="407" t="s">
        <v>4432</v>
      </c>
      <c r="C10461" s="407" t="s">
        <v>70</v>
      </c>
      <c r="D10461" s="407">
        <v>122.82</v>
      </c>
      <c r="E10461" s="404" t="s">
        <v>65</v>
      </c>
      <c r="G10461"/>
    </row>
    <row r="10462" spans="1:7" ht="34.5" customHeight="1" thickBot="1" x14ac:dyDescent="0.25">
      <c r="A10462" s="406">
        <v>84133</v>
      </c>
      <c r="B10462" s="406" t="s">
        <v>4433</v>
      </c>
      <c r="C10462" s="406" t="s">
        <v>70</v>
      </c>
      <c r="D10462" s="406">
        <v>239.67</v>
      </c>
      <c r="E10462" s="404" t="s">
        <v>65</v>
      </c>
      <c r="G10462"/>
    </row>
    <row r="10463" spans="1:7" ht="34.5" customHeight="1" thickBot="1" x14ac:dyDescent="0.25">
      <c r="A10463" s="407">
        <v>318</v>
      </c>
      <c r="B10463" s="407" t="s">
        <v>1746</v>
      </c>
      <c r="C10463" s="407"/>
      <c r="D10463" s="407"/>
      <c r="E10463" s="404" t="s">
        <v>65</v>
      </c>
      <c r="G10463"/>
    </row>
    <row r="10464" spans="1:7" ht="34.5" customHeight="1" thickBot="1" x14ac:dyDescent="0.25">
      <c r="A10464" s="406">
        <v>71516</v>
      </c>
      <c r="B10464" s="406" t="s">
        <v>1748</v>
      </c>
      <c r="C10464" s="406" t="s">
        <v>2</v>
      </c>
      <c r="D10464" s="406">
        <v>336</v>
      </c>
      <c r="E10464" s="404" t="s">
        <v>65</v>
      </c>
      <c r="G10464"/>
    </row>
    <row r="10465" spans="1:7" ht="34.5" customHeight="1" thickBot="1" x14ac:dyDescent="0.25">
      <c r="A10465" s="407">
        <v>73361</v>
      </c>
      <c r="B10465" s="407" t="s">
        <v>4234</v>
      </c>
      <c r="C10465" s="407" t="s">
        <v>298</v>
      </c>
      <c r="D10465" s="407">
        <v>364.59</v>
      </c>
      <c r="E10465" s="404" t="s">
        <v>65</v>
      </c>
      <c r="G10465"/>
    </row>
    <row r="10466" spans="1:7" ht="34.5" customHeight="1" thickBot="1" x14ac:dyDescent="0.25">
      <c r="A10466" s="406">
        <v>73370</v>
      </c>
      <c r="B10466" s="406" t="s">
        <v>3547</v>
      </c>
      <c r="C10466" s="406" t="s">
        <v>1369</v>
      </c>
      <c r="D10466" s="406">
        <v>1.21</v>
      </c>
      <c r="E10466" s="404" t="s">
        <v>65</v>
      </c>
      <c r="G10466"/>
    </row>
    <row r="10467" spans="1:7" ht="34.5" customHeight="1" thickBot="1" x14ac:dyDescent="0.25">
      <c r="A10467" s="407">
        <v>73372</v>
      </c>
      <c r="B10467" s="407" t="s">
        <v>3548</v>
      </c>
      <c r="C10467" s="407" t="s">
        <v>184</v>
      </c>
      <c r="D10467" s="407">
        <v>32.07</v>
      </c>
      <c r="E10467" s="404" t="s">
        <v>65</v>
      </c>
      <c r="G10467"/>
    </row>
    <row r="10468" spans="1:7" ht="34.5" customHeight="1" thickBot="1" x14ac:dyDescent="0.25">
      <c r="A10468" s="406">
        <v>73396</v>
      </c>
      <c r="B10468" s="406" t="s">
        <v>3554</v>
      </c>
      <c r="C10468" s="406" t="s">
        <v>2</v>
      </c>
      <c r="D10468" s="406">
        <v>7.33</v>
      </c>
      <c r="E10468" s="404" t="s">
        <v>65</v>
      </c>
      <c r="G10468"/>
    </row>
    <row r="10469" spans="1:7" ht="34.5" customHeight="1" thickBot="1" x14ac:dyDescent="0.25">
      <c r="A10469" s="407">
        <v>73397</v>
      </c>
      <c r="B10469" s="407" t="s">
        <v>3555</v>
      </c>
      <c r="C10469" s="407" t="s">
        <v>184</v>
      </c>
      <c r="D10469" s="407">
        <v>26.13</v>
      </c>
      <c r="E10469" s="404" t="s">
        <v>65</v>
      </c>
      <c r="G10469"/>
    </row>
    <row r="10470" spans="1:7" ht="34.5" customHeight="1" thickBot="1" x14ac:dyDescent="0.25">
      <c r="A10470" s="406">
        <v>73413</v>
      </c>
      <c r="B10470" s="406" t="s">
        <v>12791</v>
      </c>
      <c r="C10470" s="406" t="s">
        <v>298</v>
      </c>
      <c r="D10470" s="406">
        <v>14.65</v>
      </c>
      <c r="E10470" s="404" t="s">
        <v>65</v>
      </c>
      <c r="G10470"/>
    </row>
    <row r="10471" spans="1:7" ht="34.5" customHeight="1" thickBot="1" x14ac:dyDescent="0.25">
      <c r="A10471" s="407">
        <v>73415</v>
      </c>
      <c r="B10471" s="407" t="s">
        <v>4710</v>
      </c>
      <c r="C10471" s="407" t="s">
        <v>184</v>
      </c>
      <c r="D10471" s="407">
        <v>14.4</v>
      </c>
      <c r="E10471" s="404" t="s">
        <v>65</v>
      </c>
      <c r="G10471"/>
    </row>
    <row r="10472" spans="1:7" ht="34.5" customHeight="1" thickBot="1" x14ac:dyDescent="0.25">
      <c r="A10472" s="406">
        <v>73426</v>
      </c>
      <c r="B10472" s="406" t="s">
        <v>3561</v>
      </c>
      <c r="C10472" s="406" t="s">
        <v>70</v>
      </c>
      <c r="D10472" s="406">
        <v>63.12</v>
      </c>
      <c r="E10472" s="404" t="s">
        <v>65</v>
      </c>
      <c r="G10472"/>
    </row>
    <row r="10473" spans="1:7" ht="34.5" customHeight="1" thickBot="1" x14ac:dyDescent="0.25">
      <c r="A10473" s="407">
        <v>73430</v>
      </c>
      <c r="B10473" s="407" t="s">
        <v>1864</v>
      </c>
      <c r="C10473" s="407" t="s">
        <v>298</v>
      </c>
      <c r="D10473" s="407">
        <v>17.809999999999999</v>
      </c>
      <c r="E10473" s="404" t="s">
        <v>65</v>
      </c>
      <c r="G10473"/>
    </row>
    <row r="10474" spans="1:7" ht="34.5" customHeight="1" thickBot="1" x14ac:dyDescent="0.25">
      <c r="A10474" s="406">
        <v>73431</v>
      </c>
      <c r="B10474" s="406" t="s">
        <v>3563</v>
      </c>
      <c r="C10474" s="406" t="s">
        <v>70</v>
      </c>
      <c r="D10474" s="406">
        <v>3.28</v>
      </c>
      <c r="E10474" s="404" t="s">
        <v>65</v>
      </c>
      <c r="G10474"/>
    </row>
    <row r="10475" spans="1:7" ht="34.5" customHeight="1" thickBot="1" x14ac:dyDescent="0.25">
      <c r="A10475" s="407">
        <v>73460</v>
      </c>
      <c r="B10475" s="407" t="s">
        <v>3574</v>
      </c>
      <c r="C10475" s="407" t="s">
        <v>70</v>
      </c>
      <c r="D10475" s="407">
        <v>25.67</v>
      </c>
      <c r="E10475" s="404" t="s">
        <v>65</v>
      </c>
      <c r="G10475"/>
    </row>
    <row r="10476" spans="1:7" ht="34.5" customHeight="1" thickBot="1" x14ac:dyDescent="0.25">
      <c r="A10476" s="406">
        <v>73475</v>
      </c>
      <c r="B10476" s="406" t="s">
        <v>3575</v>
      </c>
      <c r="C10476" s="406" t="s">
        <v>2</v>
      </c>
      <c r="D10476" s="406">
        <v>0.61</v>
      </c>
      <c r="E10476" s="404" t="s">
        <v>65</v>
      </c>
      <c r="G10476"/>
    </row>
    <row r="10477" spans="1:7" ht="34.5" customHeight="1" thickBot="1" x14ac:dyDescent="0.25">
      <c r="A10477" s="407">
        <v>73488</v>
      </c>
      <c r="B10477" s="407" t="s">
        <v>3581</v>
      </c>
      <c r="C10477" s="407" t="s">
        <v>70</v>
      </c>
      <c r="D10477" s="407">
        <v>33.520000000000003</v>
      </c>
      <c r="E10477" s="404" t="s">
        <v>65</v>
      </c>
      <c r="G10477"/>
    </row>
    <row r="10478" spans="1:7" ht="34.5" customHeight="1" thickBot="1" x14ac:dyDescent="0.25">
      <c r="A10478" s="406">
        <v>73489</v>
      </c>
      <c r="B10478" s="406" t="s">
        <v>3582</v>
      </c>
      <c r="C10478" s="406" t="s">
        <v>70</v>
      </c>
      <c r="D10478" s="406">
        <v>51.37</v>
      </c>
      <c r="E10478" s="404" t="s">
        <v>65</v>
      </c>
      <c r="G10478"/>
    </row>
    <row r="10479" spans="1:7" ht="34.5" customHeight="1" thickBot="1" x14ac:dyDescent="0.25">
      <c r="A10479" s="407">
        <v>73490</v>
      </c>
      <c r="B10479" s="407" t="s">
        <v>12792</v>
      </c>
      <c r="C10479" s="407" t="s">
        <v>70</v>
      </c>
      <c r="D10479" s="407">
        <v>249.73</v>
      </c>
      <c r="E10479" s="404" t="s">
        <v>65</v>
      </c>
      <c r="G10479"/>
    </row>
    <row r="10480" spans="1:7" ht="34.5" customHeight="1" thickBot="1" x14ac:dyDescent="0.25">
      <c r="A10480" s="406">
        <v>73493</v>
      </c>
      <c r="B10480" s="406" t="s">
        <v>1871</v>
      </c>
      <c r="C10480" s="406" t="s">
        <v>280</v>
      </c>
      <c r="D10480" s="406">
        <v>2.2999999999999998</v>
      </c>
      <c r="E10480" s="404" t="s">
        <v>65</v>
      </c>
      <c r="G10480"/>
    </row>
    <row r="10481" spans="1:7" ht="34.5" customHeight="1" thickBot="1" x14ac:dyDescent="0.25">
      <c r="A10481" s="407">
        <v>73503</v>
      </c>
      <c r="B10481" s="407" t="s">
        <v>3587</v>
      </c>
      <c r="C10481" s="407" t="s">
        <v>70</v>
      </c>
      <c r="D10481" s="407">
        <v>6.9</v>
      </c>
      <c r="E10481" s="404" t="s">
        <v>65</v>
      </c>
      <c r="G10481"/>
    </row>
    <row r="10482" spans="1:7" ht="34.5" customHeight="1" thickBot="1" x14ac:dyDescent="0.25">
      <c r="A10482" s="406">
        <v>73504</v>
      </c>
      <c r="B10482" s="406" t="s">
        <v>3588</v>
      </c>
      <c r="C10482" s="406" t="s">
        <v>70</v>
      </c>
      <c r="D10482" s="406">
        <v>5.82</v>
      </c>
      <c r="E10482" s="404" t="s">
        <v>65</v>
      </c>
      <c r="G10482"/>
    </row>
    <row r="10483" spans="1:7" ht="34.5" customHeight="1" thickBot="1" x14ac:dyDescent="0.25">
      <c r="A10483" s="407">
        <v>73505</v>
      </c>
      <c r="B10483" s="407" t="s">
        <v>3589</v>
      </c>
      <c r="C10483" s="407" t="s">
        <v>70</v>
      </c>
      <c r="D10483" s="407">
        <v>4.83</v>
      </c>
      <c r="E10483" s="404" t="s">
        <v>65</v>
      </c>
      <c r="G10483"/>
    </row>
    <row r="10484" spans="1:7" ht="34.5" customHeight="1" thickBot="1" x14ac:dyDescent="0.25">
      <c r="A10484" s="406">
        <v>73506</v>
      </c>
      <c r="B10484" s="406" t="s">
        <v>3590</v>
      </c>
      <c r="C10484" s="406" t="s">
        <v>70</v>
      </c>
      <c r="D10484" s="406">
        <v>3.91</v>
      </c>
      <c r="E10484" s="404" t="s">
        <v>65</v>
      </c>
      <c r="G10484"/>
    </row>
    <row r="10485" spans="1:7" ht="34.5" customHeight="1" thickBot="1" x14ac:dyDescent="0.25">
      <c r="A10485" s="407">
        <v>73507</v>
      </c>
      <c r="B10485" s="407" t="s">
        <v>3591</v>
      </c>
      <c r="C10485" s="407" t="s">
        <v>70</v>
      </c>
      <c r="D10485" s="407">
        <v>3.07</v>
      </c>
      <c r="E10485" s="404" t="s">
        <v>65</v>
      </c>
      <c r="G10485"/>
    </row>
    <row r="10486" spans="1:7" ht="34.5" customHeight="1" thickBot="1" x14ac:dyDescent="0.25">
      <c r="A10486" s="406">
        <v>73508</v>
      </c>
      <c r="B10486" s="406" t="s">
        <v>3592</v>
      </c>
      <c r="C10486" s="406" t="s">
        <v>70</v>
      </c>
      <c r="D10486" s="406">
        <v>2.33</v>
      </c>
      <c r="E10486" s="404" t="s">
        <v>65</v>
      </c>
      <c r="G10486"/>
    </row>
    <row r="10487" spans="1:7" ht="34.5" customHeight="1" thickBot="1" x14ac:dyDescent="0.25">
      <c r="A10487" s="407">
        <v>73509</v>
      </c>
      <c r="B10487" s="407" t="s">
        <v>3593</v>
      </c>
      <c r="C10487" s="407" t="s">
        <v>70</v>
      </c>
      <c r="D10487" s="407">
        <v>1.69</v>
      </c>
      <c r="E10487" s="404" t="s">
        <v>65</v>
      </c>
      <c r="G10487"/>
    </row>
    <row r="10488" spans="1:7" ht="34.5" customHeight="1" thickBot="1" x14ac:dyDescent="0.25">
      <c r="A10488" s="406">
        <v>73510</v>
      </c>
      <c r="B10488" s="406" t="s">
        <v>3594</v>
      </c>
      <c r="C10488" s="406" t="s">
        <v>70</v>
      </c>
      <c r="D10488" s="406">
        <v>17.77</v>
      </c>
      <c r="E10488" s="404" t="s">
        <v>65</v>
      </c>
      <c r="G10488"/>
    </row>
    <row r="10489" spans="1:7" ht="34.5" customHeight="1" thickBot="1" x14ac:dyDescent="0.25">
      <c r="A10489" s="407">
        <v>73511</v>
      </c>
      <c r="B10489" s="407" t="s">
        <v>3595</v>
      </c>
      <c r="C10489" s="407" t="s">
        <v>70</v>
      </c>
      <c r="D10489" s="407">
        <v>15.32</v>
      </c>
      <c r="E10489" s="404" t="s">
        <v>65</v>
      </c>
      <c r="G10489"/>
    </row>
    <row r="10490" spans="1:7" ht="34.5" customHeight="1" thickBot="1" x14ac:dyDescent="0.25">
      <c r="A10490" s="406">
        <v>73512</v>
      </c>
      <c r="B10490" s="406" t="s">
        <v>3596</v>
      </c>
      <c r="C10490" s="406" t="s">
        <v>70</v>
      </c>
      <c r="D10490" s="406">
        <v>13.3</v>
      </c>
      <c r="E10490" s="404" t="s">
        <v>65</v>
      </c>
      <c r="G10490"/>
    </row>
    <row r="10491" spans="1:7" ht="34.5" customHeight="1" thickBot="1" x14ac:dyDescent="0.25">
      <c r="A10491" s="407">
        <v>73513</v>
      </c>
      <c r="B10491" s="407" t="s">
        <v>3597</v>
      </c>
      <c r="C10491" s="407" t="s">
        <v>70</v>
      </c>
      <c r="D10491" s="407">
        <v>11.22</v>
      </c>
      <c r="E10491" s="404" t="s">
        <v>65</v>
      </c>
      <c r="G10491"/>
    </row>
    <row r="10492" spans="1:7" ht="34.5" customHeight="1" thickBot="1" x14ac:dyDescent="0.25">
      <c r="A10492" s="406">
        <v>73514</v>
      </c>
      <c r="B10492" s="406" t="s">
        <v>3598</v>
      </c>
      <c r="C10492" s="406" t="s">
        <v>70</v>
      </c>
      <c r="D10492" s="406">
        <v>9.31</v>
      </c>
      <c r="E10492" s="404" t="s">
        <v>65</v>
      </c>
      <c r="G10492"/>
    </row>
    <row r="10493" spans="1:7" ht="34.5" customHeight="1" thickBot="1" x14ac:dyDescent="0.25">
      <c r="A10493" s="407">
        <v>73515</v>
      </c>
      <c r="B10493" s="407" t="s">
        <v>3599</v>
      </c>
      <c r="C10493" s="407" t="s">
        <v>70</v>
      </c>
      <c r="D10493" s="407">
        <v>7.54</v>
      </c>
      <c r="E10493" s="404" t="s">
        <v>65</v>
      </c>
      <c r="G10493"/>
    </row>
    <row r="10494" spans="1:7" ht="34.5" customHeight="1" thickBot="1" x14ac:dyDescent="0.25">
      <c r="A10494" s="406">
        <v>73516</v>
      </c>
      <c r="B10494" s="406" t="s">
        <v>3600</v>
      </c>
      <c r="C10494" s="406" t="s">
        <v>70</v>
      </c>
      <c r="D10494" s="406">
        <v>5.93</v>
      </c>
      <c r="E10494" s="404" t="s">
        <v>65</v>
      </c>
      <c r="G10494"/>
    </row>
    <row r="10495" spans="1:7" ht="34.5" customHeight="1" thickBot="1" x14ac:dyDescent="0.25">
      <c r="A10495" s="407">
        <v>73517</v>
      </c>
      <c r="B10495" s="407" t="s">
        <v>3601</v>
      </c>
      <c r="C10495" s="407" t="s">
        <v>70</v>
      </c>
      <c r="D10495" s="407">
        <v>4.49</v>
      </c>
      <c r="E10495" s="404" t="s">
        <v>65</v>
      </c>
      <c r="G10495"/>
    </row>
    <row r="10496" spans="1:7" ht="34.5" customHeight="1" thickBot="1" x14ac:dyDescent="0.25">
      <c r="A10496" s="406">
        <v>73518</v>
      </c>
      <c r="B10496" s="406" t="s">
        <v>3602</v>
      </c>
      <c r="C10496" s="406" t="s">
        <v>70</v>
      </c>
      <c r="D10496" s="406">
        <v>3.89</v>
      </c>
      <c r="E10496" s="404" t="s">
        <v>65</v>
      </c>
      <c r="G10496"/>
    </row>
    <row r="10497" spans="1:7" ht="34.5" customHeight="1" thickBot="1" x14ac:dyDescent="0.25">
      <c r="A10497" s="407">
        <v>73519</v>
      </c>
      <c r="B10497" s="407" t="s">
        <v>3603</v>
      </c>
      <c r="C10497" s="407" t="s">
        <v>70</v>
      </c>
      <c r="D10497" s="407">
        <v>3.26</v>
      </c>
      <c r="E10497" s="404" t="s">
        <v>65</v>
      </c>
      <c r="G10497"/>
    </row>
    <row r="10498" spans="1:7" ht="34.5" customHeight="1" thickBot="1" x14ac:dyDescent="0.25">
      <c r="A10498" s="406">
        <v>73520</v>
      </c>
      <c r="B10498" s="406" t="s">
        <v>3604</v>
      </c>
      <c r="C10498" s="406" t="s">
        <v>70</v>
      </c>
      <c r="D10498" s="406">
        <v>2.74</v>
      </c>
      <c r="E10498" s="404" t="s">
        <v>65</v>
      </c>
      <c r="G10498"/>
    </row>
    <row r="10499" spans="1:7" ht="34.5" customHeight="1" thickBot="1" x14ac:dyDescent="0.25">
      <c r="A10499" s="407">
        <v>73521</v>
      </c>
      <c r="B10499" s="407" t="s">
        <v>3605</v>
      </c>
      <c r="C10499" s="407" t="s">
        <v>70</v>
      </c>
      <c r="D10499" s="407">
        <v>2.21</v>
      </c>
      <c r="E10499" s="404" t="s">
        <v>65</v>
      </c>
      <c r="G10499"/>
    </row>
    <row r="10500" spans="1:7" ht="34.5" customHeight="1" thickBot="1" x14ac:dyDescent="0.25">
      <c r="A10500" s="406">
        <v>73522</v>
      </c>
      <c r="B10500" s="406" t="s">
        <v>3606</v>
      </c>
      <c r="C10500" s="406" t="s">
        <v>70</v>
      </c>
      <c r="D10500" s="406">
        <v>1.74</v>
      </c>
      <c r="E10500" s="404" t="s">
        <v>65</v>
      </c>
      <c r="G10500"/>
    </row>
    <row r="10501" spans="1:7" ht="34.5" customHeight="1" thickBot="1" x14ac:dyDescent="0.25">
      <c r="A10501" s="407">
        <v>73523</v>
      </c>
      <c r="B10501" s="407" t="s">
        <v>3607</v>
      </c>
      <c r="C10501" s="407" t="s">
        <v>70</v>
      </c>
      <c r="D10501" s="407">
        <v>1.31</v>
      </c>
      <c r="E10501" s="404" t="s">
        <v>65</v>
      </c>
      <c r="G10501"/>
    </row>
    <row r="10502" spans="1:7" ht="34.5" customHeight="1" thickBot="1" x14ac:dyDescent="0.25">
      <c r="A10502" s="406">
        <v>73524</v>
      </c>
      <c r="B10502" s="406" t="s">
        <v>3608</v>
      </c>
      <c r="C10502" s="406" t="s">
        <v>70</v>
      </c>
      <c r="D10502" s="406">
        <v>1.03</v>
      </c>
      <c r="E10502" s="404" t="s">
        <v>65</v>
      </c>
      <c r="G10502"/>
    </row>
    <row r="10503" spans="1:7" ht="34.5" customHeight="1" thickBot="1" x14ac:dyDescent="0.25">
      <c r="A10503" s="407">
        <v>73540</v>
      </c>
      <c r="B10503" s="407" t="s">
        <v>3611</v>
      </c>
      <c r="C10503" s="407" t="s">
        <v>2</v>
      </c>
      <c r="D10503" s="407">
        <v>31.88</v>
      </c>
      <c r="E10503" s="404" t="s">
        <v>65</v>
      </c>
      <c r="G10503"/>
    </row>
    <row r="10504" spans="1:7" ht="34.5" customHeight="1" thickBot="1" x14ac:dyDescent="0.25">
      <c r="A10504" s="406">
        <v>73541</v>
      </c>
      <c r="B10504" s="406" t="s">
        <v>3612</v>
      </c>
      <c r="C10504" s="406" t="s">
        <v>70</v>
      </c>
      <c r="D10504" s="406">
        <v>64.61</v>
      </c>
      <c r="E10504" s="404" t="s">
        <v>65</v>
      </c>
      <c r="G10504"/>
    </row>
    <row r="10505" spans="1:7" ht="34.5" customHeight="1" thickBot="1" x14ac:dyDescent="0.25">
      <c r="A10505" s="407">
        <v>73542</v>
      </c>
      <c r="B10505" s="407" t="s">
        <v>3613</v>
      </c>
      <c r="C10505" s="407" t="s">
        <v>1875</v>
      </c>
      <c r="D10505" s="407">
        <v>1.95</v>
      </c>
      <c r="E10505" s="404" t="s">
        <v>65</v>
      </c>
      <c r="G10505"/>
    </row>
    <row r="10506" spans="1:7" ht="34.5" customHeight="1" thickBot="1" x14ac:dyDescent="0.25">
      <c r="A10506" s="406">
        <v>73543</v>
      </c>
      <c r="B10506" s="406" t="s">
        <v>3614</v>
      </c>
      <c r="C10506" s="406" t="s">
        <v>1875</v>
      </c>
      <c r="D10506" s="406">
        <v>1.62</v>
      </c>
      <c r="E10506" s="404" t="s">
        <v>65</v>
      </c>
      <c r="G10506"/>
    </row>
    <row r="10507" spans="1:7" ht="34.5" customHeight="1" thickBot="1" x14ac:dyDescent="0.25">
      <c r="A10507" s="407">
        <v>73555</v>
      </c>
      <c r="B10507" s="407" t="s">
        <v>3618</v>
      </c>
      <c r="C10507" s="407" t="s">
        <v>2</v>
      </c>
      <c r="D10507" s="407">
        <v>0.3</v>
      </c>
      <c r="E10507" s="404" t="s">
        <v>65</v>
      </c>
      <c r="G10507"/>
    </row>
    <row r="10508" spans="1:7" ht="34.5" customHeight="1" thickBot="1" x14ac:dyDescent="0.25">
      <c r="A10508" s="406">
        <v>73562</v>
      </c>
      <c r="B10508" s="406" t="s">
        <v>3622</v>
      </c>
      <c r="C10508" s="406" t="s">
        <v>280</v>
      </c>
      <c r="D10508" s="406">
        <v>0.75</v>
      </c>
      <c r="E10508" s="404" t="s">
        <v>65</v>
      </c>
      <c r="G10508"/>
    </row>
    <row r="10509" spans="1:7" ht="34.5" customHeight="1" thickBot="1" x14ac:dyDescent="0.25">
      <c r="A10509" s="407">
        <v>73564</v>
      </c>
      <c r="B10509" s="407" t="s">
        <v>8744</v>
      </c>
      <c r="C10509" s="407" t="s">
        <v>70</v>
      </c>
      <c r="D10509" s="407">
        <v>274.48</v>
      </c>
      <c r="E10509" s="404" t="s">
        <v>65</v>
      </c>
      <c r="G10509"/>
    </row>
    <row r="10510" spans="1:7" ht="34.5" customHeight="1" thickBot="1" x14ac:dyDescent="0.25">
      <c r="A10510" s="406">
        <v>73587</v>
      </c>
      <c r="B10510" s="406" t="s">
        <v>3625</v>
      </c>
      <c r="C10510" s="406" t="s">
        <v>70</v>
      </c>
      <c r="D10510" s="406">
        <v>1.18</v>
      </c>
      <c r="E10510" s="404" t="s">
        <v>65</v>
      </c>
      <c r="G10510"/>
    </row>
    <row r="10511" spans="1:7" ht="34.5" customHeight="1" thickBot="1" x14ac:dyDescent="0.25">
      <c r="A10511" s="407">
        <v>73588</v>
      </c>
      <c r="B10511" s="407" t="s">
        <v>3626</v>
      </c>
      <c r="C10511" s="407" t="s">
        <v>70</v>
      </c>
      <c r="D10511" s="407">
        <v>0.79</v>
      </c>
      <c r="E10511" s="404" t="s">
        <v>65</v>
      </c>
      <c r="G10511"/>
    </row>
    <row r="10512" spans="1:7" ht="34.5" customHeight="1" thickBot="1" x14ac:dyDescent="0.25">
      <c r="A10512" s="406">
        <v>73589</v>
      </c>
      <c r="B10512" s="406" t="s">
        <v>3627</v>
      </c>
      <c r="C10512" s="406" t="s">
        <v>70</v>
      </c>
      <c r="D10512" s="406">
        <v>0.55000000000000004</v>
      </c>
      <c r="E10512" s="404" t="s">
        <v>65</v>
      </c>
      <c r="G10512"/>
    </row>
    <row r="10513" spans="1:7" ht="34.5" customHeight="1" thickBot="1" x14ac:dyDescent="0.25">
      <c r="A10513" s="407">
        <v>73590</v>
      </c>
      <c r="B10513" s="407" t="s">
        <v>3628</v>
      </c>
      <c r="C10513" s="407" t="s">
        <v>70</v>
      </c>
      <c r="D10513" s="407">
        <v>0.34</v>
      </c>
      <c r="E10513" s="404" t="s">
        <v>65</v>
      </c>
      <c r="G10513"/>
    </row>
    <row r="10514" spans="1:7" ht="34.5" customHeight="1" thickBot="1" x14ac:dyDescent="0.25">
      <c r="A10514" s="406">
        <v>73597</v>
      </c>
      <c r="B10514" s="406" t="s">
        <v>3629</v>
      </c>
      <c r="C10514" s="406" t="s">
        <v>70</v>
      </c>
      <c r="D10514" s="406">
        <v>0.79</v>
      </c>
      <c r="E10514" s="404" t="s">
        <v>65</v>
      </c>
      <c r="G10514"/>
    </row>
    <row r="10515" spans="1:7" ht="34.5" customHeight="1" thickBot="1" x14ac:dyDescent="0.25">
      <c r="A10515" s="407">
        <v>73598</v>
      </c>
      <c r="B10515" s="407" t="s">
        <v>3630</v>
      </c>
      <c r="C10515" s="407" t="s">
        <v>70</v>
      </c>
      <c r="D10515" s="407">
        <v>0.55000000000000004</v>
      </c>
      <c r="E10515" s="404" t="s">
        <v>65</v>
      </c>
      <c r="G10515"/>
    </row>
    <row r="10516" spans="1:7" ht="34.5" customHeight="1" thickBot="1" x14ac:dyDescent="0.25">
      <c r="A10516" s="406">
        <v>73714</v>
      </c>
      <c r="B10516" s="406" t="s">
        <v>1886</v>
      </c>
      <c r="C10516" s="406" t="s">
        <v>2</v>
      </c>
      <c r="D10516" s="409">
        <v>1293.1099999999999</v>
      </c>
      <c r="E10516" s="404" t="s">
        <v>65</v>
      </c>
      <c r="G10516"/>
    </row>
    <row r="10517" spans="1:7" ht="34.5" customHeight="1" thickBot="1" x14ac:dyDescent="0.25">
      <c r="A10517" s="407">
        <v>84114</v>
      </c>
      <c r="B10517" s="407" t="s">
        <v>4434</v>
      </c>
      <c r="C10517" s="407" t="s">
        <v>2</v>
      </c>
      <c r="D10517" s="407">
        <v>127.49</v>
      </c>
      <c r="E10517" s="404" t="s">
        <v>65</v>
      </c>
      <c r="G10517"/>
    </row>
    <row r="10518" spans="1:7" ht="34.5" customHeight="1" thickBot="1" x14ac:dyDescent="0.25">
      <c r="A10518" s="406">
        <v>84135</v>
      </c>
      <c r="B10518" s="406" t="s">
        <v>4435</v>
      </c>
      <c r="C10518" s="406" t="s">
        <v>2</v>
      </c>
      <c r="D10518" s="406">
        <v>412.62</v>
      </c>
      <c r="E10518" s="404" t="s">
        <v>65</v>
      </c>
      <c r="G10518"/>
    </row>
    <row r="10519" spans="1:7" ht="34.5" customHeight="1" thickBot="1" x14ac:dyDescent="0.25">
      <c r="A10519" s="407">
        <v>84158</v>
      </c>
      <c r="B10519" s="407" t="s">
        <v>4436</v>
      </c>
      <c r="C10519" s="407" t="s">
        <v>1875</v>
      </c>
      <c r="D10519" s="407">
        <v>2.73</v>
      </c>
      <c r="E10519" s="404" t="s">
        <v>65</v>
      </c>
      <c r="G10519"/>
    </row>
    <row r="10520" spans="1:7" ht="34.5" customHeight="1" thickBot="1" x14ac:dyDescent="0.25">
      <c r="A10520" s="406">
        <v>84159</v>
      </c>
      <c r="B10520" s="406" t="s">
        <v>4711</v>
      </c>
      <c r="C10520" s="406" t="s">
        <v>1875</v>
      </c>
      <c r="D10520" s="406">
        <v>4.71</v>
      </c>
      <c r="E10520" s="404" t="s">
        <v>65</v>
      </c>
      <c r="G10520"/>
    </row>
    <row r="10521" spans="1:7" ht="34.5" customHeight="1" thickBot="1" x14ac:dyDescent="0.25">
      <c r="A10521" s="407">
        <v>86957</v>
      </c>
      <c r="B10521" s="407" t="s">
        <v>5085</v>
      </c>
      <c r="C10521" s="407" t="s">
        <v>2</v>
      </c>
      <c r="D10521" s="407">
        <v>25.49</v>
      </c>
      <c r="E10521" s="404" t="s">
        <v>65</v>
      </c>
      <c r="G10521"/>
    </row>
    <row r="10522" spans="1:7" ht="34.5" customHeight="1" thickBot="1" x14ac:dyDescent="0.25">
      <c r="A10522" s="406">
        <v>86958</v>
      </c>
      <c r="B10522" s="406" t="s">
        <v>5086</v>
      </c>
      <c r="C10522" s="406" t="s">
        <v>2</v>
      </c>
      <c r="D10522" s="406">
        <v>22.19</v>
      </c>
      <c r="E10522" s="404" t="s">
        <v>65</v>
      </c>
      <c r="G10522"/>
    </row>
    <row r="10523" spans="1:7" ht="34.5" customHeight="1" thickBot="1" x14ac:dyDescent="0.25">
      <c r="A10523" s="407">
        <v>321</v>
      </c>
      <c r="B10523" s="407" t="s">
        <v>3487</v>
      </c>
      <c r="C10523" s="407"/>
      <c r="D10523" s="407"/>
      <c r="E10523" s="404" t="s">
        <v>65</v>
      </c>
      <c r="G10523"/>
    </row>
    <row r="10524" spans="1:7" ht="34.5" customHeight="1" thickBot="1" x14ac:dyDescent="0.25">
      <c r="A10524" s="406">
        <v>5803</v>
      </c>
      <c r="B10524" s="406" t="s">
        <v>1802</v>
      </c>
      <c r="C10524" s="406" t="s">
        <v>280</v>
      </c>
      <c r="D10524" s="406">
        <v>2.11</v>
      </c>
      <c r="E10524" s="404" t="s">
        <v>65</v>
      </c>
      <c r="G10524"/>
    </row>
    <row r="10525" spans="1:7" ht="34.5" customHeight="1" thickBot="1" x14ac:dyDescent="0.25">
      <c r="A10525" s="407">
        <v>6541</v>
      </c>
      <c r="B10525" s="407" t="s">
        <v>3511</v>
      </c>
      <c r="C10525" s="407" t="s">
        <v>280</v>
      </c>
      <c r="D10525" s="407">
        <v>74.08</v>
      </c>
      <c r="E10525" s="404" t="s">
        <v>65</v>
      </c>
      <c r="G10525"/>
    </row>
    <row r="10526" spans="1:7" ht="34.5" customHeight="1" thickBot="1" x14ac:dyDescent="0.25">
      <c r="A10526" s="406">
        <v>73477</v>
      </c>
      <c r="B10526" s="406" t="s">
        <v>3576</v>
      </c>
      <c r="C10526" s="406" t="s">
        <v>280</v>
      </c>
      <c r="D10526" s="406">
        <v>50.41</v>
      </c>
      <c r="E10526" s="404" t="s">
        <v>65</v>
      </c>
      <c r="G10526"/>
    </row>
    <row r="10527" spans="1:7" ht="34.5" customHeight="1" thickBot="1" x14ac:dyDescent="0.25">
      <c r="A10527" s="407">
        <v>73554</v>
      </c>
      <c r="B10527" s="407" t="s">
        <v>3617</v>
      </c>
      <c r="C10527" s="407" t="s">
        <v>70</v>
      </c>
      <c r="D10527" s="407">
        <v>16.75</v>
      </c>
      <c r="E10527" s="404" t="s">
        <v>65</v>
      </c>
      <c r="G10527"/>
    </row>
    <row r="10528" spans="1:7" ht="34.5" customHeight="1" thickBot="1" x14ac:dyDescent="0.25">
      <c r="A10528" s="406">
        <v>324</v>
      </c>
      <c r="B10528" s="406" t="s">
        <v>4437</v>
      </c>
      <c r="C10528" s="406"/>
      <c r="D10528" s="406"/>
      <c r="E10528" s="404" t="s">
        <v>65</v>
      </c>
      <c r="G10528"/>
    </row>
    <row r="10529" spans="1:7" ht="34.5" customHeight="1" thickBot="1" x14ac:dyDescent="0.25">
      <c r="A10529" s="407">
        <v>73916</v>
      </c>
      <c r="B10529" s="407" t="s">
        <v>1749</v>
      </c>
      <c r="C10529" s="407"/>
      <c r="D10529" s="407"/>
      <c r="E10529" s="404" t="s">
        <v>65</v>
      </c>
      <c r="G10529"/>
    </row>
    <row r="10530" spans="1:7" ht="34.5" customHeight="1" thickBot="1" x14ac:dyDescent="0.25">
      <c r="A10530" s="406" t="s">
        <v>1750</v>
      </c>
      <c r="B10530" s="406" t="s">
        <v>3478</v>
      </c>
      <c r="C10530" s="406" t="s">
        <v>2</v>
      </c>
      <c r="D10530" s="406">
        <v>48.89</v>
      </c>
      <c r="E10530" s="404" t="s">
        <v>65</v>
      </c>
      <c r="G10530"/>
    </row>
    <row r="10531" spans="1:7" ht="34.5" customHeight="1" thickBot="1" x14ac:dyDescent="0.25">
      <c r="A10531" s="407" t="s">
        <v>1751</v>
      </c>
      <c r="B10531" s="407" t="s">
        <v>3479</v>
      </c>
      <c r="C10531" s="407" t="s">
        <v>2</v>
      </c>
      <c r="D10531" s="407">
        <v>101.06</v>
      </c>
      <c r="E10531" s="404" t="s">
        <v>65</v>
      </c>
      <c r="G10531"/>
    </row>
    <row r="10532" spans="1:7" ht="34.5" customHeight="1" thickBot="1" x14ac:dyDescent="0.25">
      <c r="A10532" s="406" t="s">
        <v>1752</v>
      </c>
      <c r="B10532" s="406" t="s">
        <v>4438</v>
      </c>
      <c r="C10532" s="406" t="s">
        <v>1753</v>
      </c>
      <c r="D10532" s="406">
        <v>24.74</v>
      </c>
      <c r="E10532" s="404" t="s">
        <v>65</v>
      </c>
      <c r="G10532"/>
    </row>
    <row r="10533" spans="1:7" ht="34.5" customHeight="1" thickBot="1" x14ac:dyDescent="0.25">
      <c r="A10533" s="407">
        <v>10</v>
      </c>
      <c r="B10533" s="407" t="s">
        <v>1887</v>
      </c>
      <c r="C10533" s="407"/>
      <c r="D10533" s="407"/>
      <c r="E10533" s="404" t="s">
        <v>65</v>
      </c>
      <c r="G10533"/>
    </row>
    <row r="10534" spans="1:7" ht="34.5" customHeight="1" thickBot="1" x14ac:dyDescent="0.25">
      <c r="A10534" s="406">
        <v>73672</v>
      </c>
      <c r="B10534" s="406" t="s">
        <v>4819</v>
      </c>
      <c r="C10534" s="406" t="s">
        <v>184</v>
      </c>
      <c r="D10534" s="406">
        <v>0.41</v>
      </c>
      <c r="E10534" s="404" t="s">
        <v>65</v>
      </c>
      <c r="G10534"/>
    </row>
    <row r="10535" spans="1:7" ht="34.5" customHeight="1" thickBot="1" x14ac:dyDescent="0.25">
      <c r="A10535" s="407">
        <v>73822</v>
      </c>
      <c r="B10535" s="407" t="s">
        <v>1888</v>
      </c>
      <c r="C10535" s="407"/>
      <c r="D10535" s="407"/>
      <c r="E10535" s="404" t="s">
        <v>65</v>
      </c>
      <c r="G10535"/>
    </row>
    <row r="10536" spans="1:7" ht="34.5" customHeight="1" thickBot="1" x14ac:dyDescent="0.25">
      <c r="A10536" s="406" t="s">
        <v>1889</v>
      </c>
      <c r="B10536" s="406" t="s">
        <v>4820</v>
      </c>
      <c r="C10536" s="406" t="s">
        <v>184</v>
      </c>
      <c r="D10536" s="406">
        <v>4.01</v>
      </c>
      <c r="E10536" s="404" t="s">
        <v>65</v>
      </c>
      <c r="G10536"/>
    </row>
    <row r="10537" spans="1:7" ht="34.5" customHeight="1" thickBot="1" x14ac:dyDescent="0.25">
      <c r="A10537" s="407" t="s">
        <v>1890</v>
      </c>
      <c r="B10537" s="407" t="s">
        <v>5087</v>
      </c>
      <c r="C10537" s="407" t="s">
        <v>184</v>
      </c>
      <c r="D10537" s="407">
        <v>0.55000000000000004</v>
      </c>
      <c r="E10537" s="404" t="s">
        <v>65</v>
      </c>
      <c r="G10537"/>
    </row>
    <row r="10538" spans="1:7" ht="34.5" customHeight="1" thickBot="1" x14ac:dyDescent="0.25">
      <c r="A10538" s="406">
        <v>73859</v>
      </c>
      <c r="B10538" s="406" t="s">
        <v>1891</v>
      </c>
      <c r="C10538" s="406"/>
      <c r="D10538" s="406"/>
      <c r="E10538" s="404" t="s">
        <v>65</v>
      </c>
      <c r="G10538"/>
    </row>
    <row r="10539" spans="1:7" ht="34.5" customHeight="1" thickBot="1" x14ac:dyDescent="0.25">
      <c r="A10539" s="407" t="s">
        <v>1892</v>
      </c>
      <c r="B10539" s="407" t="s">
        <v>4821</v>
      </c>
      <c r="C10539" s="407" t="s">
        <v>184</v>
      </c>
      <c r="D10539" s="407">
        <v>0.16</v>
      </c>
      <c r="E10539" s="404" t="s">
        <v>65</v>
      </c>
      <c r="G10539"/>
    </row>
    <row r="10540" spans="1:7" ht="34.5" customHeight="1" thickBot="1" x14ac:dyDescent="0.25">
      <c r="A10540" s="406" t="s">
        <v>1893</v>
      </c>
      <c r="B10540" s="406" t="s">
        <v>4822</v>
      </c>
      <c r="C10540" s="406" t="s">
        <v>184</v>
      </c>
      <c r="D10540" s="406">
        <v>1.07</v>
      </c>
      <c r="E10540" s="404" t="s">
        <v>65</v>
      </c>
      <c r="G10540"/>
    </row>
    <row r="10541" spans="1:7" ht="34.5" customHeight="1" thickBot="1" x14ac:dyDescent="0.25">
      <c r="A10541" s="407">
        <v>85331</v>
      </c>
      <c r="B10541" s="407" t="s">
        <v>4823</v>
      </c>
      <c r="C10541" s="407" t="s">
        <v>184</v>
      </c>
      <c r="D10541" s="407">
        <v>1.03</v>
      </c>
      <c r="E10541" s="404" t="s">
        <v>65</v>
      </c>
      <c r="G10541"/>
    </row>
    <row r="10542" spans="1:7" ht="34.5" customHeight="1" thickBot="1" x14ac:dyDescent="0.25">
      <c r="A10542" s="406">
        <v>85422</v>
      </c>
      <c r="B10542" s="406" t="s">
        <v>4824</v>
      </c>
      <c r="C10542" s="406" t="s">
        <v>184</v>
      </c>
      <c r="D10542" s="406">
        <v>5.35</v>
      </c>
      <c r="E10542" s="404" t="s">
        <v>65</v>
      </c>
      <c r="G10542"/>
    </row>
    <row r="10543" spans="1:7" ht="34.5" customHeight="1" thickBot="1" x14ac:dyDescent="0.25">
      <c r="A10543" s="407">
        <v>11</v>
      </c>
      <c r="B10543" s="407" t="s">
        <v>1894</v>
      </c>
      <c r="C10543" s="407"/>
      <c r="D10543" s="407"/>
      <c r="E10543" s="404" t="s">
        <v>65</v>
      </c>
      <c r="G10543"/>
    </row>
    <row r="10544" spans="1:7" ht="34.5" customHeight="1" thickBot="1" x14ac:dyDescent="0.25">
      <c r="A10544" s="406">
        <v>74220</v>
      </c>
      <c r="B10544" s="406" t="s">
        <v>1895</v>
      </c>
      <c r="C10544" s="406"/>
      <c r="D10544" s="406"/>
      <c r="E10544" s="404" t="s">
        <v>65</v>
      </c>
      <c r="G10544"/>
    </row>
    <row r="10545" spans="1:7" ht="34.5" customHeight="1" thickBot="1" x14ac:dyDescent="0.25">
      <c r="A10545" s="407" t="s">
        <v>1896</v>
      </c>
      <c r="B10545" s="407" t="s">
        <v>4825</v>
      </c>
      <c r="C10545" s="407" t="s">
        <v>184</v>
      </c>
      <c r="D10545" s="407">
        <v>43.37</v>
      </c>
      <c r="E10545" s="404" t="s">
        <v>65</v>
      </c>
      <c r="G10545"/>
    </row>
    <row r="10546" spans="1:7" ht="34.5" customHeight="1" thickBot="1" x14ac:dyDescent="0.25">
      <c r="A10546" s="406">
        <v>74221</v>
      </c>
      <c r="B10546" s="406" t="s">
        <v>1897</v>
      </c>
      <c r="C10546" s="406"/>
      <c r="D10546" s="406"/>
      <c r="E10546" s="404" t="s">
        <v>65</v>
      </c>
      <c r="G10546"/>
    </row>
    <row r="10547" spans="1:7" ht="34.5" customHeight="1" thickBot="1" x14ac:dyDescent="0.25">
      <c r="A10547" s="407" t="s">
        <v>1898</v>
      </c>
      <c r="B10547" s="407" t="s">
        <v>3635</v>
      </c>
      <c r="C10547" s="407" t="s">
        <v>70</v>
      </c>
      <c r="D10547" s="407">
        <v>2.31</v>
      </c>
      <c r="E10547" s="404" t="s">
        <v>65</v>
      </c>
      <c r="G10547"/>
    </row>
    <row r="10548" spans="1:7" ht="34.5" customHeight="1" thickBot="1" x14ac:dyDescent="0.25">
      <c r="A10548" s="406">
        <v>12</v>
      </c>
      <c r="B10548" s="406" t="s">
        <v>1899</v>
      </c>
      <c r="C10548" s="406"/>
      <c r="D10548" s="406"/>
      <c r="E10548" s="404" t="s">
        <v>65</v>
      </c>
      <c r="G10548"/>
    </row>
    <row r="10549" spans="1:7" ht="34.5" customHeight="1" thickBot="1" x14ac:dyDescent="0.25">
      <c r="A10549" s="407">
        <v>74219</v>
      </c>
      <c r="B10549" s="407" t="s">
        <v>1900</v>
      </c>
      <c r="C10549" s="407"/>
      <c r="D10549" s="407"/>
      <c r="E10549" s="404" t="s">
        <v>65</v>
      </c>
      <c r="G10549"/>
    </row>
    <row r="10550" spans="1:7" ht="34.5" customHeight="1" thickBot="1" x14ac:dyDescent="0.25">
      <c r="A10550" s="406" t="s">
        <v>1901</v>
      </c>
      <c r="B10550" s="406" t="s">
        <v>4826</v>
      </c>
      <c r="C10550" s="406" t="s">
        <v>184</v>
      </c>
      <c r="D10550" s="406">
        <v>49.29</v>
      </c>
      <c r="E10550" s="404" t="s">
        <v>65</v>
      </c>
      <c r="G10550"/>
    </row>
    <row r="10551" spans="1:7" ht="34.5" customHeight="1" thickBot="1" x14ac:dyDescent="0.25">
      <c r="A10551" s="407" t="s">
        <v>1902</v>
      </c>
      <c r="B10551" s="407" t="s">
        <v>4827</v>
      </c>
      <c r="C10551" s="407" t="s">
        <v>184</v>
      </c>
      <c r="D10551" s="407">
        <v>41.76</v>
      </c>
      <c r="E10551" s="404" t="s">
        <v>65</v>
      </c>
      <c r="G10551"/>
    </row>
    <row r="10552" spans="1:7" ht="34.5" customHeight="1" thickBot="1" x14ac:dyDescent="0.25">
      <c r="A10552" s="406">
        <v>84126</v>
      </c>
      <c r="B10552" s="406" t="s">
        <v>4439</v>
      </c>
      <c r="C10552" s="406" t="s">
        <v>184</v>
      </c>
      <c r="D10552" s="406">
        <v>27.12</v>
      </c>
      <c r="E10552" s="404" t="s">
        <v>65</v>
      </c>
      <c r="G10552"/>
    </row>
    <row r="10553" spans="1:7" ht="34.5" customHeight="1" thickBot="1" x14ac:dyDescent="0.25">
      <c r="A10553" s="407">
        <v>13</v>
      </c>
      <c r="B10553" s="407" t="s">
        <v>1903</v>
      </c>
      <c r="C10553" s="407"/>
      <c r="D10553" s="407"/>
      <c r="E10553" s="404" t="s">
        <v>65</v>
      </c>
      <c r="G10553"/>
    </row>
    <row r="10554" spans="1:7" ht="34.5" customHeight="1" thickBot="1" x14ac:dyDescent="0.25">
      <c r="A10554" s="406">
        <v>73875</v>
      </c>
      <c r="B10554" s="406" t="s">
        <v>1904</v>
      </c>
      <c r="C10554" s="406"/>
      <c r="D10554" s="406"/>
      <c r="E10554" s="404" t="s">
        <v>65</v>
      </c>
      <c r="G10554"/>
    </row>
    <row r="10555" spans="1:7" ht="34.5" customHeight="1" thickBot="1" x14ac:dyDescent="0.25">
      <c r="A10555" s="407" t="s">
        <v>1905</v>
      </c>
      <c r="B10555" s="407" t="s">
        <v>3636</v>
      </c>
      <c r="C10555" s="407" t="s">
        <v>1906</v>
      </c>
      <c r="D10555" s="407">
        <v>26.69</v>
      </c>
      <c r="E10555" s="404" t="s">
        <v>65</v>
      </c>
      <c r="G10555"/>
    </row>
    <row r="10556" spans="1:7" ht="34.5" customHeight="1" thickBot="1" x14ac:dyDescent="0.25">
      <c r="A10556" s="406">
        <v>14</v>
      </c>
      <c r="B10556" s="406" t="s">
        <v>1907</v>
      </c>
      <c r="C10556" s="406"/>
      <c r="D10556" s="406"/>
      <c r="E10556" s="404" t="s">
        <v>65</v>
      </c>
      <c r="G10556"/>
    </row>
    <row r="10557" spans="1:7" ht="34.5" customHeight="1" thickBot="1" x14ac:dyDescent="0.25">
      <c r="A10557" s="407">
        <v>72213</v>
      </c>
      <c r="B10557" s="407" t="s">
        <v>4828</v>
      </c>
      <c r="C10557" s="407" t="s">
        <v>184</v>
      </c>
      <c r="D10557" s="407">
        <v>3.34</v>
      </c>
      <c r="E10557" s="404" t="s">
        <v>65</v>
      </c>
      <c r="G10557"/>
    </row>
    <row r="10558" spans="1:7" ht="34.5" customHeight="1" thickBot="1" x14ac:dyDescent="0.25">
      <c r="A10558" s="406">
        <v>72214</v>
      </c>
      <c r="B10558" s="406" t="s">
        <v>3637</v>
      </c>
      <c r="C10558" s="406" t="s">
        <v>298</v>
      </c>
      <c r="D10558" s="406">
        <v>53.53</v>
      </c>
      <c r="E10558" s="404" t="s">
        <v>65</v>
      </c>
      <c r="G10558"/>
    </row>
    <row r="10559" spans="1:7" ht="34.5" customHeight="1" thickBot="1" x14ac:dyDescent="0.25">
      <c r="A10559" s="407">
        <v>72215</v>
      </c>
      <c r="B10559" s="407" t="s">
        <v>3638</v>
      </c>
      <c r="C10559" s="407" t="s">
        <v>298</v>
      </c>
      <c r="D10559" s="407">
        <v>33.450000000000003</v>
      </c>
      <c r="E10559" s="404" t="s">
        <v>65</v>
      </c>
      <c r="G10559"/>
    </row>
    <row r="10560" spans="1:7" ht="34.5" customHeight="1" thickBot="1" x14ac:dyDescent="0.25">
      <c r="A10560" s="406">
        <v>72216</v>
      </c>
      <c r="B10560" s="406" t="s">
        <v>3639</v>
      </c>
      <c r="C10560" s="406" t="s">
        <v>298</v>
      </c>
      <c r="D10560" s="406">
        <v>173.99</v>
      </c>
      <c r="E10560" s="404" t="s">
        <v>65</v>
      </c>
      <c r="G10560"/>
    </row>
    <row r="10561" spans="1:7" ht="34.5" customHeight="1" thickBot="1" x14ac:dyDescent="0.25">
      <c r="A10561" s="407">
        <v>72217</v>
      </c>
      <c r="B10561" s="407" t="s">
        <v>3640</v>
      </c>
      <c r="C10561" s="407" t="s">
        <v>184</v>
      </c>
      <c r="D10561" s="407">
        <v>6.69</v>
      </c>
      <c r="E10561" s="404" t="s">
        <v>65</v>
      </c>
      <c r="G10561"/>
    </row>
    <row r="10562" spans="1:7" ht="34.5" customHeight="1" thickBot="1" x14ac:dyDescent="0.25">
      <c r="A10562" s="406">
        <v>72218</v>
      </c>
      <c r="B10562" s="406" t="s">
        <v>1908</v>
      </c>
      <c r="C10562" s="406" t="s">
        <v>184</v>
      </c>
      <c r="D10562" s="406">
        <v>5.35</v>
      </c>
      <c r="E10562" s="404" t="s">
        <v>65</v>
      </c>
      <c r="G10562"/>
    </row>
    <row r="10563" spans="1:7" ht="34.5" customHeight="1" thickBot="1" x14ac:dyDescent="0.25">
      <c r="A10563" s="407">
        <v>72219</v>
      </c>
      <c r="B10563" s="407" t="s">
        <v>3641</v>
      </c>
      <c r="C10563" s="407" t="s">
        <v>298</v>
      </c>
      <c r="D10563" s="407">
        <v>86.99</v>
      </c>
      <c r="E10563" s="404" t="s">
        <v>65</v>
      </c>
      <c r="G10563"/>
    </row>
    <row r="10564" spans="1:7" ht="34.5" customHeight="1" thickBot="1" x14ac:dyDescent="0.25">
      <c r="A10564" s="406">
        <v>72220</v>
      </c>
      <c r="B10564" s="406" t="s">
        <v>3642</v>
      </c>
      <c r="C10564" s="406" t="s">
        <v>184</v>
      </c>
      <c r="D10564" s="406">
        <v>13.38</v>
      </c>
      <c r="E10564" s="404" t="s">
        <v>65</v>
      </c>
      <c r="G10564"/>
    </row>
    <row r="10565" spans="1:7" ht="34.5" customHeight="1" thickBot="1" x14ac:dyDescent="0.25">
      <c r="A10565" s="407">
        <v>72221</v>
      </c>
      <c r="B10565" s="407" t="s">
        <v>3643</v>
      </c>
      <c r="C10565" s="407" t="s">
        <v>184</v>
      </c>
      <c r="D10565" s="407">
        <v>13.38</v>
      </c>
      <c r="E10565" s="404" t="s">
        <v>65</v>
      </c>
      <c r="G10565"/>
    </row>
    <row r="10566" spans="1:7" ht="34.5" customHeight="1" thickBot="1" x14ac:dyDescent="0.25">
      <c r="A10566" s="406">
        <v>72222</v>
      </c>
      <c r="B10566" s="406" t="s">
        <v>1909</v>
      </c>
      <c r="C10566" s="406" t="s">
        <v>184</v>
      </c>
      <c r="D10566" s="406">
        <v>7.09</v>
      </c>
      <c r="E10566" s="404" t="s">
        <v>65</v>
      </c>
      <c r="G10566"/>
    </row>
    <row r="10567" spans="1:7" ht="34.5" customHeight="1" thickBot="1" x14ac:dyDescent="0.25">
      <c r="A10567" s="407">
        <v>72223</v>
      </c>
      <c r="B10567" s="407" t="s">
        <v>1910</v>
      </c>
      <c r="C10567" s="407" t="s">
        <v>184</v>
      </c>
      <c r="D10567" s="407">
        <v>14.18</v>
      </c>
      <c r="E10567" s="404" t="s">
        <v>65</v>
      </c>
      <c r="G10567"/>
    </row>
    <row r="10568" spans="1:7" ht="34.5" customHeight="1" thickBot="1" x14ac:dyDescent="0.25">
      <c r="A10568" s="406">
        <v>72224</v>
      </c>
      <c r="B10568" s="406" t="s">
        <v>3644</v>
      </c>
      <c r="C10568" s="406" t="s">
        <v>184</v>
      </c>
      <c r="D10568" s="406">
        <v>8.0299999999999994</v>
      </c>
      <c r="E10568" s="404" t="s">
        <v>65</v>
      </c>
      <c r="G10568"/>
    </row>
    <row r="10569" spans="1:7" ht="34.5" customHeight="1" thickBot="1" x14ac:dyDescent="0.25">
      <c r="A10569" s="407">
        <v>72225</v>
      </c>
      <c r="B10569" s="407" t="s">
        <v>3645</v>
      </c>
      <c r="C10569" s="407" t="s">
        <v>184</v>
      </c>
      <c r="D10569" s="407">
        <v>3.34</v>
      </c>
      <c r="E10569" s="404" t="s">
        <v>65</v>
      </c>
      <c r="G10569"/>
    </row>
    <row r="10570" spans="1:7" ht="34.5" customHeight="1" thickBot="1" x14ac:dyDescent="0.25">
      <c r="A10570" s="406">
        <v>72226</v>
      </c>
      <c r="B10570" s="406" t="s">
        <v>1911</v>
      </c>
      <c r="C10570" s="406" t="s">
        <v>184</v>
      </c>
      <c r="D10570" s="406">
        <v>9.33</v>
      </c>
      <c r="E10570" s="404" t="s">
        <v>65</v>
      </c>
      <c r="G10570"/>
    </row>
    <row r="10571" spans="1:7" ht="34.5" customHeight="1" thickBot="1" x14ac:dyDescent="0.25">
      <c r="A10571" s="407">
        <v>72227</v>
      </c>
      <c r="B10571" s="407" t="s">
        <v>3646</v>
      </c>
      <c r="C10571" s="407" t="s">
        <v>184</v>
      </c>
      <c r="D10571" s="407">
        <v>6.22</v>
      </c>
      <c r="E10571" s="404" t="s">
        <v>65</v>
      </c>
      <c r="G10571"/>
    </row>
    <row r="10572" spans="1:7" ht="34.5" customHeight="1" thickBot="1" x14ac:dyDescent="0.25">
      <c r="A10572" s="406">
        <v>72228</v>
      </c>
      <c r="B10572" s="406" t="s">
        <v>1912</v>
      </c>
      <c r="C10572" s="406" t="s">
        <v>184</v>
      </c>
      <c r="D10572" s="406">
        <v>15.55</v>
      </c>
      <c r="E10572" s="404" t="s">
        <v>65</v>
      </c>
      <c r="G10572"/>
    </row>
    <row r="10573" spans="1:7" ht="34.5" customHeight="1" thickBot="1" x14ac:dyDescent="0.25">
      <c r="A10573" s="407">
        <v>72229</v>
      </c>
      <c r="B10573" s="407" t="s">
        <v>3647</v>
      </c>
      <c r="C10573" s="407" t="s">
        <v>184</v>
      </c>
      <c r="D10573" s="407">
        <v>12.44</v>
      </c>
      <c r="E10573" s="404" t="s">
        <v>65</v>
      </c>
      <c r="G10573"/>
    </row>
    <row r="10574" spans="1:7" ht="34.5" customHeight="1" thickBot="1" x14ac:dyDescent="0.25">
      <c r="A10574" s="406">
        <v>72230</v>
      </c>
      <c r="B10574" s="406" t="s">
        <v>3648</v>
      </c>
      <c r="C10574" s="406" t="s">
        <v>184</v>
      </c>
      <c r="D10574" s="406">
        <v>6.69</v>
      </c>
      <c r="E10574" s="404" t="s">
        <v>65</v>
      </c>
      <c r="G10574"/>
    </row>
    <row r="10575" spans="1:7" ht="34.5" customHeight="1" thickBot="1" x14ac:dyDescent="0.25">
      <c r="A10575" s="407">
        <v>72231</v>
      </c>
      <c r="B10575" s="407" t="s">
        <v>3649</v>
      </c>
      <c r="C10575" s="407" t="s">
        <v>184</v>
      </c>
      <c r="D10575" s="407">
        <v>4.68</v>
      </c>
      <c r="E10575" s="404" t="s">
        <v>65</v>
      </c>
      <c r="G10575"/>
    </row>
    <row r="10576" spans="1:7" ht="34.5" customHeight="1" thickBot="1" x14ac:dyDescent="0.25">
      <c r="A10576" s="406">
        <v>72232</v>
      </c>
      <c r="B10576" s="406" t="s">
        <v>3650</v>
      </c>
      <c r="C10576" s="406" t="s">
        <v>70</v>
      </c>
      <c r="D10576" s="406">
        <v>4.01</v>
      </c>
      <c r="E10576" s="404" t="s">
        <v>65</v>
      </c>
      <c r="G10576"/>
    </row>
    <row r="10577" spans="1:7" ht="34.5" customHeight="1" thickBot="1" x14ac:dyDescent="0.25">
      <c r="A10577" s="407">
        <v>72233</v>
      </c>
      <c r="B10577" s="407" t="s">
        <v>3651</v>
      </c>
      <c r="C10577" s="407" t="s">
        <v>70</v>
      </c>
      <c r="D10577" s="407">
        <v>2.67</v>
      </c>
      <c r="E10577" s="404" t="s">
        <v>65</v>
      </c>
      <c r="G10577"/>
    </row>
    <row r="10578" spans="1:7" ht="34.5" customHeight="1" thickBot="1" x14ac:dyDescent="0.25">
      <c r="A10578" s="406">
        <v>72235</v>
      </c>
      <c r="B10578" s="406" t="s">
        <v>3653</v>
      </c>
      <c r="C10578" s="406" t="s">
        <v>184</v>
      </c>
      <c r="D10578" s="406">
        <v>5.35</v>
      </c>
      <c r="E10578" s="404" t="s">
        <v>65</v>
      </c>
      <c r="G10578"/>
    </row>
    <row r="10579" spans="1:7" ht="34.5" customHeight="1" thickBot="1" x14ac:dyDescent="0.25">
      <c r="A10579" s="407">
        <v>72236</v>
      </c>
      <c r="B10579" s="407" t="s">
        <v>3654</v>
      </c>
      <c r="C10579" s="407" t="s">
        <v>184</v>
      </c>
      <c r="D10579" s="407">
        <v>10.23</v>
      </c>
      <c r="E10579" s="404" t="s">
        <v>65</v>
      </c>
      <c r="G10579"/>
    </row>
    <row r="10580" spans="1:7" ht="34.5" customHeight="1" thickBot="1" x14ac:dyDescent="0.25">
      <c r="A10580" s="406">
        <v>72237</v>
      </c>
      <c r="B10580" s="406" t="s">
        <v>3655</v>
      </c>
      <c r="C10580" s="406" t="s">
        <v>184</v>
      </c>
      <c r="D10580" s="406">
        <v>12.44</v>
      </c>
      <c r="E10580" s="404" t="s">
        <v>65</v>
      </c>
      <c r="G10580"/>
    </row>
    <row r="10581" spans="1:7" ht="34.5" customHeight="1" thickBot="1" x14ac:dyDescent="0.25">
      <c r="A10581" s="407">
        <v>72238</v>
      </c>
      <c r="B10581" s="407" t="s">
        <v>3656</v>
      </c>
      <c r="C10581" s="407" t="s">
        <v>184</v>
      </c>
      <c r="D10581" s="407">
        <v>6.22</v>
      </c>
      <c r="E10581" s="404" t="s">
        <v>65</v>
      </c>
      <c r="G10581"/>
    </row>
    <row r="10582" spans="1:7" ht="34.5" customHeight="1" thickBot="1" x14ac:dyDescent="0.25">
      <c r="A10582" s="406">
        <v>72239</v>
      </c>
      <c r="B10582" s="406" t="s">
        <v>3657</v>
      </c>
      <c r="C10582" s="406" t="s">
        <v>184</v>
      </c>
      <c r="D10582" s="406">
        <v>4.7</v>
      </c>
      <c r="E10582" s="404" t="s">
        <v>65</v>
      </c>
      <c r="G10582"/>
    </row>
    <row r="10583" spans="1:7" ht="34.5" customHeight="1" thickBot="1" x14ac:dyDescent="0.25">
      <c r="A10583" s="407">
        <v>72240</v>
      </c>
      <c r="B10583" s="407" t="s">
        <v>3658</v>
      </c>
      <c r="C10583" s="407" t="s">
        <v>184</v>
      </c>
      <c r="D10583" s="407">
        <v>22.24</v>
      </c>
      <c r="E10583" s="404" t="s">
        <v>65</v>
      </c>
      <c r="G10583"/>
    </row>
    <row r="10584" spans="1:7" ht="34.5" customHeight="1" thickBot="1" x14ac:dyDescent="0.25">
      <c r="A10584" s="406">
        <v>72241</v>
      </c>
      <c r="B10584" s="406" t="s">
        <v>3659</v>
      </c>
      <c r="C10584" s="406" t="s">
        <v>184</v>
      </c>
      <c r="D10584" s="406">
        <v>26.69</v>
      </c>
      <c r="E10584" s="404" t="s">
        <v>65</v>
      </c>
      <c r="G10584"/>
    </row>
    <row r="10585" spans="1:7" ht="34.5" customHeight="1" thickBot="1" x14ac:dyDescent="0.25">
      <c r="A10585" s="407">
        <v>72242</v>
      </c>
      <c r="B10585" s="407" t="s">
        <v>3660</v>
      </c>
      <c r="C10585" s="407" t="s">
        <v>184</v>
      </c>
      <c r="D10585" s="407">
        <v>4.76</v>
      </c>
      <c r="E10585" s="404" t="s">
        <v>65</v>
      </c>
      <c r="G10585"/>
    </row>
    <row r="10586" spans="1:7" ht="34.5" customHeight="1" thickBot="1" x14ac:dyDescent="0.25">
      <c r="A10586" s="406">
        <v>73616</v>
      </c>
      <c r="B10586" s="406" t="s">
        <v>3661</v>
      </c>
      <c r="C10586" s="406" t="s">
        <v>298</v>
      </c>
      <c r="D10586" s="406">
        <v>197.35</v>
      </c>
      <c r="E10586" s="404" t="s">
        <v>65</v>
      </c>
      <c r="G10586"/>
    </row>
    <row r="10587" spans="1:7" ht="34.5" customHeight="1" thickBot="1" x14ac:dyDescent="0.25">
      <c r="A10587" s="407">
        <v>73801</v>
      </c>
      <c r="B10587" s="407" t="s">
        <v>1913</v>
      </c>
      <c r="C10587" s="407"/>
      <c r="D10587" s="407"/>
      <c r="E10587" s="404" t="s">
        <v>65</v>
      </c>
      <c r="G10587"/>
    </row>
    <row r="10588" spans="1:7" ht="34.5" customHeight="1" thickBot="1" x14ac:dyDescent="0.25">
      <c r="A10588" s="406" t="s">
        <v>1914</v>
      </c>
      <c r="B10588" s="406" t="s">
        <v>3662</v>
      </c>
      <c r="C10588" s="406" t="s">
        <v>184</v>
      </c>
      <c r="D10588" s="406">
        <v>20.07</v>
      </c>
      <c r="E10588" s="404" t="s">
        <v>65</v>
      </c>
      <c r="G10588"/>
    </row>
    <row r="10589" spans="1:7" ht="34.5" customHeight="1" thickBot="1" x14ac:dyDescent="0.25">
      <c r="A10589" s="407" t="s">
        <v>1915</v>
      </c>
      <c r="B10589" s="407" t="s">
        <v>1916</v>
      </c>
      <c r="C10589" s="407" t="s">
        <v>184</v>
      </c>
      <c r="D10589" s="407">
        <v>20.07</v>
      </c>
      <c r="E10589" s="404" t="s">
        <v>65</v>
      </c>
      <c r="G10589"/>
    </row>
    <row r="10590" spans="1:7" ht="34.5" customHeight="1" thickBot="1" x14ac:dyDescent="0.25">
      <c r="A10590" s="406">
        <v>73802</v>
      </c>
      <c r="B10590" s="406" t="s">
        <v>1917</v>
      </c>
      <c r="C10590" s="406"/>
      <c r="D10590" s="406"/>
      <c r="E10590" s="404" t="s">
        <v>65</v>
      </c>
      <c r="G10590"/>
    </row>
    <row r="10591" spans="1:7" ht="34.5" customHeight="1" thickBot="1" x14ac:dyDescent="0.25">
      <c r="A10591" s="407" t="s">
        <v>1918</v>
      </c>
      <c r="B10591" s="407" t="s">
        <v>3663</v>
      </c>
      <c r="C10591" s="407" t="s">
        <v>184</v>
      </c>
      <c r="D10591" s="407">
        <v>6.69</v>
      </c>
      <c r="E10591" s="404" t="s">
        <v>65</v>
      </c>
      <c r="G10591"/>
    </row>
    <row r="10592" spans="1:7" ht="34.5" customHeight="1" thickBot="1" x14ac:dyDescent="0.25">
      <c r="A10592" s="406">
        <v>73874</v>
      </c>
      <c r="B10592" s="406" t="s">
        <v>1919</v>
      </c>
      <c r="C10592" s="406"/>
      <c r="D10592" s="406"/>
      <c r="E10592" s="404" t="s">
        <v>65</v>
      </c>
      <c r="G10592"/>
    </row>
    <row r="10593" spans="1:7" ht="34.5" customHeight="1" thickBot="1" x14ac:dyDescent="0.25">
      <c r="A10593" s="407" t="s">
        <v>1920</v>
      </c>
      <c r="B10593" s="407" t="s">
        <v>3664</v>
      </c>
      <c r="C10593" s="407" t="s">
        <v>184</v>
      </c>
      <c r="D10593" s="407">
        <v>17.14</v>
      </c>
      <c r="E10593" s="404" t="s">
        <v>65</v>
      </c>
      <c r="G10593"/>
    </row>
    <row r="10594" spans="1:7" ht="34.5" customHeight="1" thickBot="1" x14ac:dyDescent="0.25">
      <c r="A10594" s="406">
        <v>73895</v>
      </c>
      <c r="B10594" s="406" t="s">
        <v>1921</v>
      </c>
      <c r="C10594" s="406"/>
      <c r="D10594" s="406"/>
      <c r="E10594" s="404" t="s">
        <v>65</v>
      </c>
      <c r="G10594"/>
    </row>
    <row r="10595" spans="1:7" ht="34.5" customHeight="1" thickBot="1" x14ac:dyDescent="0.25">
      <c r="A10595" s="407" t="s">
        <v>1922</v>
      </c>
      <c r="B10595" s="407" t="s">
        <v>3665</v>
      </c>
      <c r="C10595" s="407" t="s">
        <v>184</v>
      </c>
      <c r="D10595" s="407">
        <v>8.1199999999999992</v>
      </c>
      <c r="E10595" s="404" t="s">
        <v>65</v>
      </c>
      <c r="G10595"/>
    </row>
    <row r="10596" spans="1:7" ht="34.5" customHeight="1" thickBot="1" x14ac:dyDescent="0.25">
      <c r="A10596" s="406">
        <v>73896</v>
      </c>
      <c r="B10596" s="406" t="s">
        <v>1923</v>
      </c>
      <c r="C10596" s="406"/>
      <c r="D10596" s="406"/>
      <c r="E10596" s="404" t="s">
        <v>65</v>
      </c>
      <c r="G10596"/>
    </row>
    <row r="10597" spans="1:7" ht="34.5" customHeight="1" thickBot="1" x14ac:dyDescent="0.25">
      <c r="A10597" s="407" t="s">
        <v>1924</v>
      </c>
      <c r="B10597" s="407" t="s">
        <v>3666</v>
      </c>
      <c r="C10597" s="407" t="s">
        <v>184</v>
      </c>
      <c r="D10597" s="407">
        <v>44.81</v>
      </c>
      <c r="E10597" s="404" t="s">
        <v>65</v>
      </c>
      <c r="G10597"/>
    </row>
    <row r="10598" spans="1:7" ht="34.5" customHeight="1" thickBot="1" x14ac:dyDescent="0.25">
      <c r="A10598" s="406">
        <v>73899</v>
      </c>
      <c r="B10598" s="406" t="s">
        <v>1925</v>
      </c>
      <c r="C10598" s="406"/>
      <c r="D10598" s="406"/>
      <c r="E10598" s="404" t="s">
        <v>65</v>
      </c>
      <c r="G10598"/>
    </row>
    <row r="10599" spans="1:7" ht="34.5" customHeight="1" thickBot="1" x14ac:dyDescent="0.25">
      <c r="A10599" s="407" t="s">
        <v>1926</v>
      </c>
      <c r="B10599" s="407" t="s">
        <v>3667</v>
      </c>
      <c r="C10599" s="407" t="s">
        <v>298</v>
      </c>
      <c r="D10599" s="407">
        <v>60.72</v>
      </c>
      <c r="E10599" s="404" t="s">
        <v>65</v>
      </c>
      <c r="G10599"/>
    </row>
    <row r="10600" spans="1:7" ht="34.5" customHeight="1" thickBot="1" x14ac:dyDescent="0.25">
      <c r="A10600" s="406" t="s">
        <v>1927</v>
      </c>
      <c r="B10600" s="406" t="s">
        <v>3668</v>
      </c>
      <c r="C10600" s="406" t="s">
        <v>298</v>
      </c>
      <c r="D10600" s="406">
        <v>75.900000000000006</v>
      </c>
      <c r="E10600" s="404" t="s">
        <v>65</v>
      </c>
      <c r="G10600"/>
    </row>
    <row r="10601" spans="1:7" ht="34.5" customHeight="1" thickBot="1" x14ac:dyDescent="0.25">
      <c r="A10601" s="407">
        <v>84152</v>
      </c>
      <c r="B10601" s="407" t="s">
        <v>4440</v>
      </c>
      <c r="C10601" s="407" t="s">
        <v>298</v>
      </c>
      <c r="D10601" s="407">
        <v>258.07</v>
      </c>
      <c r="E10601" s="404" t="s">
        <v>65</v>
      </c>
      <c r="G10601"/>
    </row>
    <row r="10602" spans="1:7" ht="34.5" customHeight="1" thickBot="1" x14ac:dyDescent="0.25">
      <c r="A10602" s="406">
        <v>85332</v>
      </c>
      <c r="B10602" s="406" t="s">
        <v>4829</v>
      </c>
      <c r="C10602" s="406" t="s">
        <v>2</v>
      </c>
      <c r="D10602" s="406">
        <v>5.31</v>
      </c>
      <c r="E10602" s="404" t="s">
        <v>65</v>
      </c>
      <c r="G10602"/>
    </row>
    <row r="10603" spans="1:7" ht="34.5" customHeight="1" thickBot="1" x14ac:dyDescent="0.25">
      <c r="A10603" s="407">
        <v>85333</v>
      </c>
      <c r="B10603" s="407" t="s">
        <v>4830</v>
      </c>
      <c r="C10603" s="407" t="s">
        <v>2</v>
      </c>
      <c r="D10603" s="407">
        <v>15.67</v>
      </c>
      <c r="E10603" s="404" t="s">
        <v>65</v>
      </c>
      <c r="G10603"/>
    </row>
    <row r="10604" spans="1:7" ht="34.5" customHeight="1" thickBot="1" x14ac:dyDescent="0.25">
      <c r="A10604" s="406">
        <v>85334</v>
      </c>
      <c r="B10604" s="406" t="s">
        <v>4831</v>
      </c>
      <c r="C10604" s="406" t="s">
        <v>184</v>
      </c>
      <c r="D10604" s="406">
        <v>13.38</v>
      </c>
      <c r="E10604" s="404" t="s">
        <v>65</v>
      </c>
      <c r="G10604"/>
    </row>
    <row r="10605" spans="1:7" ht="34.5" customHeight="1" thickBot="1" x14ac:dyDescent="0.25">
      <c r="A10605" s="407">
        <v>85335</v>
      </c>
      <c r="B10605" s="407" t="s">
        <v>4832</v>
      </c>
      <c r="C10605" s="407" t="s">
        <v>70</v>
      </c>
      <c r="D10605" s="407">
        <v>6.58</v>
      </c>
      <c r="E10605" s="404" t="s">
        <v>65</v>
      </c>
      <c r="G10605"/>
    </row>
    <row r="10606" spans="1:7" ht="34.5" customHeight="1" thickBot="1" x14ac:dyDescent="0.25">
      <c r="A10606" s="406">
        <v>85336</v>
      </c>
      <c r="B10606" s="406" t="s">
        <v>4833</v>
      </c>
      <c r="C10606" s="406" t="s">
        <v>70</v>
      </c>
      <c r="D10606" s="406">
        <v>4.49</v>
      </c>
      <c r="E10606" s="404" t="s">
        <v>65</v>
      </c>
      <c r="G10606"/>
    </row>
    <row r="10607" spans="1:7" ht="34.5" customHeight="1" thickBot="1" x14ac:dyDescent="0.25">
      <c r="A10607" s="407">
        <v>85362</v>
      </c>
      <c r="B10607" s="407" t="s">
        <v>4834</v>
      </c>
      <c r="C10607" s="407" t="s">
        <v>184</v>
      </c>
      <c r="D10607" s="407">
        <v>10.7</v>
      </c>
      <c r="E10607" s="404" t="s">
        <v>65</v>
      </c>
      <c r="G10607"/>
    </row>
    <row r="10608" spans="1:7" ht="34.5" customHeight="1" thickBot="1" x14ac:dyDescent="0.25">
      <c r="A10608" s="406">
        <v>85364</v>
      </c>
      <c r="B10608" s="406" t="s">
        <v>4835</v>
      </c>
      <c r="C10608" s="406" t="s">
        <v>298</v>
      </c>
      <c r="D10608" s="406">
        <v>197.35</v>
      </c>
      <c r="E10608" s="404" t="s">
        <v>65</v>
      </c>
      <c r="G10608"/>
    </row>
    <row r="10609" spans="1:7" ht="34.5" customHeight="1" thickBot="1" x14ac:dyDescent="0.25">
      <c r="A10609" s="407">
        <v>85365</v>
      </c>
      <c r="B10609" s="407" t="s">
        <v>4836</v>
      </c>
      <c r="C10609" s="407" t="s">
        <v>298</v>
      </c>
      <c r="D10609" s="407">
        <v>49.52</v>
      </c>
      <c r="E10609" s="404" t="s">
        <v>65</v>
      </c>
      <c r="G10609"/>
    </row>
    <row r="10610" spans="1:7" ht="34.5" customHeight="1" thickBot="1" x14ac:dyDescent="0.25">
      <c r="A10610" s="406">
        <v>85366</v>
      </c>
      <c r="B10610" s="406" t="s">
        <v>4837</v>
      </c>
      <c r="C10610" s="406" t="s">
        <v>184</v>
      </c>
      <c r="D10610" s="406">
        <v>17.39</v>
      </c>
      <c r="E10610" s="404" t="s">
        <v>65</v>
      </c>
      <c r="G10610"/>
    </row>
    <row r="10611" spans="1:7" ht="34.5" customHeight="1" thickBot="1" x14ac:dyDescent="0.25">
      <c r="A10611" s="407">
        <v>85367</v>
      </c>
      <c r="B10611" s="407" t="s">
        <v>4838</v>
      </c>
      <c r="C10611" s="407" t="s">
        <v>184</v>
      </c>
      <c r="D10611" s="407">
        <v>12.96</v>
      </c>
      <c r="E10611" s="404" t="s">
        <v>65</v>
      </c>
      <c r="G10611"/>
    </row>
    <row r="10612" spans="1:7" ht="34.5" customHeight="1" thickBot="1" x14ac:dyDescent="0.25">
      <c r="A10612" s="406">
        <v>85369</v>
      </c>
      <c r="B10612" s="406" t="s">
        <v>4839</v>
      </c>
      <c r="C10612" s="406" t="s">
        <v>184</v>
      </c>
      <c r="D10612" s="406">
        <v>30.36</v>
      </c>
      <c r="E10612" s="404" t="s">
        <v>65</v>
      </c>
      <c r="G10612"/>
    </row>
    <row r="10613" spans="1:7" ht="34.5" customHeight="1" thickBot="1" x14ac:dyDescent="0.25">
      <c r="A10613" s="407">
        <v>85370</v>
      </c>
      <c r="B10613" s="407" t="s">
        <v>4840</v>
      </c>
      <c r="C10613" s="407" t="s">
        <v>298</v>
      </c>
      <c r="D10613" s="407">
        <v>205.44</v>
      </c>
      <c r="E10613" s="404" t="s">
        <v>65</v>
      </c>
      <c r="G10613"/>
    </row>
    <row r="10614" spans="1:7" ht="34.5" customHeight="1" thickBot="1" x14ac:dyDescent="0.25">
      <c r="A10614" s="406">
        <v>85371</v>
      </c>
      <c r="B10614" s="406" t="s">
        <v>4841</v>
      </c>
      <c r="C10614" s="406" t="s">
        <v>184</v>
      </c>
      <c r="D10614" s="406">
        <v>2.5</v>
      </c>
      <c r="E10614" s="404" t="s">
        <v>65</v>
      </c>
      <c r="G10614"/>
    </row>
    <row r="10615" spans="1:7" ht="34.5" customHeight="1" thickBot="1" x14ac:dyDescent="0.25">
      <c r="A10615" s="407">
        <v>85372</v>
      </c>
      <c r="B10615" s="407" t="s">
        <v>3652</v>
      </c>
      <c r="C10615" s="407" t="s">
        <v>184</v>
      </c>
      <c r="D10615" s="407">
        <v>2</v>
      </c>
      <c r="E10615" s="404" t="s">
        <v>65</v>
      </c>
      <c r="G10615"/>
    </row>
    <row r="10616" spans="1:7" ht="34.5" customHeight="1" thickBot="1" x14ac:dyDescent="0.25">
      <c r="A10616" s="406">
        <v>85373</v>
      </c>
      <c r="B10616" s="406" t="s">
        <v>4842</v>
      </c>
      <c r="C10616" s="406" t="s">
        <v>184</v>
      </c>
      <c r="D10616" s="406">
        <v>4.5199999999999996</v>
      </c>
      <c r="E10616" s="404" t="s">
        <v>65</v>
      </c>
      <c r="G10616"/>
    </row>
    <row r="10617" spans="1:7" ht="34.5" customHeight="1" thickBot="1" x14ac:dyDescent="0.25">
      <c r="A10617" s="407">
        <v>85374</v>
      </c>
      <c r="B10617" s="407" t="s">
        <v>4843</v>
      </c>
      <c r="C10617" s="407" t="s">
        <v>2</v>
      </c>
      <c r="D10617" s="407">
        <v>8.92</v>
      </c>
      <c r="E10617" s="404" t="s">
        <v>65</v>
      </c>
      <c r="G10617"/>
    </row>
    <row r="10618" spans="1:7" ht="34.5" customHeight="1" thickBot="1" x14ac:dyDescent="0.25">
      <c r="A10618" s="406">
        <v>85375</v>
      </c>
      <c r="B10618" s="406" t="s">
        <v>4844</v>
      </c>
      <c r="C10618" s="406" t="s">
        <v>184</v>
      </c>
      <c r="D10618" s="406">
        <v>10.62</v>
      </c>
      <c r="E10618" s="404" t="s">
        <v>65</v>
      </c>
      <c r="G10618"/>
    </row>
    <row r="10619" spans="1:7" ht="34.5" customHeight="1" thickBot="1" x14ac:dyDescent="0.25">
      <c r="A10619" s="407">
        <v>85376</v>
      </c>
      <c r="B10619" s="407" t="s">
        <v>4845</v>
      </c>
      <c r="C10619" s="407" t="s">
        <v>184</v>
      </c>
      <c r="D10619" s="407">
        <v>4.55</v>
      </c>
      <c r="E10619" s="404" t="s">
        <v>65</v>
      </c>
      <c r="G10619"/>
    </row>
    <row r="10620" spans="1:7" ht="34.5" customHeight="1" thickBot="1" x14ac:dyDescent="0.25">
      <c r="A10620" s="406">
        <v>85377</v>
      </c>
      <c r="B10620" s="406" t="s">
        <v>4846</v>
      </c>
      <c r="C10620" s="406" t="s">
        <v>184</v>
      </c>
      <c r="D10620" s="406">
        <v>34</v>
      </c>
      <c r="E10620" s="404" t="s">
        <v>65</v>
      </c>
      <c r="G10620"/>
    </row>
    <row r="10621" spans="1:7" ht="34.5" customHeight="1" thickBot="1" x14ac:dyDescent="0.25">
      <c r="A10621" s="407">
        <v>85378</v>
      </c>
      <c r="B10621" s="407" t="s">
        <v>4847</v>
      </c>
      <c r="C10621" s="407" t="s">
        <v>184</v>
      </c>
      <c r="D10621" s="407">
        <v>32.380000000000003</v>
      </c>
      <c r="E10621" s="404" t="s">
        <v>65</v>
      </c>
      <c r="G10621"/>
    </row>
    <row r="10622" spans="1:7" ht="34.5" customHeight="1" thickBot="1" x14ac:dyDescent="0.25">
      <c r="A10622" s="406">
        <v>85379</v>
      </c>
      <c r="B10622" s="406" t="s">
        <v>4848</v>
      </c>
      <c r="C10622" s="406" t="s">
        <v>70</v>
      </c>
      <c r="D10622" s="406">
        <v>2</v>
      </c>
      <c r="E10622" s="404" t="s">
        <v>65</v>
      </c>
      <c r="G10622"/>
    </row>
    <row r="10623" spans="1:7" ht="34.5" customHeight="1" thickBot="1" x14ac:dyDescent="0.25">
      <c r="A10623" s="407">
        <v>85381</v>
      </c>
      <c r="B10623" s="407" t="s">
        <v>4849</v>
      </c>
      <c r="C10623" s="407" t="s">
        <v>184</v>
      </c>
      <c r="D10623" s="407">
        <v>53.68</v>
      </c>
      <c r="E10623" s="404" t="s">
        <v>65</v>
      </c>
      <c r="G10623"/>
    </row>
    <row r="10624" spans="1:7" ht="34.5" customHeight="1" thickBot="1" x14ac:dyDescent="0.25">
      <c r="A10624" s="406">
        <v>85382</v>
      </c>
      <c r="B10624" s="406" t="s">
        <v>4850</v>
      </c>
      <c r="C10624" s="406" t="s">
        <v>184</v>
      </c>
      <c r="D10624" s="406">
        <v>16.72</v>
      </c>
      <c r="E10624" s="404" t="s">
        <v>65</v>
      </c>
      <c r="G10624"/>
    </row>
    <row r="10625" spans="1:7" ht="34.5" customHeight="1" thickBot="1" x14ac:dyDescent="0.25">
      <c r="A10625" s="407">
        <v>85383</v>
      </c>
      <c r="B10625" s="407" t="s">
        <v>4851</v>
      </c>
      <c r="C10625" s="407" t="s">
        <v>70</v>
      </c>
      <c r="D10625" s="407">
        <v>2.67</v>
      </c>
      <c r="E10625" s="404" t="s">
        <v>65</v>
      </c>
      <c r="G10625"/>
    </row>
    <row r="10626" spans="1:7" ht="34.5" customHeight="1" thickBot="1" x14ac:dyDescent="0.25">
      <c r="A10626" s="406">
        <v>85384</v>
      </c>
      <c r="B10626" s="406" t="s">
        <v>4852</v>
      </c>
      <c r="C10626" s="406" t="s">
        <v>184</v>
      </c>
      <c r="D10626" s="406">
        <v>7.36</v>
      </c>
      <c r="E10626" s="404" t="s">
        <v>65</v>
      </c>
      <c r="G10626"/>
    </row>
    <row r="10627" spans="1:7" ht="34.5" customHeight="1" thickBot="1" x14ac:dyDescent="0.25">
      <c r="A10627" s="407">
        <v>85386</v>
      </c>
      <c r="B10627" s="407" t="s">
        <v>4853</v>
      </c>
      <c r="C10627" s="407" t="s">
        <v>184</v>
      </c>
      <c r="D10627" s="407">
        <v>16.059999999999999</v>
      </c>
      <c r="E10627" s="404" t="s">
        <v>65</v>
      </c>
      <c r="G10627"/>
    </row>
    <row r="10628" spans="1:7" ht="34.5" customHeight="1" thickBot="1" x14ac:dyDescent="0.25">
      <c r="A10628" s="406">
        <v>85387</v>
      </c>
      <c r="B10628" s="406" t="s">
        <v>4854</v>
      </c>
      <c r="C10628" s="406" t="s">
        <v>298</v>
      </c>
      <c r="D10628" s="406">
        <v>48.18</v>
      </c>
      <c r="E10628" s="404" t="s">
        <v>65</v>
      </c>
      <c r="G10628"/>
    </row>
    <row r="10629" spans="1:7" ht="34.5" customHeight="1" thickBot="1" x14ac:dyDescent="0.25">
      <c r="A10629" s="407">
        <v>85389</v>
      </c>
      <c r="B10629" s="407" t="s">
        <v>4855</v>
      </c>
      <c r="C10629" s="407" t="s">
        <v>70</v>
      </c>
      <c r="D10629" s="407">
        <v>67.41</v>
      </c>
      <c r="E10629" s="404" t="s">
        <v>65</v>
      </c>
      <c r="G10629"/>
    </row>
    <row r="10630" spans="1:7" ht="34.5" customHeight="1" thickBot="1" x14ac:dyDescent="0.25">
      <c r="A10630" s="406">
        <v>85390</v>
      </c>
      <c r="B10630" s="406" t="s">
        <v>4856</v>
      </c>
      <c r="C10630" s="406" t="s">
        <v>70</v>
      </c>
      <c r="D10630" s="406">
        <v>33.54</v>
      </c>
      <c r="E10630" s="404" t="s">
        <v>65</v>
      </c>
      <c r="G10630"/>
    </row>
    <row r="10631" spans="1:7" ht="34.5" customHeight="1" thickBot="1" x14ac:dyDescent="0.25">
      <c r="A10631" s="407">
        <v>85392</v>
      </c>
      <c r="B10631" s="407" t="s">
        <v>4857</v>
      </c>
      <c r="C10631" s="407" t="s">
        <v>70</v>
      </c>
      <c r="D10631" s="407">
        <v>164.6</v>
      </c>
      <c r="E10631" s="404" t="s">
        <v>65</v>
      </c>
      <c r="G10631"/>
    </row>
    <row r="10632" spans="1:7" ht="34.5" customHeight="1" thickBot="1" x14ac:dyDescent="0.25">
      <c r="A10632" s="406">
        <v>85397</v>
      </c>
      <c r="B10632" s="406" t="s">
        <v>4858</v>
      </c>
      <c r="C10632" s="406" t="s">
        <v>184</v>
      </c>
      <c r="D10632" s="406">
        <v>18.21</v>
      </c>
      <c r="E10632" s="404" t="s">
        <v>65</v>
      </c>
      <c r="G10632"/>
    </row>
    <row r="10633" spans="1:7" ht="34.5" customHeight="1" thickBot="1" x14ac:dyDescent="0.25">
      <c r="A10633" s="407">
        <v>85406</v>
      </c>
      <c r="B10633" s="407" t="s">
        <v>4859</v>
      </c>
      <c r="C10633" s="407" t="s">
        <v>184</v>
      </c>
      <c r="D10633" s="407">
        <v>37.950000000000003</v>
      </c>
      <c r="E10633" s="404" t="s">
        <v>65</v>
      </c>
      <c r="G10633"/>
    </row>
    <row r="10634" spans="1:7" ht="34.5" customHeight="1" thickBot="1" x14ac:dyDescent="0.25">
      <c r="A10634" s="406">
        <v>85407</v>
      </c>
      <c r="B10634" s="406" t="s">
        <v>4860</v>
      </c>
      <c r="C10634" s="406" t="s">
        <v>70</v>
      </c>
      <c r="D10634" s="406">
        <v>8.2200000000000006</v>
      </c>
      <c r="E10634" s="404" t="s">
        <v>65</v>
      </c>
      <c r="G10634"/>
    </row>
    <row r="10635" spans="1:7" ht="34.5" customHeight="1" thickBot="1" x14ac:dyDescent="0.25">
      <c r="A10635" s="407">
        <v>85408</v>
      </c>
      <c r="B10635" s="407" t="s">
        <v>4861</v>
      </c>
      <c r="C10635" s="407" t="s">
        <v>184</v>
      </c>
      <c r="D10635" s="407">
        <v>27.32</v>
      </c>
      <c r="E10635" s="404" t="s">
        <v>65</v>
      </c>
      <c r="G10635"/>
    </row>
    <row r="10636" spans="1:7" ht="34.5" customHeight="1" thickBot="1" x14ac:dyDescent="0.25">
      <c r="A10636" s="406">
        <v>85409</v>
      </c>
      <c r="B10636" s="406" t="s">
        <v>4862</v>
      </c>
      <c r="C10636" s="406" t="s">
        <v>184</v>
      </c>
      <c r="D10636" s="406">
        <v>5.58</v>
      </c>
      <c r="E10636" s="404" t="s">
        <v>65</v>
      </c>
      <c r="G10636"/>
    </row>
    <row r="10637" spans="1:7" ht="34.5" customHeight="1" thickBot="1" x14ac:dyDescent="0.25">
      <c r="A10637" s="407">
        <v>85410</v>
      </c>
      <c r="B10637" s="407" t="s">
        <v>4863</v>
      </c>
      <c r="C10637" s="407" t="s">
        <v>2</v>
      </c>
      <c r="D10637" s="407">
        <v>12.75</v>
      </c>
      <c r="E10637" s="404" t="s">
        <v>65</v>
      </c>
      <c r="G10637"/>
    </row>
    <row r="10638" spans="1:7" ht="34.5" customHeight="1" thickBot="1" x14ac:dyDescent="0.25">
      <c r="A10638" s="406">
        <v>85411</v>
      </c>
      <c r="B10638" s="406" t="s">
        <v>4864</v>
      </c>
      <c r="C10638" s="406" t="s">
        <v>70</v>
      </c>
      <c r="D10638" s="406">
        <v>2.85</v>
      </c>
      <c r="E10638" s="404" t="s">
        <v>65</v>
      </c>
      <c r="G10638"/>
    </row>
    <row r="10639" spans="1:7" ht="34.5" customHeight="1" thickBot="1" x14ac:dyDescent="0.25">
      <c r="A10639" s="407">
        <v>85412</v>
      </c>
      <c r="B10639" s="407" t="s">
        <v>4865</v>
      </c>
      <c r="C10639" s="407" t="s">
        <v>70</v>
      </c>
      <c r="D10639" s="407">
        <v>4.09</v>
      </c>
      <c r="E10639" s="404" t="s">
        <v>65</v>
      </c>
      <c r="G10639"/>
    </row>
    <row r="10640" spans="1:7" ht="34.5" customHeight="1" thickBot="1" x14ac:dyDescent="0.25">
      <c r="A10640" s="406">
        <v>85413</v>
      </c>
      <c r="B10640" s="406" t="s">
        <v>4866</v>
      </c>
      <c r="C10640" s="406" t="s">
        <v>70</v>
      </c>
      <c r="D10640" s="406">
        <v>2.23</v>
      </c>
      <c r="E10640" s="404" t="s">
        <v>65</v>
      </c>
      <c r="G10640"/>
    </row>
    <row r="10641" spans="1:7" ht="34.5" customHeight="1" thickBot="1" x14ac:dyDescent="0.25">
      <c r="A10641" s="407">
        <v>85414</v>
      </c>
      <c r="B10641" s="407" t="s">
        <v>4867</v>
      </c>
      <c r="C10641" s="407" t="s">
        <v>70</v>
      </c>
      <c r="D10641" s="407">
        <v>5.82</v>
      </c>
      <c r="E10641" s="404" t="s">
        <v>65</v>
      </c>
      <c r="G10641"/>
    </row>
    <row r="10642" spans="1:7" ht="34.5" customHeight="1" thickBot="1" x14ac:dyDescent="0.25">
      <c r="A10642" s="406">
        <v>85415</v>
      </c>
      <c r="B10642" s="406" t="s">
        <v>4868</v>
      </c>
      <c r="C10642" s="406" t="s">
        <v>2</v>
      </c>
      <c r="D10642" s="406">
        <v>7.97</v>
      </c>
      <c r="E10642" s="404" t="s">
        <v>65</v>
      </c>
      <c r="G10642"/>
    </row>
    <row r="10643" spans="1:7" ht="34.5" customHeight="1" thickBot="1" x14ac:dyDescent="0.25">
      <c r="A10643" s="407">
        <v>85416</v>
      </c>
      <c r="B10643" s="407" t="s">
        <v>4869</v>
      </c>
      <c r="C10643" s="407" t="s">
        <v>2</v>
      </c>
      <c r="D10643" s="407">
        <v>12.18</v>
      </c>
      <c r="E10643" s="404" t="s">
        <v>65</v>
      </c>
      <c r="G10643"/>
    </row>
    <row r="10644" spans="1:7" ht="34.5" customHeight="1" thickBot="1" x14ac:dyDescent="0.25">
      <c r="A10644" s="406">
        <v>85417</v>
      </c>
      <c r="B10644" s="406" t="s">
        <v>4870</v>
      </c>
      <c r="C10644" s="406" t="s">
        <v>70</v>
      </c>
      <c r="D10644" s="406">
        <v>3.16</v>
      </c>
      <c r="E10644" s="404" t="s">
        <v>65</v>
      </c>
      <c r="G10644"/>
    </row>
    <row r="10645" spans="1:7" ht="34.5" customHeight="1" thickBot="1" x14ac:dyDescent="0.25">
      <c r="A10645" s="407">
        <v>85418</v>
      </c>
      <c r="B10645" s="407" t="s">
        <v>4871</v>
      </c>
      <c r="C10645" s="407" t="s">
        <v>70</v>
      </c>
      <c r="D10645" s="407">
        <v>6.37</v>
      </c>
      <c r="E10645" s="404" t="s">
        <v>65</v>
      </c>
      <c r="G10645"/>
    </row>
    <row r="10646" spans="1:7" ht="34.5" customHeight="1" thickBot="1" x14ac:dyDescent="0.25">
      <c r="A10646" s="406">
        <v>85419</v>
      </c>
      <c r="B10646" s="406" t="s">
        <v>4872</v>
      </c>
      <c r="C10646" s="406" t="s">
        <v>70</v>
      </c>
      <c r="D10646" s="406">
        <v>3.94</v>
      </c>
      <c r="E10646" s="404" t="s">
        <v>65</v>
      </c>
      <c r="G10646"/>
    </row>
    <row r="10647" spans="1:7" ht="34.5" customHeight="1" thickBot="1" x14ac:dyDescent="0.25">
      <c r="A10647" s="407">
        <v>85420</v>
      </c>
      <c r="B10647" s="407" t="s">
        <v>4873</v>
      </c>
      <c r="C10647" s="407" t="s">
        <v>70</v>
      </c>
      <c r="D10647" s="407">
        <v>9.56</v>
      </c>
      <c r="E10647" s="404" t="s">
        <v>65</v>
      </c>
      <c r="G10647"/>
    </row>
    <row r="10648" spans="1:7" ht="34.5" customHeight="1" thickBot="1" x14ac:dyDescent="0.25">
      <c r="A10648" s="406">
        <v>85421</v>
      </c>
      <c r="B10648" s="406" t="s">
        <v>4874</v>
      </c>
      <c r="C10648" s="406" t="s">
        <v>184</v>
      </c>
      <c r="D10648" s="406">
        <v>10.53</v>
      </c>
      <c r="E10648" s="404" t="s">
        <v>65</v>
      </c>
      <c r="G10648"/>
    </row>
    <row r="10649" spans="1:7" ht="34.5" customHeight="1" thickBot="1" x14ac:dyDescent="0.25">
      <c r="A10649" s="407">
        <v>89263</v>
      </c>
      <c r="B10649" s="407" t="s">
        <v>12793</v>
      </c>
      <c r="C10649" s="407" t="s">
        <v>184</v>
      </c>
      <c r="D10649" s="407">
        <v>25.46</v>
      </c>
      <c r="E10649" s="404" t="s">
        <v>65</v>
      </c>
      <c r="G10649"/>
    </row>
    <row r="10650" spans="1:7" ht="34.5" customHeight="1" thickBot="1" x14ac:dyDescent="0.25">
      <c r="A10650" s="406">
        <v>16</v>
      </c>
      <c r="B10650" s="406" t="s">
        <v>1928</v>
      </c>
      <c r="C10650" s="406"/>
      <c r="D10650" s="406"/>
      <c r="E10650" s="404" t="s">
        <v>65</v>
      </c>
      <c r="G10650"/>
    </row>
    <row r="10651" spans="1:7" ht="34.5" customHeight="1" thickBot="1" x14ac:dyDescent="0.25">
      <c r="A10651" s="407">
        <v>73960</v>
      </c>
      <c r="B10651" s="407" t="s">
        <v>1929</v>
      </c>
      <c r="C10651" s="407"/>
      <c r="D10651" s="407"/>
      <c r="E10651" s="404" t="s">
        <v>65</v>
      </c>
      <c r="G10651"/>
    </row>
    <row r="10652" spans="1:7" ht="34.5" customHeight="1" thickBot="1" x14ac:dyDescent="0.25">
      <c r="A10652" s="406" t="s">
        <v>1930</v>
      </c>
      <c r="B10652" s="406" t="s">
        <v>3669</v>
      </c>
      <c r="C10652" s="406" t="s">
        <v>2</v>
      </c>
      <c r="D10652" s="409">
        <v>1389.13</v>
      </c>
      <c r="E10652" s="404" t="s">
        <v>65</v>
      </c>
      <c r="G10652"/>
    </row>
    <row r="10653" spans="1:7" ht="34.5" customHeight="1" thickBot="1" x14ac:dyDescent="0.25">
      <c r="A10653" s="407">
        <v>233</v>
      </c>
      <c r="B10653" s="407" t="s">
        <v>1931</v>
      </c>
      <c r="C10653" s="407"/>
      <c r="D10653" s="407"/>
      <c r="E10653" s="404" t="s">
        <v>65</v>
      </c>
      <c r="G10653"/>
    </row>
    <row r="10654" spans="1:7" ht="34.5" customHeight="1" thickBot="1" x14ac:dyDescent="0.25">
      <c r="A10654" s="406">
        <v>73683</v>
      </c>
      <c r="B10654" s="406" t="s">
        <v>12794</v>
      </c>
      <c r="C10654" s="406" t="s">
        <v>12795</v>
      </c>
      <c r="D10654" s="406">
        <v>45.48</v>
      </c>
      <c r="E10654" s="404" t="s">
        <v>65</v>
      </c>
      <c r="G10654"/>
    </row>
    <row r="10655" spans="1:7" ht="34.5" customHeight="1" thickBot="1" x14ac:dyDescent="0.25">
      <c r="A10655" s="407">
        <v>85423</v>
      </c>
      <c r="B10655" s="407" t="s">
        <v>4875</v>
      </c>
      <c r="C10655" s="407" t="s">
        <v>184</v>
      </c>
      <c r="D10655" s="407">
        <v>5.74</v>
      </c>
      <c r="E10655" s="404" t="s">
        <v>65</v>
      </c>
      <c r="G10655"/>
    </row>
    <row r="10656" spans="1:7" ht="34.5" customHeight="1" thickBot="1" x14ac:dyDescent="0.25">
      <c r="A10656" s="406">
        <v>85424</v>
      </c>
      <c r="B10656" s="406" t="s">
        <v>4876</v>
      </c>
      <c r="C10656" s="406" t="s">
        <v>184</v>
      </c>
      <c r="D10656" s="406">
        <v>17.45</v>
      </c>
      <c r="E10656" s="404" t="s">
        <v>65</v>
      </c>
      <c r="G10656"/>
    </row>
    <row r="10657" spans="1:7" ht="34.5" customHeight="1" thickBot="1" x14ac:dyDescent="0.25">
      <c r="A10657" s="407">
        <v>6</v>
      </c>
      <c r="B10657" s="407" t="s">
        <v>1932</v>
      </c>
      <c r="C10657" s="407"/>
      <c r="D10657" s="407"/>
      <c r="E10657" s="404" t="s">
        <v>65</v>
      </c>
      <c r="G10657"/>
    </row>
    <row r="10658" spans="1:7" ht="34.5" customHeight="1" thickBot="1" x14ac:dyDescent="0.25">
      <c r="A10658" s="406">
        <v>72742</v>
      </c>
      <c r="B10658" s="406" t="s">
        <v>3670</v>
      </c>
      <c r="C10658" s="406" t="s">
        <v>2</v>
      </c>
      <c r="D10658" s="406">
        <v>448.7</v>
      </c>
      <c r="E10658" s="404" t="s">
        <v>65</v>
      </c>
      <c r="G10658"/>
    </row>
    <row r="10659" spans="1:7" ht="34.5" customHeight="1" thickBot="1" x14ac:dyDescent="0.25">
      <c r="A10659" s="407">
        <v>72743</v>
      </c>
      <c r="B10659" s="407" t="s">
        <v>3671</v>
      </c>
      <c r="C10659" s="407" t="s">
        <v>2</v>
      </c>
      <c r="D10659" s="407">
        <v>224.35</v>
      </c>
      <c r="E10659" s="404" t="s">
        <v>65</v>
      </c>
      <c r="G10659"/>
    </row>
    <row r="10660" spans="1:7" ht="34.5" customHeight="1" thickBot="1" x14ac:dyDescent="0.25">
      <c r="A10660" s="406">
        <v>73900</v>
      </c>
      <c r="B10660" s="406" t="s">
        <v>1933</v>
      </c>
      <c r="C10660" s="406"/>
      <c r="D10660" s="406"/>
      <c r="E10660" s="404" t="s">
        <v>65</v>
      </c>
      <c r="G10660"/>
    </row>
    <row r="10661" spans="1:7" ht="34.5" customHeight="1" thickBot="1" x14ac:dyDescent="0.25">
      <c r="A10661" s="407" t="s">
        <v>1934</v>
      </c>
      <c r="B10661" s="407" t="s">
        <v>3672</v>
      </c>
      <c r="C10661" s="407" t="s">
        <v>184</v>
      </c>
      <c r="D10661" s="407">
        <v>0.04</v>
      </c>
      <c r="E10661" s="404" t="s">
        <v>65</v>
      </c>
      <c r="G10661"/>
    </row>
    <row r="10662" spans="1:7" ht="34.5" customHeight="1" thickBot="1" x14ac:dyDescent="0.25">
      <c r="A10662" s="406" t="s">
        <v>1935</v>
      </c>
      <c r="B10662" s="406" t="s">
        <v>3673</v>
      </c>
      <c r="C10662" s="406" t="s">
        <v>184</v>
      </c>
      <c r="D10662" s="406">
        <v>0.11</v>
      </c>
      <c r="E10662" s="404" t="s">
        <v>65</v>
      </c>
      <c r="G10662"/>
    </row>
    <row r="10663" spans="1:7" ht="34.5" customHeight="1" thickBot="1" x14ac:dyDescent="0.25">
      <c r="A10663" s="407" t="s">
        <v>1936</v>
      </c>
      <c r="B10663" s="407" t="s">
        <v>3674</v>
      </c>
      <c r="C10663" s="407" t="s">
        <v>184</v>
      </c>
      <c r="D10663" s="407">
        <v>0.11</v>
      </c>
      <c r="E10663" s="404" t="s">
        <v>65</v>
      </c>
      <c r="G10663"/>
    </row>
    <row r="10664" spans="1:7" ht="34.5" customHeight="1" thickBot="1" x14ac:dyDescent="0.25">
      <c r="A10664" s="406" t="s">
        <v>1937</v>
      </c>
      <c r="B10664" s="406" t="s">
        <v>3675</v>
      </c>
      <c r="C10664" s="406" t="s">
        <v>184</v>
      </c>
      <c r="D10664" s="406">
        <v>0.14000000000000001</v>
      </c>
      <c r="E10664" s="404" t="s">
        <v>65</v>
      </c>
      <c r="G10664"/>
    </row>
    <row r="10665" spans="1:7" ht="34.5" customHeight="1" thickBot="1" x14ac:dyDescent="0.25">
      <c r="A10665" s="407" t="s">
        <v>1938</v>
      </c>
      <c r="B10665" s="407" t="s">
        <v>3676</v>
      </c>
      <c r="C10665" s="407" t="s">
        <v>184</v>
      </c>
      <c r="D10665" s="407">
        <v>0.2</v>
      </c>
      <c r="E10665" s="404" t="s">
        <v>65</v>
      </c>
      <c r="G10665"/>
    </row>
    <row r="10666" spans="1:7" ht="34.5" customHeight="1" thickBot="1" x14ac:dyDescent="0.25">
      <c r="A10666" s="406" t="s">
        <v>1939</v>
      </c>
      <c r="B10666" s="406" t="s">
        <v>3677</v>
      </c>
      <c r="C10666" s="406" t="s">
        <v>184</v>
      </c>
      <c r="D10666" s="406">
        <v>0.2</v>
      </c>
      <c r="E10666" s="404" t="s">
        <v>65</v>
      </c>
      <c r="G10666"/>
    </row>
    <row r="10667" spans="1:7" ht="34.5" customHeight="1" thickBot="1" x14ac:dyDescent="0.25">
      <c r="A10667" s="407" t="s">
        <v>1940</v>
      </c>
      <c r="B10667" s="407" t="s">
        <v>3678</v>
      </c>
      <c r="C10667" s="407" t="s">
        <v>184</v>
      </c>
      <c r="D10667" s="407">
        <v>0.21</v>
      </c>
      <c r="E10667" s="404" t="s">
        <v>65</v>
      </c>
      <c r="G10667"/>
    </row>
    <row r="10668" spans="1:7" ht="34.5" customHeight="1" thickBot="1" x14ac:dyDescent="0.25">
      <c r="A10668" s="406" t="s">
        <v>1941</v>
      </c>
      <c r="B10668" s="406" t="s">
        <v>3679</v>
      </c>
      <c r="C10668" s="406" t="s">
        <v>298</v>
      </c>
      <c r="D10668" s="406">
        <v>1</v>
      </c>
      <c r="E10668" s="404" t="s">
        <v>65</v>
      </c>
      <c r="G10668"/>
    </row>
    <row r="10669" spans="1:7" ht="34.5" customHeight="1" thickBot="1" x14ac:dyDescent="0.25">
      <c r="A10669" s="407" t="s">
        <v>1942</v>
      </c>
      <c r="B10669" s="407" t="s">
        <v>3680</v>
      </c>
      <c r="C10669" s="407" t="s">
        <v>298</v>
      </c>
      <c r="D10669" s="407">
        <v>0.99</v>
      </c>
      <c r="E10669" s="404" t="s">
        <v>65</v>
      </c>
      <c r="G10669"/>
    </row>
    <row r="10670" spans="1:7" ht="34.5" customHeight="1" thickBot="1" x14ac:dyDescent="0.25">
      <c r="A10670" s="406" t="s">
        <v>1943</v>
      </c>
      <c r="B10670" s="406" t="s">
        <v>3681</v>
      </c>
      <c r="C10670" s="406" t="s">
        <v>298</v>
      </c>
      <c r="D10670" s="406">
        <v>0.77</v>
      </c>
      <c r="E10670" s="404" t="s">
        <v>65</v>
      </c>
      <c r="G10670"/>
    </row>
    <row r="10671" spans="1:7" ht="34.5" customHeight="1" thickBot="1" x14ac:dyDescent="0.25">
      <c r="A10671" s="407" t="s">
        <v>1944</v>
      </c>
      <c r="B10671" s="407" t="s">
        <v>3682</v>
      </c>
      <c r="C10671" s="407" t="s">
        <v>1377</v>
      </c>
      <c r="D10671" s="407">
        <v>25.31</v>
      </c>
      <c r="E10671" s="404" t="s">
        <v>65</v>
      </c>
      <c r="G10671"/>
    </row>
    <row r="10672" spans="1:7" ht="34.5" customHeight="1" thickBot="1" x14ac:dyDescent="0.25">
      <c r="A10672" s="406" t="s">
        <v>1945</v>
      </c>
      <c r="B10672" s="406" t="s">
        <v>3683</v>
      </c>
      <c r="C10672" s="406" t="s">
        <v>1377</v>
      </c>
      <c r="D10672" s="406">
        <v>35.28</v>
      </c>
      <c r="E10672" s="404" t="s">
        <v>65</v>
      </c>
      <c r="G10672"/>
    </row>
    <row r="10673" spans="1:7" ht="34.5" customHeight="1" thickBot="1" x14ac:dyDescent="0.25">
      <c r="A10673" s="407">
        <v>74020</v>
      </c>
      <c r="B10673" s="407" t="s">
        <v>1946</v>
      </c>
      <c r="C10673" s="407"/>
      <c r="D10673" s="407"/>
      <c r="E10673" s="404" t="s">
        <v>65</v>
      </c>
      <c r="G10673"/>
    </row>
    <row r="10674" spans="1:7" ht="34.5" customHeight="1" thickBot="1" x14ac:dyDescent="0.25">
      <c r="A10674" s="406" t="s">
        <v>1947</v>
      </c>
      <c r="B10674" s="406" t="s">
        <v>3684</v>
      </c>
      <c r="C10674" s="406" t="s">
        <v>298</v>
      </c>
      <c r="D10674" s="406">
        <v>17.32</v>
      </c>
      <c r="E10674" s="404" t="s">
        <v>65</v>
      </c>
      <c r="G10674"/>
    </row>
    <row r="10675" spans="1:7" ht="34.5" customHeight="1" thickBot="1" x14ac:dyDescent="0.25">
      <c r="A10675" s="407" t="s">
        <v>1948</v>
      </c>
      <c r="B10675" s="407" t="s">
        <v>3685</v>
      </c>
      <c r="C10675" s="407" t="s">
        <v>298</v>
      </c>
      <c r="D10675" s="407">
        <v>15.38</v>
      </c>
      <c r="E10675" s="404" t="s">
        <v>65</v>
      </c>
      <c r="G10675"/>
    </row>
    <row r="10676" spans="1:7" ht="34.5" customHeight="1" thickBot="1" x14ac:dyDescent="0.25">
      <c r="A10676" s="406">
        <v>74021</v>
      </c>
      <c r="B10676" s="406" t="s">
        <v>1949</v>
      </c>
      <c r="C10676" s="406"/>
      <c r="D10676" s="406"/>
      <c r="E10676" s="404" t="s">
        <v>65</v>
      </c>
      <c r="G10676"/>
    </row>
    <row r="10677" spans="1:7" ht="34.5" customHeight="1" thickBot="1" x14ac:dyDescent="0.25">
      <c r="A10677" s="407" t="s">
        <v>1950</v>
      </c>
      <c r="B10677" s="407" t="s">
        <v>3686</v>
      </c>
      <c r="C10677" s="407" t="s">
        <v>298</v>
      </c>
      <c r="D10677" s="407">
        <v>0.42</v>
      </c>
      <c r="E10677" s="404" t="s">
        <v>65</v>
      </c>
      <c r="G10677"/>
    </row>
    <row r="10678" spans="1:7" ht="34.5" customHeight="1" thickBot="1" x14ac:dyDescent="0.25">
      <c r="A10678" s="406" t="s">
        <v>1951</v>
      </c>
      <c r="B10678" s="406" t="s">
        <v>3687</v>
      </c>
      <c r="C10678" s="406" t="s">
        <v>298</v>
      </c>
      <c r="D10678" s="406">
        <v>1.34</v>
      </c>
      <c r="E10678" s="404" t="s">
        <v>65</v>
      </c>
      <c r="G10678"/>
    </row>
    <row r="10679" spans="1:7" ht="34.5" customHeight="1" thickBot="1" x14ac:dyDescent="0.25">
      <c r="A10679" s="407" t="s">
        <v>1952</v>
      </c>
      <c r="B10679" s="407" t="s">
        <v>3688</v>
      </c>
      <c r="C10679" s="407" t="s">
        <v>184</v>
      </c>
      <c r="D10679" s="407">
        <v>0.63</v>
      </c>
      <c r="E10679" s="404" t="s">
        <v>65</v>
      </c>
      <c r="G10679"/>
    </row>
    <row r="10680" spans="1:7" ht="34.5" customHeight="1" thickBot="1" x14ac:dyDescent="0.25">
      <c r="A10680" s="406" t="s">
        <v>1953</v>
      </c>
      <c r="B10680" s="406" t="s">
        <v>3689</v>
      </c>
      <c r="C10680" s="406" t="s">
        <v>298</v>
      </c>
      <c r="D10680" s="406">
        <v>1.1200000000000001</v>
      </c>
      <c r="E10680" s="404" t="s">
        <v>65</v>
      </c>
      <c r="G10680"/>
    </row>
    <row r="10681" spans="1:7" ht="34.5" customHeight="1" thickBot="1" x14ac:dyDescent="0.25">
      <c r="A10681" s="407" t="s">
        <v>1954</v>
      </c>
      <c r="B10681" s="407" t="s">
        <v>3690</v>
      </c>
      <c r="C10681" s="407" t="s">
        <v>298</v>
      </c>
      <c r="D10681" s="407">
        <v>1.1200000000000001</v>
      </c>
      <c r="E10681" s="404" t="s">
        <v>65</v>
      </c>
      <c r="G10681"/>
    </row>
    <row r="10682" spans="1:7" ht="34.5" customHeight="1" thickBot="1" x14ac:dyDescent="0.25">
      <c r="A10682" s="406" t="s">
        <v>1955</v>
      </c>
      <c r="B10682" s="406" t="s">
        <v>3691</v>
      </c>
      <c r="C10682" s="406" t="s">
        <v>298</v>
      </c>
      <c r="D10682" s="406">
        <v>1.21</v>
      </c>
      <c r="E10682" s="404" t="s">
        <v>65</v>
      </c>
      <c r="G10682"/>
    </row>
    <row r="10683" spans="1:7" ht="34.5" customHeight="1" thickBot="1" x14ac:dyDescent="0.25">
      <c r="A10683" s="407" t="s">
        <v>1956</v>
      </c>
      <c r="B10683" s="407" t="s">
        <v>3692</v>
      </c>
      <c r="C10683" s="407" t="s">
        <v>298</v>
      </c>
      <c r="D10683" s="407">
        <v>1.1200000000000001</v>
      </c>
      <c r="E10683" s="404" t="s">
        <v>65</v>
      </c>
      <c r="G10683"/>
    </row>
    <row r="10684" spans="1:7" ht="34.5" customHeight="1" thickBot="1" x14ac:dyDescent="0.25">
      <c r="A10684" s="406" t="s">
        <v>1957</v>
      </c>
      <c r="B10684" s="406" t="s">
        <v>3693</v>
      </c>
      <c r="C10684" s="406" t="s">
        <v>298</v>
      </c>
      <c r="D10684" s="406">
        <v>1.23</v>
      </c>
      <c r="E10684" s="404" t="s">
        <v>65</v>
      </c>
      <c r="G10684"/>
    </row>
    <row r="10685" spans="1:7" ht="34.5" customHeight="1" thickBot="1" x14ac:dyDescent="0.25">
      <c r="A10685" s="407">
        <v>74022</v>
      </c>
      <c r="B10685" s="407" t="s">
        <v>1958</v>
      </c>
      <c r="C10685" s="407"/>
      <c r="D10685" s="407"/>
      <c r="E10685" s="404" t="s">
        <v>65</v>
      </c>
      <c r="G10685"/>
    </row>
    <row r="10686" spans="1:7" ht="34.5" customHeight="1" thickBot="1" x14ac:dyDescent="0.25">
      <c r="A10686" s="406" t="s">
        <v>1959</v>
      </c>
      <c r="B10686" s="406" t="s">
        <v>3694</v>
      </c>
      <c r="C10686" s="406" t="s">
        <v>2</v>
      </c>
      <c r="D10686" s="406">
        <v>95.35</v>
      </c>
      <c r="E10686" s="404" t="s">
        <v>65</v>
      </c>
      <c r="G10686"/>
    </row>
    <row r="10687" spans="1:7" ht="34.5" customHeight="1" thickBot="1" x14ac:dyDescent="0.25">
      <c r="A10687" s="407" t="s">
        <v>1960</v>
      </c>
      <c r="B10687" s="407" t="s">
        <v>3695</v>
      </c>
      <c r="C10687" s="407" t="s">
        <v>2</v>
      </c>
      <c r="D10687" s="407">
        <v>123.39</v>
      </c>
      <c r="E10687" s="404" t="s">
        <v>65</v>
      </c>
      <c r="G10687"/>
    </row>
    <row r="10688" spans="1:7" ht="34.5" customHeight="1" thickBot="1" x14ac:dyDescent="0.25">
      <c r="A10688" s="406" t="s">
        <v>1961</v>
      </c>
      <c r="B10688" s="406" t="s">
        <v>3696</v>
      </c>
      <c r="C10688" s="406" t="s">
        <v>2</v>
      </c>
      <c r="D10688" s="406">
        <v>112.17</v>
      </c>
      <c r="E10688" s="404" t="s">
        <v>65</v>
      </c>
      <c r="G10688"/>
    </row>
    <row r="10689" spans="1:7" ht="34.5" customHeight="1" thickBot="1" x14ac:dyDescent="0.25">
      <c r="A10689" s="407" t="s">
        <v>1962</v>
      </c>
      <c r="B10689" s="407" t="s">
        <v>3697</v>
      </c>
      <c r="C10689" s="407" t="s">
        <v>2</v>
      </c>
      <c r="D10689" s="407">
        <v>123.39</v>
      </c>
      <c r="E10689" s="404" t="s">
        <v>65</v>
      </c>
      <c r="G10689"/>
    </row>
    <row r="10690" spans="1:7" ht="34.5" customHeight="1" thickBot="1" x14ac:dyDescent="0.25">
      <c r="A10690" s="406" t="s">
        <v>1963</v>
      </c>
      <c r="B10690" s="406" t="s">
        <v>1964</v>
      </c>
      <c r="C10690" s="406" t="s">
        <v>2</v>
      </c>
      <c r="D10690" s="406">
        <v>98.15</v>
      </c>
      <c r="E10690" s="404" t="s">
        <v>65</v>
      </c>
      <c r="G10690"/>
    </row>
    <row r="10691" spans="1:7" ht="34.5" customHeight="1" thickBot="1" x14ac:dyDescent="0.25">
      <c r="A10691" s="407" t="s">
        <v>1965</v>
      </c>
      <c r="B10691" s="407" t="s">
        <v>3698</v>
      </c>
      <c r="C10691" s="407" t="s">
        <v>2</v>
      </c>
      <c r="D10691" s="407">
        <v>89.74</v>
      </c>
      <c r="E10691" s="404" t="s">
        <v>65</v>
      </c>
      <c r="G10691"/>
    </row>
    <row r="10692" spans="1:7" ht="34.5" customHeight="1" thickBot="1" x14ac:dyDescent="0.25">
      <c r="A10692" s="406" t="s">
        <v>1966</v>
      </c>
      <c r="B10692" s="406" t="s">
        <v>3699</v>
      </c>
      <c r="C10692" s="406" t="s">
        <v>2</v>
      </c>
      <c r="D10692" s="406">
        <v>106.56</v>
      </c>
      <c r="E10692" s="404" t="s">
        <v>65</v>
      </c>
      <c r="G10692"/>
    </row>
    <row r="10693" spans="1:7" ht="34.5" customHeight="1" thickBot="1" x14ac:dyDescent="0.25">
      <c r="A10693" s="407" t="s">
        <v>1967</v>
      </c>
      <c r="B10693" s="407" t="s">
        <v>3700</v>
      </c>
      <c r="C10693" s="407" t="s">
        <v>2</v>
      </c>
      <c r="D10693" s="407">
        <v>56.08</v>
      </c>
      <c r="E10693" s="404" t="s">
        <v>65</v>
      </c>
      <c r="G10693"/>
    </row>
    <row r="10694" spans="1:7" ht="34.5" customHeight="1" thickBot="1" x14ac:dyDescent="0.25">
      <c r="A10694" s="406" t="s">
        <v>1968</v>
      </c>
      <c r="B10694" s="406" t="s">
        <v>3701</v>
      </c>
      <c r="C10694" s="406" t="s">
        <v>2</v>
      </c>
      <c r="D10694" s="406">
        <v>50.47</v>
      </c>
      <c r="E10694" s="404" t="s">
        <v>65</v>
      </c>
      <c r="G10694"/>
    </row>
    <row r="10695" spans="1:7" ht="34.5" customHeight="1" thickBot="1" x14ac:dyDescent="0.25">
      <c r="A10695" s="407" t="s">
        <v>1969</v>
      </c>
      <c r="B10695" s="407" t="s">
        <v>1970</v>
      </c>
      <c r="C10695" s="407" t="s">
        <v>2</v>
      </c>
      <c r="D10695" s="407">
        <v>106.56</v>
      </c>
      <c r="E10695" s="404" t="s">
        <v>65</v>
      </c>
      <c r="G10695"/>
    </row>
    <row r="10696" spans="1:7" ht="34.5" customHeight="1" thickBot="1" x14ac:dyDescent="0.25">
      <c r="A10696" s="406" t="s">
        <v>1971</v>
      </c>
      <c r="B10696" s="406" t="s">
        <v>1972</v>
      </c>
      <c r="C10696" s="406" t="s">
        <v>2</v>
      </c>
      <c r="D10696" s="406">
        <v>162.65</v>
      </c>
      <c r="E10696" s="404" t="s">
        <v>65</v>
      </c>
      <c r="G10696"/>
    </row>
    <row r="10697" spans="1:7" ht="34.5" customHeight="1" thickBot="1" x14ac:dyDescent="0.25">
      <c r="A10697" s="407" t="s">
        <v>1973</v>
      </c>
      <c r="B10697" s="407" t="s">
        <v>1974</v>
      </c>
      <c r="C10697" s="407" t="s">
        <v>2</v>
      </c>
      <c r="D10697" s="407">
        <v>213.13</v>
      </c>
      <c r="E10697" s="404" t="s">
        <v>65</v>
      </c>
      <c r="G10697"/>
    </row>
    <row r="10698" spans="1:7" ht="34.5" customHeight="1" thickBot="1" x14ac:dyDescent="0.25">
      <c r="A10698" s="406" t="s">
        <v>1975</v>
      </c>
      <c r="B10698" s="406" t="s">
        <v>3702</v>
      </c>
      <c r="C10698" s="406" t="s">
        <v>2</v>
      </c>
      <c r="D10698" s="406">
        <v>112.17</v>
      </c>
      <c r="E10698" s="404" t="s">
        <v>65</v>
      </c>
      <c r="G10698"/>
    </row>
    <row r="10699" spans="1:7" ht="34.5" customHeight="1" thickBot="1" x14ac:dyDescent="0.25">
      <c r="A10699" s="407" t="s">
        <v>1976</v>
      </c>
      <c r="B10699" s="407" t="s">
        <v>3703</v>
      </c>
      <c r="C10699" s="407" t="s">
        <v>2</v>
      </c>
      <c r="D10699" s="407">
        <v>39.26</v>
      </c>
      <c r="E10699" s="404" t="s">
        <v>65</v>
      </c>
      <c r="G10699"/>
    </row>
    <row r="10700" spans="1:7" ht="34.5" customHeight="1" thickBot="1" x14ac:dyDescent="0.25">
      <c r="A10700" s="406" t="s">
        <v>1977</v>
      </c>
      <c r="B10700" s="406" t="s">
        <v>1978</v>
      </c>
      <c r="C10700" s="406" t="s">
        <v>2</v>
      </c>
      <c r="D10700" s="406">
        <v>44.87</v>
      </c>
      <c r="E10700" s="404" t="s">
        <v>65</v>
      </c>
      <c r="G10700"/>
    </row>
    <row r="10701" spans="1:7" ht="34.5" customHeight="1" thickBot="1" x14ac:dyDescent="0.25">
      <c r="A10701" s="407" t="s">
        <v>1979</v>
      </c>
      <c r="B10701" s="407" t="s">
        <v>3704</v>
      </c>
      <c r="C10701" s="407" t="s">
        <v>2</v>
      </c>
      <c r="D10701" s="407">
        <v>50.47</v>
      </c>
      <c r="E10701" s="404" t="s">
        <v>65</v>
      </c>
      <c r="G10701"/>
    </row>
    <row r="10702" spans="1:7" ht="34.5" customHeight="1" thickBot="1" x14ac:dyDescent="0.25">
      <c r="A10702" s="406" t="s">
        <v>1980</v>
      </c>
      <c r="B10702" s="406" t="s">
        <v>3705</v>
      </c>
      <c r="C10702" s="406" t="s">
        <v>2</v>
      </c>
      <c r="D10702" s="406">
        <v>235.57</v>
      </c>
      <c r="E10702" s="404" t="s">
        <v>65</v>
      </c>
      <c r="G10702"/>
    </row>
    <row r="10703" spans="1:7" ht="34.5" customHeight="1" thickBot="1" x14ac:dyDescent="0.25">
      <c r="A10703" s="407" t="s">
        <v>1981</v>
      </c>
      <c r="B10703" s="407" t="s">
        <v>3706</v>
      </c>
      <c r="C10703" s="407" t="s">
        <v>2</v>
      </c>
      <c r="D10703" s="407">
        <v>61.69</v>
      </c>
      <c r="E10703" s="404" t="s">
        <v>65</v>
      </c>
      <c r="G10703"/>
    </row>
    <row r="10704" spans="1:7" ht="34.5" customHeight="1" thickBot="1" x14ac:dyDescent="0.25">
      <c r="A10704" s="406" t="s">
        <v>1982</v>
      </c>
      <c r="B10704" s="406" t="s">
        <v>1983</v>
      </c>
      <c r="C10704" s="406" t="s">
        <v>2</v>
      </c>
      <c r="D10704" s="406">
        <v>129</v>
      </c>
      <c r="E10704" s="404" t="s">
        <v>65</v>
      </c>
      <c r="G10704"/>
    </row>
    <row r="10705" spans="1:7" ht="34.5" customHeight="1" thickBot="1" x14ac:dyDescent="0.25">
      <c r="A10705" s="407" t="s">
        <v>1984</v>
      </c>
      <c r="B10705" s="407" t="s">
        <v>1985</v>
      </c>
      <c r="C10705" s="407" t="s">
        <v>2</v>
      </c>
      <c r="D10705" s="407">
        <v>145.83000000000001</v>
      </c>
      <c r="E10705" s="404" t="s">
        <v>65</v>
      </c>
      <c r="G10705"/>
    </row>
    <row r="10706" spans="1:7" ht="34.5" customHeight="1" thickBot="1" x14ac:dyDescent="0.25">
      <c r="A10706" s="406" t="s">
        <v>1986</v>
      </c>
      <c r="B10706" s="406" t="s">
        <v>1987</v>
      </c>
      <c r="C10706" s="406" t="s">
        <v>2</v>
      </c>
      <c r="D10706" s="406">
        <v>157.04</v>
      </c>
      <c r="E10706" s="404" t="s">
        <v>65</v>
      </c>
      <c r="G10706"/>
    </row>
    <row r="10707" spans="1:7" ht="34.5" customHeight="1" thickBot="1" x14ac:dyDescent="0.25">
      <c r="A10707" s="407" t="s">
        <v>1988</v>
      </c>
      <c r="B10707" s="407" t="s">
        <v>3707</v>
      </c>
      <c r="C10707" s="407" t="s">
        <v>2</v>
      </c>
      <c r="D10707" s="407">
        <v>33.65</v>
      </c>
      <c r="E10707" s="404" t="s">
        <v>65</v>
      </c>
      <c r="G10707"/>
    </row>
    <row r="10708" spans="1:7" ht="34.5" customHeight="1" thickBot="1" x14ac:dyDescent="0.25">
      <c r="A10708" s="406" t="s">
        <v>1989</v>
      </c>
      <c r="B10708" s="406" t="s">
        <v>1990</v>
      </c>
      <c r="C10708" s="406" t="s">
        <v>2</v>
      </c>
      <c r="D10708" s="406">
        <v>33.65</v>
      </c>
      <c r="E10708" s="404" t="s">
        <v>65</v>
      </c>
      <c r="G10708"/>
    </row>
    <row r="10709" spans="1:7" ht="34.5" customHeight="1" thickBot="1" x14ac:dyDescent="0.25">
      <c r="A10709" s="407" t="s">
        <v>1991</v>
      </c>
      <c r="B10709" s="407" t="s">
        <v>3708</v>
      </c>
      <c r="C10709" s="407" t="s">
        <v>2</v>
      </c>
      <c r="D10709" s="407">
        <v>44.87</v>
      </c>
      <c r="E10709" s="404" t="s">
        <v>65</v>
      </c>
      <c r="G10709"/>
    </row>
    <row r="10710" spans="1:7" ht="34.5" customHeight="1" thickBot="1" x14ac:dyDescent="0.25">
      <c r="A10710" s="406" t="s">
        <v>1992</v>
      </c>
      <c r="B10710" s="406" t="s">
        <v>3709</v>
      </c>
      <c r="C10710" s="406" t="s">
        <v>2</v>
      </c>
      <c r="D10710" s="406">
        <v>89.74</v>
      </c>
      <c r="E10710" s="404" t="s">
        <v>65</v>
      </c>
      <c r="G10710"/>
    </row>
    <row r="10711" spans="1:7" ht="34.5" customHeight="1" thickBot="1" x14ac:dyDescent="0.25">
      <c r="A10711" s="407" t="s">
        <v>1993</v>
      </c>
      <c r="B10711" s="407" t="s">
        <v>3710</v>
      </c>
      <c r="C10711" s="407" t="s">
        <v>2</v>
      </c>
      <c r="D10711" s="407">
        <v>145.83000000000001</v>
      </c>
      <c r="E10711" s="404" t="s">
        <v>65</v>
      </c>
      <c r="G10711"/>
    </row>
    <row r="10712" spans="1:7" ht="34.5" customHeight="1" thickBot="1" x14ac:dyDescent="0.25">
      <c r="A10712" s="406" t="s">
        <v>1994</v>
      </c>
      <c r="B10712" s="406" t="s">
        <v>3711</v>
      </c>
      <c r="C10712" s="406" t="s">
        <v>2</v>
      </c>
      <c r="D10712" s="406">
        <v>39.26</v>
      </c>
      <c r="E10712" s="404" t="s">
        <v>65</v>
      </c>
      <c r="G10712"/>
    </row>
    <row r="10713" spans="1:7" ht="34.5" customHeight="1" thickBot="1" x14ac:dyDescent="0.25">
      <c r="A10713" s="407" t="s">
        <v>1995</v>
      </c>
      <c r="B10713" s="407" t="s">
        <v>1996</v>
      </c>
      <c r="C10713" s="407" t="s">
        <v>2</v>
      </c>
      <c r="D10713" s="407">
        <v>140.22</v>
      </c>
      <c r="E10713" s="404" t="s">
        <v>65</v>
      </c>
      <c r="G10713"/>
    </row>
    <row r="10714" spans="1:7" ht="34.5" customHeight="1" thickBot="1" x14ac:dyDescent="0.25">
      <c r="A10714" s="406" t="s">
        <v>1997</v>
      </c>
      <c r="B10714" s="406" t="s">
        <v>3712</v>
      </c>
      <c r="C10714" s="406" t="s">
        <v>2</v>
      </c>
      <c r="D10714" s="406">
        <v>100.95</v>
      </c>
      <c r="E10714" s="404" t="s">
        <v>65</v>
      </c>
      <c r="G10714"/>
    </row>
    <row r="10715" spans="1:7" ht="34.5" customHeight="1" thickBot="1" x14ac:dyDescent="0.25">
      <c r="A10715" s="407" t="s">
        <v>1998</v>
      </c>
      <c r="B10715" s="407" t="s">
        <v>3713</v>
      </c>
      <c r="C10715" s="407" t="s">
        <v>2</v>
      </c>
      <c r="D10715" s="407">
        <v>100.95</v>
      </c>
      <c r="E10715" s="404" t="s">
        <v>65</v>
      </c>
      <c r="G10715"/>
    </row>
    <row r="10716" spans="1:7" ht="34.5" customHeight="1" thickBot="1" x14ac:dyDescent="0.25">
      <c r="A10716" s="406" t="s">
        <v>1999</v>
      </c>
      <c r="B10716" s="406" t="s">
        <v>3714</v>
      </c>
      <c r="C10716" s="406" t="s">
        <v>2</v>
      </c>
      <c r="D10716" s="406">
        <v>100.95</v>
      </c>
      <c r="E10716" s="404" t="s">
        <v>65</v>
      </c>
      <c r="G10716"/>
    </row>
    <row r="10717" spans="1:7" ht="34.5" customHeight="1" thickBot="1" x14ac:dyDescent="0.25">
      <c r="A10717" s="407" t="s">
        <v>2000</v>
      </c>
      <c r="B10717" s="407" t="s">
        <v>3715</v>
      </c>
      <c r="C10717" s="407" t="s">
        <v>2</v>
      </c>
      <c r="D10717" s="407">
        <v>112.17</v>
      </c>
      <c r="E10717" s="404" t="s">
        <v>65</v>
      </c>
      <c r="G10717"/>
    </row>
    <row r="10718" spans="1:7" ht="34.5" customHeight="1" thickBot="1" x14ac:dyDescent="0.25">
      <c r="A10718" s="406" t="s">
        <v>2001</v>
      </c>
      <c r="B10718" s="406" t="s">
        <v>3716</v>
      </c>
      <c r="C10718" s="406" t="s">
        <v>2</v>
      </c>
      <c r="D10718" s="406">
        <v>723.54</v>
      </c>
      <c r="E10718" s="404" t="s">
        <v>65</v>
      </c>
      <c r="G10718"/>
    </row>
    <row r="10719" spans="1:7" ht="34.5" customHeight="1" thickBot="1" x14ac:dyDescent="0.25">
      <c r="A10719" s="407" t="s">
        <v>2002</v>
      </c>
      <c r="B10719" s="407" t="s">
        <v>3717</v>
      </c>
      <c r="C10719" s="407" t="s">
        <v>2</v>
      </c>
      <c r="D10719" s="407">
        <v>151.43</v>
      </c>
      <c r="E10719" s="404" t="s">
        <v>65</v>
      </c>
      <c r="G10719"/>
    </row>
    <row r="10720" spans="1:7" ht="34.5" customHeight="1" thickBot="1" x14ac:dyDescent="0.25">
      <c r="A10720" s="406" t="s">
        <v>2003</v>
      </c>
      <c r="B10720" s="406" t="s">
        <v>3718</v>
      </c>
      <c r="C10720" s="406" t="s">
        <v>2</v>
      </c>
      <c r="D10720" s="406">
        <v>84.13</v>
      </c>
      <c r="E10720" s="404" t="s">
        <v>65</v>
      </c>
      <c r="G10720"/>
    </row>
    <row r="10721" spans="1:7" ht="34.5" customHeight="1" thickBot="1" x14ac:dyDescent="0.25">
      <c r="A10721" s="407" t="s">
        <v>2004</v>
      </c>
      <c r="B10721" s="407" t="s">
        <v>3719</v>
      </c>
      <c r="C10721" s="407" t="s">
        <v>2</v>
      </c>
      <c r="D10721" s="407">
        <v>67.3</v>
      </c>
      <c r="E10721" s="404" t="s">
        <v>65</v>
      </c>
      <c r="G10721"/>
    </row>
    <row r="10722" spans="1:7" ht="34.5" customHeight="1" thickBot="1" x14ac:dyDescent="0.25">
      <c r="A10722" s="406" t="s">
        <v>2005</v>
      </c>
      <c r="B10722" s="406" t="s">
        <v>3720</v>
      </c>
      <c r="C10722" s="406" t="s">
        <v>2</v>
      </c>
      <c r="D10722" s="406">
        <v>56.08</v>
      </c>
      <c r="E10722" s="404" t="s">
        <v>65</v>
      </c>
      <c r="G10722"/>
    </row>
    <row r="10723" spans="1:7" ht="34.5" customHeight="1" thickBot="1" x14ac:dyDescent="0.25">
      <c r="A10723" s="407" t="s">
        <v>2006</v>
      </c>
      <c r="B10723" s="407" t="s">
        <v>3721</v>
      </c>
      <c r="C10723" s="407" t="s">
        <v>2</v>
      </c>
      <c r="D10723" s="407">
        <v>81.319999999999993</v>
      </c>
      <c r="E10723" s="404" t="s">
        <v>65</v>
      </c>
      <c r="G10723"/>
    </row>
    <row r="10724" spans="1:7" ht="34.5" customHeight="1" thickBot="1" x14ac:dyDescent="0.25">
      <c r="A10724" s="406" t="s">
        <v>2007</v>
      </c>
      <c r="B10724" s="406" t="s">
        <v>3722</v>
      </c>
      <c r="C10724" s="406" t="s">
        <v>2</v>
      </c>
      <c r="D10724" s="406">
        <v>61.69</v>
      </c>
      <c r="E10724" s="404" t="s">
        <v>65</v>
      </c>
      <c r="G10724"/>
    </row>
    <row r="10725" spans="1:7" ht="34.5" customHeight="1" thickBot="1" x14ac:dyDescent="0.25">
      <c r="A10725" s="407" t="s">
        <v>2008</v>
      </c>
      <c r="B10725" s="407" t="s">
        <v>3723</v>
      </c>
      <c r="C10725" s="407" t="s">
        <v>2</v>
      </c>
      <c r="D10725" s="407">
        <v>196.31</v>
      </c>
      <c r="E10725" s="404" t="s">
        <v>65</v>
      </c>
      <c r="G10725"/>
    </row>
    <row r="10726" spans="1:7" ht="34.5" customHeight="1" thickBot="1" x14ac:dyDescent="0.25">
      <c r="A10726" s="406" t="s">
        <v>2009</v>
      </c>
      <c r="B10726" s="406" t="s">
        <v>3724</v>
      </c>
      <c r="C10726" s="406" t="s">
        <v>2</v>
      </c>
      <c r="D10726" s="406">
        <v>56.08</v>
      </c>
      <c r="E10726" s="404" t="s">
        <v>65</v>
      </c>
      <c r="G10726"/>
    </row>
    <row r="10727" spans="1:7" ht="34.5" customHeight="1" thickBot="1" x14ac:dyDescent="0.25">
      <c r="A10727" s="407" t="s">
        <v>2010</v>
      </c>
      <c r="B10727" s="407" t="s">
        <v>3725</v>
      </c>
      <c r="C10727" s="407" t="s">
        <v>2</v>
      </c>
      <c r="D10727" s="407">
        <v>50.47</v>
      </c>
      <c r="E10727" s="404" t="s">
        <v>65</v>
      </c>
      <c r="G10727"/>
    </row>
    <row r="10728" spans="1:7" ht="34.5" customHeight="1" thickBot="1" x14ac:dyDescent="0.25">
      <c r="A10728" s="406" t="s">
        <v>2011</v>
      </c>
      <c r="B10728" s="406" t="s">
        <v>3726</v>
      </c>
      <c r="C10728" s="406" t="s">
        <v>2</v>
      </c>
      <c r="D10728" s="406">
        <v>56.08</v>
      </c>
      <c r="E10728" s="404" t="s">
        <v>65</v>
      </c>
      <c r="G10728"/>
    </row>
    <row r="10729" spans="1:7" ht="34.5" customHeight="1" thickBot="1" x14ac:dyDescent="0.25">
      <c r="A10729" s="407" t="s">
        <v>2012</v>
      </c>
      <c r="B10729" s="407" t="s">
        <v>3727</v>
      </c>
      <c r="C10729" s="407" t="s">
        <v>2</v>
      </c>
      <c r="D10729" s="407">
        <v>44.87</v>
      </c>
      <c r="E10729" s="404" t="s">
        <v>65</v>
      </c>
      <c r="G10729"/>
    </row>
    <row r="10730" spans="1:7" ht="34.5" customHeight="1" thickBot="1" x14ac:dyDescent="0.25">
      <c r="A10730" s="406" t="s">
        <v>2013</v>
      </c>
      <c r="B10730" s="406" t="s">
        <v>3728</v>
      </c>
      <c r="C10730" s="406" t="s">
        <v>2</v>
      </c>
      <c r="D10730" s="406">
        <v>112.17</v>
      </c>
      <c r="E10730" s="404" t="s">
        <v>65</v>
      </c>
      <c r="G10730"/>
    </row>
    <row r="10731" spans="1:7" ht="34.5" customHeight="1" thickBot="1" x14ac:dyDescent="0.25">
      <c r="A10731" s="407" t="s">
        <v>2014</v>
      </c>
      <c r="B10731" s="407" t="s">
        <v>3729</v>
      </c>
      <c r="C10731" s="407" t="s">
        <v>2</v>
      </c>
      <c r="D10731" s="407">
        <v>56.08</v>
      </c>
      <c r="E10731" s="404" t="s">
        <v>65</v>
      </c>
      <c r="G10731"/>
    </row>
    <row r="10732" spans="1:7" ht="34.5" customHeight="1" thickBot="1" x14ac:dyDescent="0.25">
      <c r="A10732" s="406" t="s">
        <v>2015</v>
      </c>
      <c r="B10732" s="406" t="s">
        <v>3730</v>
      </c>
      <c r="C10732" s="406" t="s">
        <v>2</v>
      </c>
      <c r="D10732" s="406">
        <v>42.06</v>
      </c>
      <c r="E10732" s="404" t="s">
        <v>65</v>
      </c>
      <c r="G10732"/>
    </row>
    <row r="10733" spans="1:7" ht="34.5" customHeight="1" thickBot="1" x14ac:dyDescent="0.25">
      <c r="A10733" s="407" t="s">
        <v>2016</v>
      </c>
      <c r="B10733" s="407" t="s">
        <v>3731</v>
      </c>
      <c r="C10733" s="407" t="s">
        <v>2</v>
      </c>
      <c r="D10733" s="407">
        <v>112.17</v>
      </c>
      <c r="E10733" s="404" t="s">
        <v>65</v>
      </c>
      <c r="G10733"/>
    </row>
    <row r="10734" spans="1:7" ht="34.5" customHeight="1" thickBot="1" x14ac:dyDescent="0.25">
      <c r="A10734" s="406" t="s">
        <v>2017</v>
      </c>
      <c r="B10734" s="406" t="s">
        <v>3732</v>
      </c>
      <c r="C10734" s="406" t="s">
        <v>2</v>
      </c>
      <c r="D10734" s="406">
        <v>28.04</v>
      </c>
      <c r="E10734" s="404" t="s">
        <v>65</v>
      </c>
      <c r="G10734"/>
    </row>
    <row r="10735" spans="1:7" ht="34.5" customHeight="1" thickBot="1" x14ac:dyDescent="0.25">
      <c r="A10735" s="407" t="s">
        <v>2018</v>
      </c>
      <c r="B10735" s="407" t="s">
        <v>3733</v>
      </c>
      <c r="C10735" s="407" t="s">
        <v>2</v>
      </c>
      <c r="D10735" s="407">
        <v>61.69</v>
      </c>
      <c r="E10735" s="404" t="s">
        <v>65</v>
      </c>
      <c r="G10735"/>
    </row>
    <row r="10736" spans="1:7" ht="34.5" customHeight="1" thickBot="1" x14ac:dyDescent="0.25">
      <c r="A10736" s="406" t="s">
        <v>2019</v>
      </c>
      <c r="B10736" s="406" t="s">
        <v>3734</v>
      </c>
      <c r="C10736" s="406" t="s">
        <v>2</v>
      </c>
      <c r="D10736" s="406">
        <v>56.08</v>
      </c>
      <c r="E10736" s="404" t="s">
        <v>65</v>
      </c>
      <c r="G10736"/>
    </row>
    <row r="10737" spans="1:7" ht="34.5" customHeight="1" thickBot="1" x14ac:dyDescent="0.25">
      <c r="A10737" s="407" t="s">
        <v>2020</v>
      </c>
      <c r="B10737" s="407" t="s">
        <v>3735</v>
      </c>
      <c r="C10737" s="407" t="s">
        <v>2</v>
      </c>
      <c r="D10737" s="407">
        <v>50.47</v>
      </c>
      <c r="E10737" s="404" t="s">
        <v>65</v>
      </c>
      <c r="G10737"/>
    </row>
    <row r="10738" spans="1:7" ht="34.5" customHeight="1" thickBot="1" x14ac:dyDescent="0.25">
      <c r="A10738" s="406" t="s">
        <v>2021</v>
      </c>
      <c r="B10738" s="406" t="s">
        <v>3736</v>
      </c>
      <c r="C10738" s="406" t="s">
        <v>2</v>
      </c>
      <c r="D10738" s="406">
        <v>50.47</v>
      </c>
      <c r="E10738" s="404" t="s">
        <v>65</v>
      </c>
      <c r="G10738"/>
    </row>
    <row r="10739" spans="1:7" ht="34.5" customHeight="1" thickBot="1" x14ac:dyDescent="0.25">
      <c r="A10739" s="407" t="s">
        <v>2022</v>
      </c>
      <c r="B10739" s="407" t="s">
        <v>3737</v>
      </c>
      <c r="C10739" s="407" t="s">
        <v>2</v>
      </c>
      <c r="D10739" s="407">
        <v>140.22</v>
      </c>
      <c r="E10739" s="404" t="s">
        <v>65</v>
      </c>
      <c r="G10739"/>
    </row>
    <row r="10740" spans="1:7" ht="34.5" customHeight="1" thickBot="1" x14ac:dyDescent="0.25">
      <c r="A10740" s="406" t="s">
        <v>2023</v>
      </c>
      <c r="B10740" s="406" t="s">
        <v>3738</v>
      </c>
      <c r="C10740" s="406" t="s">
        <v>2</v>
      </c>
      <c r="D10740" s="406">
        <v>42.27</v>
      </c>
      <c r="E10740" s="404" t="s">
        <v>65</v>
      </c>
      <c r="G10740"/>
    </row>
    <row r="10741" spans="1:7" ht="34.5" customHeight="1" thickBot="1" x14ac:dyDescent="0.25">
      <c r="A10741" s="407" t="s">
        <v>2024</v>
      </c>
      <c r="B10741" s="407" t="s">
        <v>3739</v>
      </c>
      <c r="C10741" s="407" t="s">
        <v>2</v>
      </c>
      <c r="D10741" s="407">
        <v>42.27</v>
      </c>
      <c r="E10741" s="404" t="s">
        <v>65</v>
      </c>
      <c r="G10741"/>
    </row>
    <row r="10742" spans="1:7" ht="34.5" customHeight="1" thickBot="1" x14ac:dyDescent="0.25">
      <c r="A10742" s="406" t="s">
        <v>2025</v>
      </c>
      <c r="B10742" s="406" t="s">
        <v>3740</v>
      </c>
      <c r="C10742" s="406" t="s">
        <v>2</v>
      </c>
      <c r="D10742" s="406">
        <v>42.27</v>
      </c>
      <c r="E10742" s="404" t="s">
        <v>65</v>
      </c>
      <c r="G10742"/>
    </row>
    <row r="10743" spans="1:7" ht="34.5" customHeight="1" thickBot="1" x14ac:dyDescent="0.25">
      <c r="A10743" s="407">
        <v>74259</v>
      </c>
      <c r="B10743" s="407" t="s">
        <v>3741</v>
      </c>
      <c r="C10743" s="407" t="s">
        <v>184</v>
      </c>
      <c r="D10743" s="407">
        <v>0.02</v>
      </c>
      <c r="E10743" s="404" t="s">
        <v>65</v>
      </c>
      <c r="G10743"/>
    </row>
    <row r="10744" spans="1:7" ht="34.5" customHeight="1" thickBot="1" x14ac:dyDescent="0.25">
      <c r="A10744" s="406">
        <v>7</v>
      </c>
      <c r="B10744" s="406" t="s">
        <v>2026</v>
      </c>
      <c r="C10744" s="406"/>
      <c r="D10744" s="406"/>
      <c r="E10744" s="404" t="s">
        <v>65</v>
      </c>
      <c r="G10744"/>
    </row>
    <row r="10745" spans="1:7" ht="34.5" customHeight="1" thickBot="1" x14ac:dyDescent="0.25">
      <c r="A10745" s="407">
        <v>72733</v>
      </c>
      <c r="B10745" s="407" t="s">
        <v>8240</v>
      </c>
      <c r="C10745" s="407" t="s">
        <v>897</v>
      </c>
      <c r="D10745" s="407">
        <v>576.26</v>
      </c>
      <c r="E10745" s="404" t="s">
        <v>65</v>
      </c>
      <c r="G10745"/>
    </row>
    <row r="10746" spans="1:7" ht="34.5" customHeight="1" thickBot="1" x14ac:dyDescent="0.25">
      <c r="A10746" s="406">
        <v>72871</v>
      </c>
      <c r="B10746" s="406" t="s">
        <v>1701</v>
      </c>
      <c r="C10746" s="406" t="s">
        <v>2</v>
      </c>
      <c r="D10746" s="406">
        <v>257.44</v>
      </c>
      <c r="E10746" s="404" t="s">
        <v>65</v>
      </c>
      <c r="G10746"/>
    </row>
    <row r="10747" spans="1:7" ht="34.5" customHeight="1" thickBot="1" x14ac:dyDescent="0.25">
      <c r="A10747" s="407">
        <v>72872</v>
      </c>
      <c r="B10747" s="407" t="s">
        <v>1702</v>
      </c>
      <c r="C10747" s="407" t="s">
        <v>2</v>
      </c>
      <c r="D10747" s="407">
        <v>416.85</v>
      </c>
      <c r="E10747" s="404" t="s">
        <v>65</v>
      </c>
      <c r="G10747"/>
    </row>
    <row r="10748" spans="1:7" ht="34.5" customHeight="1" thickBot="1" x14ac:dyDescent="0.25">
      <c r="A10748" s="406">
        <v>8</v>
      </c>
      <c r="B10748" s="406" t="s">
        <v>2027</v>
      </c>
      <c r="C10748" s="406"/>
      <c r="D10748" s="406"/>
      <c r="E10748" s="404" t="s">
        <v>65</v>
      </c>
      <c r="G10748"/>
    </row>
    <row r="10749" spans="1:7" ht="34.5" customHeight="1" thickBot="1" x14ac:dyDescent="0.25">
      <c r="A10749" s="407">
        <v>68051</v>
      </c>
      <c r="B10749" s="407" t="s">
        <v>3742</v>
      </c>
      <c r="C10749" s="407" t="s">
        <v>70</v>
      </c>
      <c r="D10749" s="407">
        <v>5.01</v>
      </c>
      <c r="E10749" s="404" t="s">
        <v>65</v>
      </c>
      <c r="G10749"/>
    </row>
    <row r="10750" spans="1:7" ht="34.5" customHeight="1" thickBot="1" x14ac:dyDescent="0.25">
      <c r="A10750" s="406">
        <v>73610</v>
      </c>
      <c r="B10750" s="406" t="s">
        <v>12796</v>
      </c>
      <c r="C10750" s="406" t="s">
        <v>70</v>
      </c>
      <c r="D10750" s="406">
        <v>0.89</v>
      </c>
      <c r="E10750" s="404" t="s">
        <v>65</v>
      </c>
      <c r="G10750"/>
    </row>
    <row r="10751" spans="1:7" ht="34.5" customHeight="1" thickBot="1" x14ac:dyDescent="0.25">
      <c r="A10751" s="407">
        <v>73679</v>
      </c>
      <c r="B10751" s="407" t="s">
        <v>12797</v>
      </c>
      <c r="C10751" s="407" t="s">
        <v>12312</v>
      </c>
      <c r="D10751" s="407">
        <v>1.65</v>
      </c>
      <c r="E10751" s="404" t="s">
        <v>65</v>
      </c>
      <c r="G10751"/>
    </row>
    <row r="10752" spans="1:7" ht="34.5" customHeight="1" thickBot="1" x14ac:dyDescent="0.25">
      <c r="A10752" s="406">
        <v>73686</v>
      </c>
      <c r="B10752" s="406" t="s">
        <v>12798</v>
      </c>
      <c r="C10752" s="406" t="s">
        <v>184</v>
      </c>
      <c r="D10752" s="406">
        <v>18</v>
      </c>
      <c r="E10752" s="404" t="s">
        <v>65</v>
      </c>
      <c r="G10752"/>
    </row>
    <row r="10753" spans="1:7" ht="34.5" customHeight="1" thickBot="1" x14ac:dyDescent="0.25">
      <c r="A10753" s="407">
        <v>73992</v>
      </c>
      <c r="B10753" s="407" t="s">
        <v>2029</v>
      </c>
      <c r="C10753" s="407"/>
      <c r="D10753" s="407"/>
      <c r="E10753" s="404" t="s">
        <v>65</v>
      </c>
      <c r="G10753"/>
    </row>
    <row r="10754" spans="1:7" ht="34.5" customHeight="1" thickBot="1" x14ac:dyDescent="0.25">
      <c r="A10754" s="406" t="s">
        <v>2030</v>
      </c>
      <c r="B10754" s="406" t="s">
        <v>2031</v>
      </c>
      <c r="C10754" s="406" t="s">
        <v>184</v>
      </c>
      <c r="D10754" s="406">
        <v>8.0299999999999994</v>
      </c>
      <c r="E10754" s="404" t="s">
        <v>65</v>
      </c>
      <c r="G10754"/>
    </row>
    <row r="10755" spans="1:7" ht="34.5" customHeight="1" thickBot="1" x14ac:dyDescent="0.25">
      <c r="A10755" s="407">
        <v>74077</v>
      </c>
      <c r="B10755" s="407" t="s">
        <v>2032</v>
      </c>
      <c r="C10755" s="407"/>
      <c r="D10755" s="407"/>
      <c r="E10755" s="404" t="s">
        <v>65</v>
      </c>
      <c r="G10755"/>
    </row>
    <row r="10756" spans="1:7" ht="34.5" customHeight="1" thickBot="1" x14ac:dyDescent="0.25">
      <c r="A10756" s="406" t="s">
        <v>2033</v>
      </c>
      <c r="B10756" s="406" t="s">
        <v>2034</v>
      </c>
      <c r="C10756" s="406" t="s">
        <v>184</v>
      </c>
      <c r="D10756" s="406">
        <v>6.34</v>
      </c>
      <c r="E10756" s="404" t="s">
        <v>65</v>
      </c>
      <c r="G10756"/>
    </row>
    <row r="10757" spans="1:7" ht="34.5" customHeight="1" thickBot="1" x14ac:dyDescent="0.25">
      <c r="A10757" s="407" t="s">
        <v>2035</v>
      </c>
      <c r="B10757" s="407" t="s">
        <v>2036</v>
      </c>
      <c r="C10757" s="407" t="s">
        <v>184</v>
      </c>
      <c r="D10757" s="407">
        <v>3.66</v>
      </c>
      <c r="E10757" s="404" t="s">
        <v>65</v>
      </c>
      <c r="G10757"/>
    </row>
    <row r="10758" spans="1:7" ht="34.5" customHeight="1" thickBot="1" x14ac:dyDescent="0.25">
      <c r="A10758" s="406" t="s">
        <v>2037</v>
      </c>
      <c r="B10758" s="406" t="s">
        <v>2038</v>
      </c>
      <c r="C10758" s="406" t="s">
        <v>184</v>
      </c>
      <c r="D10758" s="406">
        <v>4.3600000000000003</v>
      </c>
      <c r="E10758" s="404" t="s">
        <v>65</v>
      </c>
      <c r="G10758"/>
    </row>
    <row r="10759" spans="1:7" ht="34.5" customHeight="1" thickBot="1" x14ac:dyDescent="0.25">
      <c r="A10759" s="407">
        <v>85323</v>
      </c>
      <c r="B10759" s="407" t="s">
        <v>4877</v>
      </c>
      <c r="C10759" s="407" t="s">
        <v>70</v>
      </c>
      <c r="D10759" s="407">
        <v>1.45</v>
      </c>
      <c r="E10759" s="404" t="s">
        <v>65</v>
      </c>
      <c r="G10759"/>
    </row>
    <row r="10760" spans="1:7" ht="34.5" customHeight="1" thickBot="1" x14ac:dyDescent="0.25">
      <c r="A10760" s="406">
        <v>9</v>
      </c>
      <c r="B10760" s="406" t="s">
        <v>2039</v>
      </c>
      <c r="C10760" s="406"/>
      <c r="D10760" s="406"/>
      <c r="E10760" s="404" t="s">
        <v>65</v>
      </c>
      <c r="G10760"/>
    </row>
    <row r="10761" spans="1:7" ht="34.5" customHeight="1" thickBot="1" x14ac:dyDescent="0.25">
      <c r="A10761" s="407">
        <v>73677</v>
      </c>
      <c r="B10761" s="407" t="s">
        <v>12799</v>
      </c>
      <c r="C10761" s="407" t="s">
        <v>2</v>
      </c>
      <c r="D10761" s="407">
        <v>8.48</v>
      </c>
      <c r="E10761" s="404" t="s">
        <v>65</v>
      </c>
      <c r="G10761"/>
    </row>
    <row r="10762" spans="1:7" ht="34.5" customHeight="1" thickBot="1" x14ac:dyDescent="0.25">
      <c r="A10762" s="406">
        <v>73678</v>
      </c>
      <c r="B10762" s="406" t="s">
        <v>12800</v>
      </c>
      <c r="C10762" s="406" t="s">
        <v>70</v>
      </c>
      <c r="D10762" s="406">
        <v>2.85</v>
      </c>
      <c r="E10762" s="404" t="s">
        <v>65</v>
      </c>
      <c r="G10762"/>
    </row>
    <row r="10763" spans="1:7" ht="34.5" customHeight="1" thickBot="1" x14ac:dyDescent="0.25">
      <c r="A10763" s="407">
        <v>73682</v>
      </c>
      <c r="B10763" s="407" t="s">
        <v>12801</v>
      </c>
      <c r="C10763" s="407" t="s">
        <v>70</v>
      </c>
      <c r="D10763" s="407">
        <v>1.21</v>
      </c>
      <c r="E10763" s="404" t="s">
        <v>65</v>
      </c>
      <c r="G10763"/>
    </row>
    <row r="10764" spans="1:7" ht="34.5" customHeight="1" thickBot="1" x14ac:dyDescent="0.25">
      <c r="A10764" s="406">
        <v>73758</v>
      </c>
      <c r="B10764" s="406" t="s">
        <v>2040</v>
      </c>
      <c r="C10764" s="406"/>
      <c r="D10764" s="406"/>
      <c r="E10764" s="404" t="s">
        <v>65</v>
      </c>
      <c r="G10764"/>
    </row>
    <row r="10765" spans="1:7" ht="34.5" customHeight="1" thickBot="1" x14ac:dyDescent="0.25">
      <c r="A10765" s="407" t="s">
        <v>2041</v>
      </c>
      <c r="B10765" s="407" t="s">
        <v>2042</v>
      </c>
      <c r="C10765" s="407" t="s">
        <v>3769</v>
      </c>
      <c r="D10765" s="407">
        <v>1.46</v>
      </c>
      <c r="E10765" s="404" t="s">
        <v>65</v>
      </c>
      <c r="G10765"/>
    </row>
    <row r="10766" spans="1:7" ht="34.5" customHeight="1" thickBot="1" x14ac:dyDescent="0.25">
      <c r="A10766" s="406">
        <v>78472</v>
      </c>
      <c r="B10766" s="406" t="s">
        <v>2043</v>
      </c>
      <c r="C10766" s="406" t="s">
        <v>184</v>
      </c>
      <c r="D10766" s="406">
        <v>0.33</v>
      </c>
      <c r="E10766" s="404" t="s">
        <v>65</v>
      </c>
      <c r="G10766"/>
    </row>
    <row r="10767" spans="1:7" ht="34.5" customHeight="1" thickBot="1" x14ac:dyDescent="0.25">
      <c r="A10767" s="407">
        <v>202</v>
      </c>
      <c r="B10767" s="407" t="s">
        <v>2044</v>
      </c>
      <c r="C10767" s="407"/>
      <c r="D10767" s="407"/>
      <c r="E10767" s="404" t="s">
        <v>65</v>
      </c>
      <c r="G10767"/>
    </row>
    <row r="10768" spans="1:7" ht="34.5" customHeight="1" thickBot="1" x14ac:dyDescent="0.25">
      <c r="A10768" s="406">
        <v>74038</v>
      </c>
      <c r="B10768" s="406" t="s">
        <v>2045</v>
      </c>
      <c r="C10768" s="406"/>
      <c r="D10768" s="406"/>
      <c r="E10768" s="404" t="s">
        <v>65</v>
      </c>
      <c r="G10768"/>
    </row>
    <row r="10769" spans="1:7" ht="34.5" customHeight="1" thickBot="1" x14ac:dyDescent="0.25">
      <c r="A10769" s="407" t="s">
        <v>2046</v>
      </c>
      <c r="B10769" s="407" t="s">
        <v>4878</v>
      </c>
      <c r="C10769" s="407" t="s">
        <v>70</v>
      </c>
      <c r="D10769" s="407">
        <v>20.09</v>
      </c>
      <c r="E10769" s="404" t="s">
        <v>65</v>
      </c>
      <c r="G10769"/>
    </row>
    <row r="10770" spans="1:7" ht="34.5" customHeight="1" thickBot="1" x14ac:dyDescent="0.25">
      <c r="A10770" s="406">
        <v>74039</v>
      </c>
      <c r="B10770" s="406" t="s">
        <v>2047</v>
      </c>
      <c r="C10770" s="406"/>
      <c r="D10770" s="406"/>
      <c r="E10770" s="404" t="s">
        <v>65</v>
      </c>
      <c r="G10770"/>
    </row>
    <row r="10771" spans="1:7" ht="34.5" customHeight="1" thickBot="1" x14ac:dyDescent="0.25">
      <c r="A10771" s="407" t="s">
        <v>2048</v>
      </c>
      <c r="B10771" s="407" t="s">
        <v>4879</v>
      </c>
      <c r="C10771" s="407" t="s">
        <v>70</v>
      </c>
      <c r="D10771" s="407">
        <v>20.09</v>
      </c>
      <c r="E10771" s="404" t="s">
        <v>65</v>
      </c>
      <c r="G10771"/>
    </row>
    <row r="10772" spans="1:7" ht="34.5" customHeight="1" thickBot="1" x14ac:dyDescent="0.25">
      <c r="A10772" s="406">
        <v>74118</v>
      </c>
      <c r="B10772" s="406" t="s">
        <v>2049</v>
      </c>
      <c r="C10772" s="406"/>
      <c r="D10772" s="406"/>
      <c r="E10772" s="404" t="s">
        <v>65</v>
      </c>
      <c r="G10772"/>
    </row>
    <row r="10773" spans="1:7" ht="34.5" customHeight="1" thickBot="1" x14ac:dyDescent="0.25">
      <c r="A10773" s="407" t="s">
        <v>2050</v>
      </c>
      <c r="B10773" s="407" t="s">
        <v>4880</v>
      </c>
      <c r="C10773" s="407" t="s">
        <v>70</v>
      </c>
      <c r="D10773" s="407">
        <v>142.19</v>
      </c>
      <c r="E10773" s="404" t="s">
        <v>65</v>
      </c>
      <c r="G10773"/>
    </row>
    <row r="10774" spans="1:7" ht="34.5" customHeight="1" thickBot="1" x14ac:dyDescent="0.25">
      <c r="A10774" s="406">
        <v>74142</v>
      </c>
      <c r="B10774" s="406" t="s">
        <v>2051</v>
      </c>
      <c r="C10774" s="406"/>
      <c r="D10774" s="406"/>
      <c r="E10774" s="404" t="s">
        <v>65</v>
      </c>
      <c r="G10774"/>
    </row>
    <row r="10775" spans="1:7" ht="34.5" customHeight="1" thickBot="1" x14ac:dyDescent="0.25">
      <c r="A10775" s="407" t="s">
        <v>2052</v>
      </c>
      <c r="B10775" s="407" t="s">
        <v>4881</v>
      </c>
      <c r="C10775" s="407" t="s">
        <v>70</v>
      </c>
      <c r="D10775" s="407">
        <v>40.4</v>
      </c>
      <c r="E10775" s="404" t="s">
        <v>65</v>
      </c>
      <c r="G10775"/>
    </row>
    <row r="10776" spans="1:7" ht="34.5" customHeight="1" thickBot="1" x14ac:dyDescent="0.25">
      <c r="A10776" s="406" t="s">
        <v>2053</v>
      </c>
      <c r="B10776" s="406" t="s">
        <v>4882</v>
      </c>
      <c r="C10776" s="406" t="s">
        <v>70</v>
      </c>
      <c r="D10776" s="406">
        <v>23.24</v>
      </c>
      <c r="E10776" s="404" t="s">
        <v>65</v>
      </c>
      <c r="G10776"/>
    </row>
    <row r="10777" spans="1:7" ht="34.5" customHeight="1" thickBot="1" x14ac:dyDescent="0.25">
      <c r="A10777" s="407" t="s">
        <v>2054</v>
      </c>
      <c r="B10777" s="407" t="s">
        <v>4883</v>
      </c>
      <c r="C10777" s="407" t="s">
        <v>70</v>
      </c>
      <c r="D10777" s="407">
        <v>33.35</v>
      </c>
      <c r="E10777" s="404" t="s">
        <v>65</v>
      </c>
      <c r="G10777"/>
    </row>
    <row r="10778" spans="1:7" ht="34.5" customHeight="1" thickBot="1" x14ac:dyDescent="0.25">
      <c r="A10778" s="406" t="s">
        <v>2055</v>
      </c>
      <c r="B10778" s="406" t="s">
        <v>4884</v>
      </c>
      <c r="C10778" s="406" t="s">
        <v>70</v>
      </c>
      <c r="D10778" s="406">
        <v>49.68</v>
      </c>
      <c r="E10778" s="404" t="s">
        <v>65</v>
      </c>
      <c r="G10778"/>
    </row>
    <row r="10779" spans="1:7" ht="34.5" customHeight="1" thickBot="1" x14ac:dyDescent="0.25">
      <c r="A10779" s="407">
        <v>74143</v>
      </c>
      <c r="B10779" s="407" t="s">
        <v>2056</v>
      </c>
      <c r="C10779" s="407"/>
      <c r="D10779" s="407"/>
      <c r="E10779" s="404" t="s">
        <v>65</v>
      </c>
      <c r="G10779"/>
    </row>
    <row r="10780" spans="1:7" ht="34.5" customHeight="1" thickBot="1" x14ac:dyDescent="0.25">
      <c r="A10780" s="406" t="s">
        <v>2057</v>
      </c>
      <c r="B10780" s="406" t="s">
        <v>4885</v>
      </c>
      <c r="C10780" s="406" t="s">
        <v>70</v>
      </c>
      <c r="D10780" s="406">
        <v>48.71</v>
      </c>
      <c r="E10780" s="404" t="s">
        <v>65</v>
      </c>
      <c r="G10780"/>
    </row>
    <row r="10781" spans="1:7" ht="34.5" customHeight="1" thickBot="1" x14ac:dyDescent="0.25">
      <c r="A10781" s="407" t="s">
        <v>2058</v>
      </c>
      <c r="B10781" s="407" t="s">
        <v>4886</v>
      </c>
      <c r="C10781" s="407" t="s">
        <v>70</v>
      </c>
      <c r="D10781" s="407">
        <v>46.81</v>
      </c>
      <c r="E10781" s="404" t="s">
        <v>65</v>
      </c>
      <c r="G10781"/>
    </row>
    <row r="10782" spans="1:7" ht="34.5" customHeight="1" thickBot="1" x14ac:dyDescent="0.25">
      <c r="A10782" s="406">
        <v>85171</v>
      </c>
      <c r="B10782" s="406" t="s">
        <v>4887</v>
      </c>
      <c r="C10782" s="406" t="s">
        <v>70</v>
      </c>
      <c r="D10782" s="406">
        <v>3.26</v>
      </c>
      <c r="E10782" s="404" t="s">
        <v>65</v>
      </c>
      <c r="G10782"/>
    </row>
    <row r="10783" spans="1:7" ht="34.5" customHeight="1" thickBot="1" x14ac:dyDescent="0.25">
      <c r="A10783" s="407">
        <v>204</v>
      </c>
      <c r="B10783" s="407" t="s">
        <v>2059</v>
      </c>
      <c r="C10783" s="407"/>
      <c r="D10783" s="407"/>
      <c r="E10783" s="404" t="s">
        <v>65</v>
      </c>
      <c r="G10783"/>
    </row>
    <row r="10784" spans="1:7" ht="34.5" customHeight="1" thickBot="1" x14ac:dyDescent="0.25">
      <c r="A10784" s="406">
        <v>73787</v>
      </c>
      <c r="B10784" s="406" t="s">
        <v>2059</v>
      </c>
      <c r="C10784" s="406"/>
      <c r="D10784" s="406"/>
      <c r="E10784" s="404" t="s">
        <v>65</v>
      </c>
      <c r="G10784"/>
    </row>
    <row r="10785" spans="1:7" ht="34.5" customHeight="1" thickBot="1" x14ac:dyDescent="0.25">
      <c r="A10785" s="407" t="s">
        <v>2060</v>
      </c>
      <c r="B10785" s="407" t="s">
        <v>4888</v>
      </c>
      <c r="C10785" s="407" t="s">
        <v>184</v>
      </c>
      <c r="D10785" s="407">
        <v>156.71</v>
      </c>
      <c r="E10785" s="404" t="s">
        <v>65</v>
      </c>
      <c r="G10785"/>
    </row>
    <row r="10786" spans="1:7" ht="34.5" customHeight="1" thickBot="1" x14ac:dyDescent="0.25">
      <c r="A10786" s="406">
        <v>74244</v>
      </c>
      <c r="B10786" s="406" t="s">
        <v>2061</v>
      </c>
      <c r="C10786" s="406"/>
      <c r="D10786" s="406"/>
      <c r="E10786" s="404" t="s">
        <v>65</v>
      </c>
      <c r="G10786"/>
    </row>
    <row r="10787" spans="1:7" ht="34.5" customHeight="1" thickBot="1" x14ac:dyDescent="0.25">
      <c r="A10787" s="407" t="s">
        <v>2062</v>
      </c>
      <c r="B10787" s="407" t="s">
        <v>4889</v>
      </c>
      <c r="C10787" s="407" t="s">
        <v>184</v>
      </c>
      <c r="D10787" s="407">
        <v>92.29</v>
      </c>
      <c r="E10787" s="404" t="s">
        <v>65</v>
      </c>
      <c r="G10787"/>
    </row>
    <row r="10788" spans="1:7" ht="34.5" customHeight="1" thickBot="1" x14ac:dyDescent="0.25">
      <c r="A10788" s="406">
        <v>85172</v>
      </c>
      <c r="B10788" s="406" t="s">
        <v>4890</v>
      </c>
      <c r="C10788" s="406" t="s">
        <v>70</v>
      </c>
      <c r="D10788" s="406">
        <v>79.09</v>
      </c>
      <c r="E10788" s="404" t="s">
        <v>65</v>
      </c>
      <c r="G10788"/>
    </row>
    <row r="10789" spans="1:7" ht="34.5" customHeight="1" thickBot="1" x14ac:dyDescent="0.25">
      <c r="A10789" s="407">
        <v>205</v>
      </c>
      <c r="B10789" s="407" t="s">
        <v>2063</v>
      </c>
      <c r="C10789" s="407"/>
      <c r="D10789" s="407"/>
      <c r="E10789" s="404" t="s">
        <v>65</v>
      </c>
      <c r="G10789"/>
    </row>
    <row r="10790" spans="1:7" ht="34.5" customHeight="1" thickBot="1" x14ac:dyDescent="0.25">
      <c r="A10790" s="406">
        <v>73788</v>
      </c>
      <c r="B10790" s="406" t="s">
        <v>2064</v>
      </c>
      <c r="C10790" s="406"/>
      <c r="D10790" s="406"/>
      <c r="E10790" s="404" t="s">
        <v>65</v>
      </c>
      <c r="G10790"/>
    </row>
    <row r="10791" spans="1:7" ht="34.5" customHeight="1" thickBot="1" x14ac:dyDescent="0.25">
      <c r="A10791" s="407" t="s">
        <v>2065</v>
      </c>
      <c r="B10791" s="407" t="s">
        <v>3743</v>
      </c>
      <c r="C10791" s="407" t="s">
        <v>2</v>
      </c>
      <c r="D10791" s="407">
        <v>62.86</v>
      </c>
      <c r="E10791" s="404" t="s">
        <v>65</v>
      </c>
      <c r="G10791"/>
    </row>
    <row r="10792" spans="1:7" ht="34.5" customHeight="1" thickBot="1" x14ac:dyDescent="0.25">
      <c r="A10792" s="406">
        <v>73967</v>
      </c>
      <c r="B10792" s="406" t="s">
        <v>2066</v>
      </c>
      <c r="C10792" s="406"/>
      <c r="D10792" s="406"/>
      <c r="E10792" s="404" t="s">
        <v>65</v>
      </c>
      <c r="G10792"/>
    </row>
    <row r="10793" spans="1:7" ht="34.5" customHeight="1" thickBot="1" x14ac:dyDescent="0.25">
      <c r="A10793" s="407" t="s">
        <v>2067</v>
      </c>
      <c r="B10793" s="407" t="s">
        <v>4891</v>
      </c>
      <c r="C10793" s="407" t="s">
        <v>2</v>
      </c>
      <c r="D10793" s="407">
        <v>86.43</v>
      </c>
      <c r="E10793" s="404" t="s">
        <v>65</v>
      </c>
      <c r="G10793"/>
    </row>
    <row r="10794" spans="1:7" ht="34.5" customHeight="1" thickBot="1" x14ac:dyDescent="0.25">
      <c r="A10794" s="406" t="s">
        <v>2068</v>
      </c>
      <c r="B10794" s="406" t="s">
        <v>4892</v>
      </c>
      <c r="C10794" s="406" t="s">
        <v>2</v>
      </c>
      <c r="D10794" s="406">
        <v>105.11</v>
      </c>
      <c r="E10794" s="404" t="s">
        <v>65</v>
      </c>
      <c r="G10794"/>
    </row>
    <row r="10795" spans="1:7" ht="34.5" customHeight="1" thickBot="1" x14ac:dyDescent="0.25">
      <c r="A10795" s="407" t="s">
        <v>2069</v>
      </c>
      <c r="B10795" s="407" t="s">
        <v>3744</v>
      </c>
      <c r="C10795" s="407" t="s">
        <v>2</v>
      </c>
      <c r="D10795" s="407">
        <v>0.32</v>
      </c>
      <c r="E10795" s="404" t="s">
        <v>65</v>
      </c>
      <c r="G10795"/>
    </row>
    <row r="10796" spans="1:7" ht="34.5" customHeight="1" thickBot="1" x14ac:dyDescent="0.25">
      <c r="A10796" s="406">
        <v>85178</v>
      </c>
      <c r="B10796" s="406" t="s">
        <v>4893</v>
      </c>
      <c r="C10796" s="406" t="s">
        <v>2</v>
      </c>
      <c r="D10796" s="406">
        <v>44.68</v>
      </c>
      <c r="E10796" s="404" t="s">
        <v>65</v>
      </c>
      <c r="G10796"/>
    </row>
    <row r="10797" spans="1:7" ht="34.5" customHeight="1" thickBot="1" x14ac:dyDescent="0.25">
      <c r="A10797" s="407">
        <v>206</v>
      </c>
      <c r="B10797" s="407" t="s">
        <v>2070</v>
      </c>
      <c r="C10797" s="407"/>
      <c r="D10797" s="407"/>
      <c r="E10797" s="404" t="s">
        <v>65</v>
      </c>
      <c r="G10797"/>
    </row>
    <row r="10798" spans="1:7" ht="34.5" customHeight="1" thickBot="1" x14ac:dyDescent="0.25">
      <c r="A10798" s="406">
        <v>74236</v>
      </c>
      <c r="B10798" s="406" t="s">
        <v>3745</v>
      </c>
      <c r="C10798" s="406"/>
      <c r="D10798" s="406"/>
      <c r="E10798" s="404" t="s">
        <v>65</v>
      </c>
      <c r="G10798"/>
    </row>
    <row r="10799" spans="1:7" ht="34.5" customHeight="1" thickBot="1" x14ac:dyDescent="0.25">
      <c r="A10799" s="407" t="s">
        <v>2071</v>
      </c>
      <c r="B10799" s="407" t="s">
        <v>4894</v>
      </c>
      <c r="C10799" s="407" t="s">
        <v>184</v>
      </c>
      <c r="D10799" s="407">
        <v>8.3800000000000008</v>
      </c>
      <c r="E10799" s="404" t="s">
        <v>65</v>
      </c>
      <c r="G10799"/>
    </row>
    <row r="10800" spans="1:7" ht="34.5" customHeight="1" thickBot="1" x14ac:dyDescent="0.25">
      <c r="A10800" s="406">
        <v>85179</v>
      </c>
      <c r="B10800" s="406" t="s">
        <v>4895</v>
      </c>
      <c r="C10800" s="406" t="s">
        <v>184</v>
      </c>
      <c r="D10800" s="406">
        <v>10.09</v>
      </c>
      <c r="E10800" s="404" t="s">
        <v>65</v>
      </c>
      <c r="G10800"/>
    </row>
    <row r="10801" spans="1:7" ht="34.5" customHeight="1" thickBot="1" x14ac:dyDescent="0.25">
      <c r="A10801" s="407">
        <v>85180</v>
      </c>
      <c r="B10801" s="407" t="s">
        <v>4896</v>
      </c>
      <c r="C10801" s="407" t="s">
        <v>184</v>
      </c>
      <c r="D10801" s="407">
        <v>10.09</v>
      </c>
      <c r="E10801" s="404" t="s">
        <v>65</v>
      </c>
      <c r="G10801"/>
    </row>
    <row r="10802" spans="1:7" ht="34.5" customHeight="1" thickBot="1" x14ac:dyDescent="0.25">
      <c r="A10802" s="406">
        <v>207</v>
      </c>
      <c r="B10802" s="406" t="s">
        <v>3746</v>
      </c>
      <c r="C10802" s="406"/>
      <c r="D10802" s="406"/>
      <c r="E10802" s="404" t="s">
        <v>65</v>
      </c>
      <c r="G10802"/>
    </row>
    <row r="10803" spans="1:7" ht="34.5" customHeight="1" thickBot="1" x14ac:dyDescent="0.25">
      <c r="A10803" s="407">
        <v>73608</v>
      </c>
      <c r="B10803" s="407" t="s">
        <v>13161</v>
      </c>
      <c r="C10803" s="407" t="s">
        <v>184</v>
      </c>
      <c r="D10803" s="407">
        <v>103.18</v>
      </c>
      <c r="E10803" s="404" t="s">
        <v>65</v>
      </c>
      <c r="G10803"/>
    </row>
    <row r="10804" spans="1:7" ht="34.5" customHeight="1" thickBot="1" x14ac:dyDescent="0.25">
      <c r="A10804" s="406">
        <v>85181</v>
      </c>
      <c r="B10804" s="406" t="s">
        <v>4898</v>
      </c>
      <c r="C10804" s="406" t="s">
        <v>184</v>
      </c>
      <c r="D10804" s="406">
        <v>54.45</v>
      </c>
      <c r="E10804" s="404" t="s">
        <v>65</v>
      </c>
      <c r="G10804"/>
    </row>
    <row r="10805" spans="1:7" ht="34.5" customHeight="1" thickBot="1" x14ac:dyDescent="0.25">
      <c r="A10805" s="407">
        <v>277</v>
      </c>
      <c r="B10805" s="407" t="s">
        <v>3747</v>
      </c>
      <c r="C10805" s="407"/>
      <c r="D10805" s="407"/>
      <c r="E10805" s="404" t="s">
        <v>65</v>
      </c>
      <c r="G10805"/>
    </row>
    <row r="10806" spans="1:7" ht="34.5" customHeight="1" thickBot="1" x14ac:dyDescent="0.25">
      <c r="A10806" s="406">
        <v>85182</v>
      </c>
      <c r="B10806" s="406" t="s">
        <v>13162</v>
      </c>
      <c r="C10806" s="406" t="s">
        <v>184</v>
      </c>
      <c r="D10806" s="406">
        <v>2.14</v>
      </c>
      <c r="E10806" s="404" t="s">
        <v>65</v>
      </c>
      <c r="G10806"/>
    </row>
    <row r="10807" spans="1:7" ht="34.5" customHeight="1" thickBot="1" x14ac:dyDescent="0.25">
      <c r="A10807" s="407">
        <v>85183</v>
      </c>
      <c r="B10807" s="407" t="s">
        <v>4899</v>
      </c>
      <c r="C10807" s="407" t="s">
        <v>184</v>
      </c>
      <c r="D10807" s="407">
        <v>2</v>
      </c>
      <c r="E10807" s="404" t="s">
        <v>65</v>
      </c>
      <c r="G10807"/>
    </row>
    <row r="10808" spans="1:7" ht="34.5" customHeight="1" thickBot="1" x14ac:dyDescent="0.25">
      <c r="A10808" s="406">
        <v>85184</v>
      </c>
      <c r="B10808" s="406" t="s">
        <v>4900</v>
      </c>
      <c r="C10808" s="406" t="s">
        <v>184</v>
      </c>
      <c r="D10808" s="406">
        <v>3.34</v>
      </c>
      <c r="E10808" s="404" t="s">
        <v>65</v>
      </c>
      <c r="G10808"/>
    </row>
    <row r="10809" spans="1:7" ht="34.5" customHeight="1" thickBot="1" x14ac:dyDescent="0.25">
      <c r="A10809" s="407">
        <v>85185</v>
      </c>
      <c r="B10809" s="407" t="s">
        <v>4901</v>
      </c>
      <c r="C10809" s="407" t="s">
        <v>184</v>
      </c>
      <c r="D10809" s="407">
        <v>3.5</v>
      </c>
      <c r="E10809" s="404" t="s">
        <v>65</v>
      </c>
      <c r="G10809"/>
    </row>
    <row r="10810" spans="1:7" ht="34.5" customHeight="1" thickBot="1" x14ac:dyDescent="0.25">
      <c r="A10810" s="406">
        <v>85186</v>
      </c>
      <c r="B10810" s="406" t="s">
        <v>4902</v>
      </c>
      <c r="C10810" s="406" t="s">
        <v>2</v>
      </c>
      <c r="D10810" s="406">
        <v>73.53</v>
      </c>
      <c r="E10810" s="404" t="s">
        <v>65</v>
      </c>
      <c r="G10810"/>
    </row>
    <row r="10811" spans="1:7" ht="34.5" customHeight="1" thickBot="1" x14ac:dyDescent="0.25">
      <c r="A10811" s="407">
        <v>278</v>
      </c>
      <c r="B10811" s="407" t="s">
        <v>3748</v>
      </c>
      <c r="C10811" s="407"/>
      <c r="D10811" s="407"/>
      <c r="E10811" s="404" t="s">
        <v>65</v>
      </c>
      <c r="G10811"/>
    </row>
    <row r="10812" spans="1:7" ht="34.5" customHeight="1" thickBot="1" x14ac:dyDescent="0.25">
      <c r="A10812" s="406">
        <v>85187</v>
      </c>
      <c r="B10812" s="406" t="s">
        <v>15282</v>
      </c>
      <c r="C10812" s="406" t="s">
        <v>12802</v>
      </c>
      <c r="D10812" s="406">
        <v>492.67</v>
      </c>
      <c r="E10812" s="404" t="s">
        <v>65</v>
      </c>
      <c r="G10812"/>
    </row>
    <row r="10813" spans="1:7" ht="34.5" customHeight="1" thickBot="1" x14ac:dyDescent="0.25">
      <c r="A10813" s="407">
        <v>318</v>
      </c>
      <c r="B10813" s="407" t="s">
        <v>1746</v>
      </c>
      <c r="C10813" s="407"/>
      <c r="D10813" s="407"/>
      <c r="E10813" s="404" t="s">
        <v>65</v>
      </c>
      <c r="G10813"/>
    </row>
    <row r="10814" spans="1:7" ht="34.5" customHeight="1" thickBot="1" x14ac:dyDescent="0.25">
      <c r="A10814" s="406">
        <v>88236</v>
      </c>
      <c r="B10814" s="406" t="s">
        <v>12803</v>
      </c>
      <c r="C10814" s="406" t="s">
        <v>280</v>
      </c>
      <c r="D10814" s="406">
        <v>0.3</v>
      </c>
      <c r="E10814" s="404" t="s">
        <v>65</v>
      </c>
      <c r="G10814"/>
    </row>
    <row r="10815" spans="1:7" ht="34.5" customHeight="1" thickBot="1" x14ac:dyDescent="0.25">
      <c r="A10815" s="407">
        <v>88237</v>
      </c>
      <c r="B10815" s="407" t="s">
        <v>12804</v>
      </c>
      <c r="C10815" s="407" t="s">
        <v>280</v>
      </c>
      <c r="D10815" s="407">
        <v>0.63</v>
      </c>
      <c r="E10815" s="404" t="s">
        <v>65</v>
      </c>
      <c r="G10815"/>
    </row>
    <row r="10816" spans="1:7" ht="34.5" customHeight="1" thickBot="1" x14ac:dyDescent="0.25">
      <c r="A10816" s="406">
        <v>88238</v>
      </c>
      <c r="B10816" s="406" t="s">
        <v>12805</v>
      </c>
      <c r="C10816" s="406" t="s">
        <v>280</v>
      </c>
      <c r="D10816" s="406">
        <v>14.31</v>
      </c>
      <c r="E10816" s="404" t="s">
        <v>65</v>
      </c>
      <c r="G10816"/>
    </row>
    <row r="10817" spans="1:7" ht="34.5" customHeight="1" thickBot="1" x14ac:dyDescent="0.25">
      <c r="A10817" s="407">
        <v>88239</v>
      </c>
      <c r="B10817" s="407" t="s">
        <v>12806</v>
      </c>
      <c r="C10817" s="407" t="s">
        <v>280</v>
      </c>
      <c r="D10817" s="407">
        <v>13.91</v>
      </c>
      <c r="E10817" s="404" t="s">
        <v>65</v>
      </c>
      <c r="G10817"/>
    </row>
    <row r="10818" spans="1:7" ht="34.5" customHeight="1" thickBot="1" x14ac:dyDescent="0.25">
      <c r="A10818" s="406">
        <v>88240</v>
      </c>
      <c r="B10818" s="406" t="s">
        <v>12807</v>
      </c>
      <c r="C10818" s="406" t="s">
        <v>280</v>
      </c>
      <c r="D10818" s="406">
        <v>10.9</v>
      </c>
      <c r="E10818" s="404" t="s">
        <v>65</v>
      </c>
      <c r="G10818"/>
    </row>
    <row r="10819" spans="1:7" ht="34.5" customHeight="1" thickBot="1" x14ac:dyDescent="0.25">
      <c r="A10819" s="407">
        <v>88241</v>
      </c>
      <c r="B10819" s="407" t="s">
        <v>12808</v>
      </c>
      <c r="C10819" s="407" t="s">
        <v>280</v>
      </c>
      <c r="D10819" s="407">
        <v>14.41</v>
      </c>
      <c r="E10819" s="404" t="s">
        <v>65</v>
      </c>
      <c r="G10819"/>
    </row>
    <row r="10820" spans="1:7" ht="34.5" customHeight="1" thickBot="1" x14ac:dyDescent="0.25">
      <c r="A10820" s="406">
        <v>88242</v>
      </c>
      <c r="B10820" s="406" t="s">
        <v>12809</v>
      </c>
      <c r="C10820" s="406" t="s">
        <v>280</v>
      </c>
      <c r="D10820" s="406">
        <v>13.53</v>
      </c>
      <c r="E10820" s="404" t="s">
        <v>65</v>
      </c>
      <c r="G10820"/>
    </row>
    <row r="10821" spans="1:7" ht="34.5" customHeight="1" thickBot="1" x14ac:dyDescent="0.25">
      <c r="A10821" s="407">
        <v>88243</v>
      </c>
      <c r="B10821" s="407" t="s">
        <v>12810</v>
      </c>
      <c r="C10821" s="407" t="s">
        <v>280</v>
      </c>
      <c r="D10821" s="407">
        <v>14.41</v>
      </c>
      <c r="E10821" s="404" t="s">
        <v>65</v>
      </c>
      <c r="G10821"/>
    </row>
    <row r="10822" spans="1:7" ht="34.5" customHeight="1" thickBot="1" x14ac:dyDescent="0.25">
      <c r="A10822" s="406">
        <v>88245</v>
      </c>
      <c r="B10822" s="406" t="s">
        <v>12811</v>
      </c>
      <c r="C10822" s="406" t="s">
        <v>280</v>
      </c>
      <c r="D10822" s="406">
        <v>18.5</v>
      </c>
      <c r="E10822" s="404" t="s">
        <v>65</v>
      </c>
      <c r="G10822"/>
    </row>
    <row r="10823" spans="1:7" ht="34.5" customHeight="1" thickBot="1" x14ac:dyDescent="0.25">
      <c r="A10823" s="407">
        <v>88246</v>
      </c>
      <c r="B10823" s="407" t="s">
        <v>12812</v>
      </c>
      <c r="C10823" s="407" t="s">
        <v>280</v>
      </c>
      <c r="D10823" s="407">
        <v>22.43</v>
      </c>
      <c r="E10823" s="404" t="s">
        <v>65</v>
      </c>
      <c r="G10823"/>
    </row>
    <row r="10824" spans="1:7" ht="34.5" customHeight="1" thickBot="1" x14ac:dyDescent="0.25">
      <c r="A10824" s="406">
        <v>88247</v>
      </c>
      <c r="B10824" s="406" t="s">
        <v>12813</v>
      </c>
      <c r="C10824" s="406" t="s">
        <v>280</v>
      </c>
      <c r="D10824" s="406">
        <v>13.55</v>
      </c>
      <c r="E10824" s="404" t="s">
        <v>65</v>
      </c>
      <c r="G10824"/>
    </row>
    <row r="10825" spans="1:7" ht="34.5" customHeight="1" thickBot="1" x14ac:dyDescent="0.25">
      <c r="A10825" s="407">
        <v>88248</v>
      </c>
      <c r="B10825" s="407" t="s">
        <v>12814</v>
      </c>
      <c r="C10825" s="407" t="s">
        <v>280</v>
      </c>
      <c r="D10825" s="407">
        <v>13.91</v>
      </c>
      <c r="E10825" s="404" t="s">
        <v>65</v>
      </c>
      <c r="G10825"/>
    </row>
    <row r="10826" spans="1:7" ht="34.5" customHeight="1" thickBot="1" x14ac:dyDescent="0.25">
      <c r="A10826" s="406">
        <v>88249</v>
      </c>
      <c r="B10826" s="406" t="s">
        <v>12815</v>
      </c>
      <c r="C10826" s="406" t="s">
        <v>280</v>
      </c>
      <c r="D10826" s="406">
        <v>13.81</v>
      </c>
      <c r="E10826" s="404" t="s">
        <v>65</v>
      </c>
      <c r="G10826"/>
    </row>
    <row r="10827" spans="1:7" ht="34.5" customHeight="1" thickBot="1" x14ac:dyDescent="0.25">
      <c r="A10827" s="407">
        <v>88250</v>
      </c>
      <c r="B10827" s="407" t="s">
        <v>12816</v>
      </c>
      <c r="C10827" s="407" t="s">
        <v>280</v>
      </c>
      <c r="D10827" s="407">
        <v>16.100000000000001</v>
      </c>
      <c r="E10827" s="404" t="s">
        <v>65</v>
      </c>
      <c r="G10827"/>
    </row>
    <row r="10828" spans="1:7" ht="34.5" customHeight="1" thickBot="1" x14ac:dyDescent="0.25">
      <c r="A10828" s="406">
        <v>88251</v>
      </c>
      <c r="B10828" s="406" t="s">
        <v>12817</v>
      </c>
      <c r="C10828" s="406" t="s">
        <v>280</v>
      </c>
      <c r="D10828" s="406">
        <v>13.63</v>
      </c>
      <c r="E10828" s="404" t="s">
        <v>65</v>
      </c>
      <c r="G10828"/>
    </row>
    <row r="10829" spans="1:7" ht="34.5" customHeight="1" thickBot="1" x14ac:dyDescent="0.25">
      <c r="A10829" s="407">
        <v>88252</v>
      </c>
      <c r="B10829" s="407" t="s">
        <v>12818</v>
      </c>
      <c r="C10829" s="407" t="s">
        <v>280</v>
      </c>
      <c r="D10829" s="407">
        <v>12.35</v>
      </c>
      <c r="E10829" s="404" t="s">
        <v>65</v>
      </c>
      <c r="G10829"/>
    </row>
    <row r="10830" spans="1:7" ht="34.5" customHeight="1" thickBot="1" x14ac:dyDescent="0.25">
      <c r="A10830" s="406">
        <v>88253</v>
      </c>
      <c r="B10830" s="406" t="s">
        <v>12819</v>
      </c>
      <c r="C10830" s="406" t="s">
        <v>280</v>
      </c>
      <c r="D10830" s="406">
        <v>13.91</v>
      </c>
      <c r="E10830" s="404" t="s">
        <v>65</v>
      </c>
      <c r="G10830"/>
    </row>
    <row r="10831" spans="1:7" ht="34.5" customHeight="1" thickBot="1" x14ac:dyDescent="0.25">
      <c r="A10831" s="407">
        <v>88255</v>
      </c>
      <c r="B10831" s="407" t="s">
        <v>12820</v>
      </c>
      <c r="C10831" s="407" t="s">
        <v>280</v>
      </c>
      <c r="D10831" s="407">
        <v>23.95</v>
      </c>
      <c r="E10831" s="404" t="s">
        <v>65</v>
      </c>
      <c r="G10831"/>
    </row>
    <row r="10832" spans="1:7" ht="34.5" customHeight="1" thickBot="1" x14ac:dyDescent="0.25">
      <c r="A10832" s="406">
        <v>88256</v>
      </c>
      <c r="B10832" s="406" t="s">
        <v>12821</v>
      </c>
      <c r="C10832" s="406" t="s">
        <v>280</v>
      </c>
      <c r="D10832" s="406">
        <v>16.489999999999998</v>
      </c>
      <c r="E10832" s="404" t="s">
        <v>65</v>
      </c>
      <c r="G10832"/>
    </row>
    <row r="10833" spans="1:7" ht="34.5" customHeight="1" thickBot="1" x14ac:dyDescent="0.25">
      <c r="A10833" s="407">
        <v>88257</v>
      </c>
      <c r="B10833" s="407" t="s">
        <v>12822</v>
      </c>
      <c r="C10833" s="407" t="s">
        <v>280</v>
      </c>
      <c r="D10833" s="407">
        <v>23.91</v>
      </c>
      <c r="E10833" s="404" t="s">
        <v>65</v>
      </c>
      <c r="G10833"/>
    </row>
    <row r="10834" spans="1:7" ht="34.5" customHeight="1" thickBot="1" x14ac:dyDescent="0.25">
      <c r="A10834" s="406">
        <v>88258</v>
      </c>
      <c r="B10834" s="406" t="s">
        <v>12823</v>
      </c>
      <c r="C10834" s="406" t="s">
        <v>280</v>
      </c>
      <c r="D10834" s="406">
        <v>25.93</v>
      </c>
      <c r="E10834" s="404" t="s">
        <v>65</v>
      </c>
      <c r="G10834"/>
    </row>
    <row r="10835" spans="1:7" ht="34.5" customHeight="1" thickBot="1" x14ac:dyDescent="0.25">
      <c r="A10835" s="407">
        <v>88259</v>
      </c>
      <c r="B10835" s="407" t="s">
        <v>12824</v>
      </c>
      <c r="C10835" s="407" t="s">
        <v>280</v>
      </c>
      <c r="D10835" s="407">
        <v>16.940000000000001</v>
      </c>
      <c r="E10835" s="404" t="s">
        <v>65</v>
      </c>
      <c r="G10835"/>
    </row>
    <row r="10836" spans="1:7" ht="34.5" customHeight="1" thickBot="1" x14ac:dyDescent="0.25">
      <c r="A10836" s="406">
        <v>88260</v>
      </c>
      <c r="B10836" s="406" t="s">
        <v>12825</v>
      </c>
      <c r="C10836" s="406" t="s">
        <v>280</v>
      </c>
      <c r="D10836" s="406">
        <v>16.68</v>
      </c>
      <c r="E10836" s="404" t="s">
        <v>65</v>
      </c>
      <c r="G10836"/>
    </row>
    <row r="10837" spans="1:7" ht="34.5" customHeight="1" thickBot="1" x14ac:dyDescent="0.25">
      <c r="A10837" s="407">
        <v>88261</v>
      </c>
      <c r="B10837" s="407" t="s">
        <v>12826</v>
      </c>
      <c r="C10837" s="407" t="s">
        <v>280</v>
      </c>
      <c r="D10837" s="407">
        <v>17.73</v>
      </c>
      <c r="E10837" s="404" t="s">
        <v>65</v>
      </c>
      <c r="G10837"/>
    </row>
    <row r="10838" spans="1:7" ht="34.5" customHeight="1" thickBot="1" x14ac:dyDescent="0.25">
      <c r="A10838" s="406">
        <v>88262</v>
      </c>
      <c r="B10838" s="406" t="s">
        <v>12827</v>
      </c>
      <c r="C10838" s="406" t="s">
        <v>280</v>
      </c>
      <c r="D10838" s="406">
        <v>17.96</v>
      </c>
      <c r="E10838" s="404" t="s">
        <v>65</v>
      </c>
      <c r="G10838"/>
    </row>
    <row r="10839" spans="1:7" ht="34.5" customHeight="1" thickBot="1" x14ac:dyDescent="0.25">
      <c r="A10839" s="407">
        <v>88263</v>
      </c>
      <c r="B10839" s="407" t="s">
        <v>12828</v>
      </c>
      <c r="C10839" s="407" t="s">
        <v>280</v>
      </c>
      <c r="D10839" s="407">
        <v>17.100000000000001</v>
      </c>
      <c r="E10839" s="404" t="s">
        <v>65</v>
      </c>
      <c r="G10839"/>
    </row>
    <row r="10840" spans="1:7" ht="34.5" customHeight="1" thickBot="1" x14ac:dyDescent="0.25">
      <c r="A10840" s="406">
        <v>88264</v>
      </c>
      <c r="B10840" s="406" t="s">
        <v>12829</v>
      </c>
      <c r="C10840" s="406" t="s">
        <v>280</v>
      </c>
      <c r="D10840" s="406">
        <v>21.26</v>
      </c>
      <c r="E10840" s="404" t="s">
        <v>65</v>
      </c>
      <c r="G10840"/>
    </row>
    <row r="10841" spans="1:7" ht="34.5" customHeight="1" thickBot="1" x14ac:dyDescent="0.25">
      <c r="A10841" s="407">
        <v>88265</v>
      </c>
      <c r="B10841" s="407" t="s">
        <v>12830</v>
      </c>
      <c r="C10841" s="407" t="s">
        <v>280</v>
      </c>
      <c r="D10841" s="407">
        <v>26.92</v>
      </c>
      <c r="E10841" s="404" t="s">
        <v>65</v>
      </c>
      <c r="G10841"/>
    </row>
    <row r="10842" spans="1:7" ht="34.5" customHeight="1" thickBot="1" x14ac:dyDescent="0.25">
      <c r="A10842" s="406">
        <v>88266</v>
      </c>
      <c r="B10842" s="406" t="s">
        <v>12831</v>
      </c>
      <c r="C10842" s="406" t="s">
        <v>280</v>
      </c>
      <c r="D10842" s="406">
        <v>31.74</v>
      </c>
      <c r="E10842" s="404" t="s">
        <v>65</v>
      </c>
      <c r="G10842"/>
    </row>
    <row r="10843" spans="1:7" ht="34.5" customHeight="1" thickBot="1" x14ac:dyDescent="0.25">
      <c r="A10843" s="407">
        <v>88267</v>
      </c>
      <c r="B10843" s="407" t="s">
        <v>12832</v>
      </c>
      <c r="C10843" s="407" t="s">
        <v>280</v>
      </c>
      <c r="D10843" s="407">
        <v>17.96</v>
      </c>
      <c r="E10843" s="404" t="s">
        <v>65</v>
      </c>
      <c r="G10843"/>
    </row>
    <row r="10844" spans="1:7" ht="34.5" customHeight="1" thickBot="1" x14ac:dyDescent="0.25">
      <c r="A10844" s="406">
        <v>88268</v>
      </c>
      <c r="B10844" s="406" t="s">
        <v>12833</v>
      </c>
      <c r="C10844" s="406" t="s">
        <v>280</v>
      </c>
      <c r="D10844" s="406">
        <v>16.04</v>
      </c>
      <c r="E10844" s="404" t="s">
        <v>65</v>
      </c>
      <c r="G10844"/>
    </row>
    <row r="10845" spans="1:7" ht="34.5" customHeight="1" thickBot="1" x14ac:dyDescent="0.25">
      <c r="A10845" s="407">
        <v>88269</v>
      </c>
      <c r="B10845" s="407" t="s">
        <v>12834</v>
      </c>
      <c r="C10845" s="407" t="s">
        <v>280</v>
      </c>
      <c r="D10845" s="407">
        <v>16.04</v>
      </c>
      <c r="E10845" s="404" t="s">
        <v>65</v>
      </c>
      <c r="G10845"/>
    </row>
    <row r="10846" spans="1:7" ht="34.5" customHeight="1" thickBot="1" x14ac:dyDescent="0.25">
      <c r="A10846" s="406">
        <v>88270</v>
      </c>
      <c r="B10846" s="406" t="s">
        <v>12835</v>
      </c>
      <c r="C10846" s="406" t="s">
        <v>280</v>
      </c>
      <c r="D10846" s="406">
        <v>18.809999999999999</v>
      </c>
      <c r="E10846" s="404" t="s">
        <v>65</v>
      </c>
      <c r="G10846"/>
    </row>
    <row r="10847" spans="1:7" ht="34.5" customHeight="1" thickBot="1" x14ac:dyDescent="0.25">
      <c r="A10847" s="407">
        <v>88272</v>
      </c>
      <c r="B10847" s="407" t="s">
        <v>12836</v>
      </c>
      <c r="C10847" s="407" t="s">
        <v>280</v>
      </c>
      <c r="D10847" s="407">
        <v>28.87</v>
      </c>
      <c r="E10847" s="404" t="s">
        <v>65</v>
      </c>
      <c r="G10847"/>
    </row>
    <row r="10848" spans="1:7" ht="34.5" customHeight="1" thickBot="1" x14ac:dyDescent="0.25">
      <c r="A10848" s="406">
        <v>88273</v>
      </c>
      <c r="B10848" s="406" t="s">
        <v>12837</v>
      </c>
      <c r="C10848" s="406" t="s">
        <v>280</v>
      </c>
      <c r="D10848" s="406">
        <v>16.309999999999999</v>
      </c>
      <c r="E10848" s="404" t="s">
        <v>65</v>
      </c>
      <c r="G10848"/>
    </row>
    <row r="10849" spans="1:7" ht="34.5" customHeight="1" thickBot="1" x14ac:dyDescent="0.25">
      <c r="A10849" s="407">
        <v>88274</v>
      </c>
      <c r="B10849" s="407" t="s">
        <v>12838</v>
      </c>
      <c r="C10849" s="407" t="s">
        <v>280</v>
      </c>
      <c r="D10849" s="407">
        <v>17.02</v>
      </c>
      <c r="E10849" s="404" t="s">
        <v>65</v>
      </c>
      <c r="G10849"/>
    </row>
    <row r="10850" spans="1:7" ht="34.5" customHeight="1" thickBot="1" x14ac:dyDescent="0.25">
      <c r="A10850" s="406">
        <v>88275</v>
      </c>
      <c r="B10850" s="406" t="s">
        <v>12839</v>
      </c>
      <c r="C10850" s="406" t="s">
        <v>280</v>
      </c>
      <c r="D10850" s="406">
        <v>28.87</v>
      </c>
      <c r="E10850" s="404" t="s">
        <v>65</v>
      </c>
      <c r="G10850"/>
    </row>
    <row r="10851" spans="1:7" ht="34.5" customHeight="1" thickBot="1" x14ac:dyDescent="0.25">
      <c r="A10851" s="407">
        <v>88276</v>
      </c>
      <c r="B10851" s="407" t="s">
        <v>12840</v>
      </c>
      <c r="C10851" s="407" t="s">
        <v>280</v>
      </c>
      <c r="D10851" s="407">
        <v>22.43</v>
      </c>
      <c r="E10851" s="404" t="s">
        <v>65</v>
      </c>
      <c r="G10851"/>
    </row>
    <row r="10852" spans="1:7" ht="34.5" customHeight="1" thickBot="1" x14ac:dyDescent="0.25">
      <c r="A10852" s="406">
        <v>88277</v>
      </c>
      <c r="B10852" s="406" t="s">
        <v>12841</v>
      </c>
      <c r="C10852" s="406" t="s">
        <v>280</v>
      </c>
      <c r="D10852" s="406">
        <v>22.43</v>
      </c>
      <c r="E10852" s="404" t="s">
        <v>65</v>
      </c>
      <c r="G10852"/>
    </row>
    <row r="10853" spans="1:7" ht="34.5" customHeight="1" thickBot="1" x14ac:dyDescent="0.25">
      <c r="A10853" s="407">
        <v>88278</v>
      </c>
      <c r="B10853" s="407" t="s">
        <v>12842</v>
      </c>
      <c r="C10853" s="407" t="s">
        <v>280</v>
      </c>
      <c r="D10853" s="407">
        <v>16.239999999999998</v>
      </c>
      <c r="E10853" s="404" t="s">
        <v>65</v>
      </c>
      <c r="G10853"/>
    </row>
    <row r="10854" spans="1:7" ht="34.5" customHeight="1" thickBot="1" x14ac:dyDescent="0.25">
      <c r="A10854" s="406">
        <v>88279</v>
      </c>
      <c r="B10854" s="406" t="s">
        <v>12843</v>
      </c>
      <c r="C10854" s="406" t="s">
        <v>280</v>
      </c>
      <c r="D10854" s="406">
        <v>28.41</v>
      </c>
      <c r="E10854" s="404" t="s">
        <v>65</v>
      </c>
      <c r="G10854"/>
    </row>
    <row r="10855" spans="1:7" ht="34.5" customHeight="1" thickBot="1" x14ac:dyDescent="0.25">
      <c r="A10855" s="407">
        <v>88281</v>
      </c>
      <c r="B10855" s="407" t="s">
        <v>12844</v>
      </c>
      <c r="C10855" s="407" t="s">
        <v>280</v>
      </c>
      <c r="D10855" s="407">
        <v>24.78</v>
      </c>
      <c r="E10855" s="404" t="s">
        <v>65</v>
      </c>
      <c r="G10855"/>
    </row>
    <row r="10856" spans="1:7" ht="34.5" customHeight="1" thickBot="1" x14ac:dyDescent="0.25">
      <c r="A10856" s="406">
        <v>88282</v>
      </c>
      <c r="B10856" s="406" t="s">
        <v>12845</v>
      </c>
      <c r="C10856" s="406" t="s">
        <v>280</v>
      </c>
      <c r="D10856" s="406">
        <v>24.78</v>
      </c>
      <c r="E10856" s="404" t="s">
        <v>65</v>
      </c>
      <c r="G10856"/>
    </row>
    <row r="10857" spans="1:7" ht="34.5" customHeight="1" thickBot="1" x14ac:dyDescent="0.25">
      <c r="A10857" s="407">
        <v>88283</v>
      </c>
      <c r="B10857" s="407" t="s">
        <v>12846</v>
      </c>
      <c r="C10857" s="407" t="s">
        <v>280</v>
      </c>
      <c r="D10857" s="407">
        <v>24.79</v>
      </c>
      <c r="E10857" s="404" t="s">
        <v>65</v>
      </c>
      <c r="G10857"/>
    </row>
    <row r="10858" spans="1:7" ht="34.5" customHeight="1" thickBot="1" x14ac:dyDescent="0.25">
      <c r="A10858" s="406">
        <v>88284</v>
      </c>
      <c r="B10858" s="406" t="s">
        <v>12847</v>
      </c>
      <c r="C10858" s="406" t="s">
        <v>280</v>
      </c>
      <c r="D10858" s="406">
        <v>22.95</v>
      </c>
      <c r="E10858" s="404" t="s">
        <v>65</v>
      </c>
      <c r="G10858"/>
    </row>
    <row r="10859" spans="1:7" ht="34.5" customHeight="1" thickBot="1" x14ac:dyDescent="0.25">
      <c r="A10859" s="407">
        <v>88285</v>
      </c>
      <c r="B10859" s="407" t="s">
        <v>12848</v>
      </c>
      <c r="C10859" s="407" t="s">
        <v>280</v>
      </c>
      <c r="D10859" s="407">
        <v>24.79</v>
      </c>
      <c r="E10859" s="404" t="s">
        <v>65</v>
      </c>
      <c r="G10859"/>
    </row>
    <row r="10860" spans="1:7" ht="34.5" customHeight="1" thickBot="1" x14ac:dyDescent="0.25">
      <c r="A10860" s="406">
        <v>88286</v>
      </c>
      <c r="B10860" s="406" t="s">
        <v>12849</v>
      </c>
      <c r="C10860" s="406" t="s">
        <v>280</v>
      </c>
      <c r="D10860" s="406">
        <v>27.07</v>
      </c>
      <c r="E10860" s="404" t="s">
        <v>65</v>
      </c>
      <c r="G10860"/>
    </row>
    <row r="10861" spans="1:7" ht="34.5" customHeight="1" thickBot="1" x14ac:dyDescent="0.25">
      <c r="A10861" s="407">
        <v>88288</v>
      </c>
      <c r="B10861" s="407" t="s">
        <v>12850</v>
      </c>
      <c r="C10861" s="407" t="s">
        <v>280</v>
      </c>
      <c r="D10861" s="407">
        <v>14.9</v>
      </c>
      <c r="E10861" s="404" t="s">
        <v>65</v>
      </c>
      <c r="G10861"/>
    </row>
    <row r="10862" spans="1:7" ht="34.5" customHeight="1" thickBot="1" x14ac:dyDescent="0.25">
      <c r="A10862" s="406">
        <v>88290</v>
      </c>
      <c r="B10862" s="406" t="s">
        <v>12851</v>
      </c>
      <c r="C10862" s="406" t="s">
        <v>280</v>
      </c>
      <c r="D10862" s="406">
        <v>25.42</v>
      </c>
      <c r="E10862" s="404" t="s">
        <v>65</v>
      </c>
      <c r="G10862"/>
    </row>
    <row r="10863" spans="1:7" ht="34.5" customHeight="1" thickBot="1" x14ac:dyDescent="0.25">
      <c r="A10863" s="407">
        <v>88291</v>
      </c>
      <c r="B10863" s="407" t="s">
        <v>12852</v>
      </c>
      <c r="C10863" s="407" t="s">
        <v>280</v>
      </c>
      <c r="D10863" s="407">
        <v>26.8</v>
      </c>
      <c r="E10863" s="404" t="s">
        <v>65</v>
      </c>
      <c r="G10863"/>
    </row>
    <row r="10864" spans="1:7" ht="34.5" customHeight="1" thickBot="1" x14ac:dyDescent="0.25">
      <c r="A10864" s="406">
        <v>88292</v>
      </c>
      <c r="B10864" s="406" t="s">
        <v>12853</v>
      </c>
      <c r="C10864" s="406" t="s">
        <v>280</v>
      </c>
      <c r="D10864" s="406">
        <v>16.170000000000002</v>
      </c>
      <c r="E10864" s="404" t="s">
        <v>65</v>
      </c>
      <c r="G10864"/>
    </row>
    <row r="10865" spans="1:7" ht="34.5" customHeight="1" thickBot="1" x14ac:dyDescent="0.25">
      <c r="A10865" s="407">
        <v>88293</v>
      </c>
      <c r="B10865" s="407" t="s">
        <v>12854</v>
      </c>
      <c r="C10865" s="407" t="s">
        <v>280</v>
      </c>
      <c r="D10865" s="407">
        <v>27.74</v>
      </c>
      <c r="E10865" s="404" t="s">
        <v>65</v>
      </c>
      <c r="G10865"/>
    </row>
    <row r="10866" spans="1:7" ht="34.5" customHeight="1" thickBot="1" x14ac:dyDescent="0.25">
      <c r="A10866" s="406">
        <v>88294</v>
      </c>
      <c r="B10866" s="406" t="s">
        <v>12855</v>
      </c>
      <c r="C10866" s="406" t="s">
        <v>280</v>
      </c>
      <c r="D10866" s="406">
        <v>29.77</v>
      </c>
      <c r="E10866" s="404" t="s">
        <v>65</v>
      </c>
      <c r="G10866"/>
    </row>
    <row r="10867" spans="1:7" ht="34.5" customHeight="1" thickBot="1" x14ac:dyDescent="0.25">
      <c r="A10867" s="407">
        <v>88295</v>
      </c>
      <c r="B10867" s="407" t="s">
        <v>12856</v>
      </c>
      <c r="C10867" s="407" t="s">
        <v>280</v>
      </c>
      <c r="D10867" s="407">
        <v>15.04</v>
      </c>
      <c r="E10867" s="404" t="s">
        <v>65</v>
      </c>
      <c r="G10867"/>
    </row>
    <row r="10868" spans="1:7" ht="34.5" customHeight="1" thickBot="1" x14ac:dyDescent="0.25">
      <c r="A10868" s="406">
        <v>88296</v>
      </c>
      <c r="B10868" s="406" t="s">
        <v>12857</v>
      </c>
      <c r="C10868" s="406" t="s">
        <v>280</v>
      </c>
      <c r="D10868" s="406">
        <v>34.28</v>
      </c>
      <c r="E10868" s="404" t="s">
        <v>65</v>
      </c>
      <c r="G10868"/>
    </row>
    <row r="10869" spans="1:7" ht="34.5" customHeight="1" thickBot="1" x14ac:dyDescent="0.25">
      <c r="A10869" s="407">
        <v>88297</v>
      </c>
      <c r="B10869" s="407" t="s">
        <v>12858</v>
      </c>
      <c r="C10869" s="407" t="s">
        <v>280</v>
      </c>
      <c r="D10869" s="407">
        <v>25.18</v>
      </c>
      <c r="E10869" s="404" t="s">
        <v>65</v>
      </c>
      <c r="G10869"/>
    </row>
    <row r="10870" spans="1:7" ht="34.5" customHeight="1" thickBot="1" x14ac:dyDescent="0.25">
      <c r="A10870" s="406">
        <v>88298</v>
      </c>
      <c r="B10870" s="406" t="s">
        <v>12859</v>
      </c>
      <c r="C10870" s="406" t="s">
        <v>280</v>
      </c>
      <c r="D10870" s="406">
        <v>15.11</v>
      </c>
      <c r="E10870" s="404" t="s">
        <v>65</v>
      </c>
      <c r="G10870"/>
    </row>
    <row r="10871" spans="1:7" ht="34.5" customHeight="1" thickBot="1" x14ac:dyDescent="0.25">
      <c r="A10871" s="407">
        <v>88299</v>
      </c>
      <c r="B10871" s="407" t="s">
        <v>12860</v>
      </c>
      <c r="C10871" s="407" t="s">
        <v>280</v>
      </c>
      <c r="D10871" s="407">
        <v>38.659999999999997</v>
      </c>
      <c r="E10871" s="404" t="s">
        <v>65</v>
      </c>
      <c r="G10871"/>
    </row>
    <row r="10872" spans="1:7" ht="34.5" customHeight="1" thickBot="1" x14ac:dyDescent="0.25">
      <c r="A10872" s="406">
        <v>88300</v>
      </c>
      <c r="B10872" s="406" t="s">
        <v>12861</v>
      </c>
      <c r="C10872" s="406" t="s">
        <v>280</v>
      </c>
      <c r="D10872" s="406">
        <v>38.659999999999997</v>
      </c>
      <c r="E10872" s="404" t="s">
        <v>65</v>
      </c>
      <c r="G10872"/>
    </row>
    <row r="10873" spans="1:7" ht="34.5" customHeight="1" thickBot="1" x14ac:dyDescent="0.25">
      <c r="A10873" s="407">
        <v>88301</v>
      </c>
      <c r="B10873" s="407" t="s">
        <v>12862</v>
      </c>
      <c r="C10873" s="407" t="s">
        <v>280</v>
      </c>
      <c r="D10873" s="407">
        <v>28.05</v>
      </c>
      <c r="E10873" s="404" t="s">
        <v>65</v>
      </c>
      <c r="G10873"/>
    </row>
    <row r="10874" spans="1:7" ht="34.5" customHeight="1" thickBot="1" x14ac:dyDescent="0.25">
      <c r="A10874" s="406">
        <v>88302</v>
      </c>
      <c r="B10874" s="406" t="s">
        <v>12863</v>
      </c>
      <c r="C10874" s="406" t="s">
        <v>280</v>
      </c>
      <c r="D10874" s="406">
        <v>27.74</v>
      </c>
      <c r="E10874" s="404" t="s">
        <v>65</v>
      </c>
      <c r="G10874"/>
    </row>
    <row r="10875" spans="1:7" ht="34.5" customHeight="1" thickBot="1" x14ac:dyDescent="0.25">
      <c r="A10875" s="407">
        <v>88303</v>
      </c>
      <c r="B10875" s="407" t="s">
        <v>12864</v>
      </c>
      <c r="C10875" s="407" t="s">
        <v>280</v>
      </c>
      <c r="D10875" s="407">
        <v>24.35</v>
      </c>
      <c r="E10875" s="404" t="s">
        <v>65</v>
      </c>
      <c r="G10875"/>
    </row>
    <row r="10876" spans="1:7" ht="34.5" customHeight="1" thickBot="1" x14ac:dyDescent="0.25">
      <c r="A10876" s="406">
        <v>88304</v>
      </c>
      <c r="B10876" s="406" t="s">
        <v>12865</v>
      </c>
      <c r="C10876" s="406" t="s">
        <v>280</v>
      </c>
      <c r="D10876" s="406">
        <v>25.42</v>
      </c>
      <c r="E10876" s="404" t="s">
        <v>65</v>
      </c>
      <c r="G10876"/>
    </row>
    <row r="10877" spans="1:7" ht="34.5" customHeight="1" thickBot="1" x14ac:dyDescent="0.25">
      <c r="A10877" s="407">
        <v>88306</v>
      </c>
      <c r="B10877" s="407" t="s">
        <v>12866</v>
      </c>
      <c r="C10877" s="407" t="s">
        <v>280</v>
      </c>
      <c r="D10877" s="407">
        <v>16.04</v>
      </c>
      <c r="E10877" s="404" t="s">
        <v>65</v>
      </c>
      <c r="G10877"/>
    </row>
    <row r="10878" spans="1:7" ht="34.5" customHeight="1" thickBot="1" x14ac:dyDescent="0.25">
      <c r="A10878" s="406">
        <v>88307</v>
      </c>
      <c r="B10878" s="406" t="s">
        <v>12867</v>
      </c>
      <c r="C10878" s="406" t="s">
        <v>280</v>
      </c>
      <c r="D10878" s="406">
        <v>18.71</v>
      </c>
      <c r="E10878" s="404" t="s">
        <v>65</v>
      </c>
      <c r="G10878"/>
    </row>
    <row r="10879" spans="1:7" ht="34.5" customHeight="1" thickBot="1" x14ac:dyDescent="0.25">
      <c r="A10879" s="407">
        <v>88308</v>
      </c>
      <c r="B10879" s="407" t="s">
        <v>12868</v>
      </c>
      <c r="C10879" s="407" t="s">
        <v>280</v>
      </c>
      <c r="D10879" s="407">
        <v>21.34</v>
      </c>
      <c r="E10879" s="404" t="s">
        <v>65</v>
      </c>
      <c r="G10879"/>
    </row>
    <row r="10880" spans="1:7" ht="34.5" customHeight="1" thickBot="1" x14ac:dyDescent="0.25">
      <c r="A10880" s="406">
        <v>88309</v>
      </c>
      <c r="B10880" s="406" t="s">
        <v>12869</v>
      </c>
      <c r="C10880" s="406" t="s">
        <v>280</v>
      </c>
      <c r="D10880" s="406">
        <v>17.96</v>
      </c>
      <c r="E10880" s="404" t="s">
        <v>65</v>
      </c>
      <c r="G10880"/>
    </row>
    <row r="10881" spans="1:7" ht="34.5" customHeight="1" thickBot="1" x14ac:dyDescent="0.25">
      <c r="A10881" s="407">
        <v>88310</v>
      </c>
      <c r="B10881" s="407" t="s">
        <v>12870</v>
      </c>
      <c r="C10881" s="407" t="s">
        <v>280</v>
      </c>
      <c r="D10881" s="407">
        <v>17.96</v>
      </c>
      <c r="E10881" s="404" t="s">
        <v>65</v>
      </c>
      <c r="G10881"/>
    </row>
    <row r="10882" spans="1:7" ht="34.5" customHeight="1" thickBot="1" x14ac:dyDescent="0.25">
      <c r="A10882" s="406">
        <v>88311</v>
      </c>
      <c r="B10882" s="406" t="s">
        <v>12871</v>
      </c>
      <c r="C10882" s="406" t="s">
        <v>280</v>
      </c>
      <c r="D10882" s="406">
        <v>18.89</v>
      </c>
      <c r="E10882" s="404" t="s">
        <v>65</v>
      </c>
      <c r="G10882"/>
    </row>
    <row r="10883" spans="1:7" ht="34.5" customHeight="1" thickBot="1" x14ac:dyDescent="0.25">
      <c r="A10883" s="407">
        <v>88312</v>
      </c>
      <c r="B10883" s="407" t="s">
        <v>12872</v>
      </c>
      <c r="C10883" s="407" t="s">
        <v>280</v>
      </c>
      <c r="D10883" s="407">
        <v>21.08</v>
      </c>
      <c r="E10883" s="404" t="s">
        <v>65</v>
      </c>
      <c r="G10883"/>
    </row>
    <row r="10884" spans="1:7" ht="34.5" customHeight="1" thickBot="1" x14ac:dyDescent="0.25">
      <c r="A10884" s="406">
        <v>88313</v>
      </c>
      <c r="B10884" s="406" t="s">
        <v>12873</v>
      </c>
      <c r="C10884" s="406" t="s">
        <v>280</v>
      </c>
      <c r="D10884" s="406">
        <v>19.03</v>
      </c>
      <c r="E10884" s="404" t="s">
        <v>65</v>
      </c>
      <c r="G10884"/>
    </row>
    <row r="10885" spans="1:7" ht="34.5" customHeight="1" thickBot="1" x14ac:dyDescent="0.25">
      <c r="A10885" s="407">
        <v>88314</v>
      </c>
      <c r="B10885" s="407" t="s">
        <v>12874</v>
      </c>
      <c r="C10885" s="407" t="s">
        <v>280</v>
      </c>
      <c r="D10885" s="407">
        <v>11.51</v>
      </c>
      <c r="E10885" s="404" t="s">
        <v>65</v>
      </c>
      <c r="G10885"/>
    </row>
    <row r="10886" spans="1:7" ht="34.5" customHeight="1" thickBot="1" x14ac:dyDescent="0.25">
      <c r="A10886" s="406">
        <v>88315</v>
      </c>
      <c r="B10886" s="406" t="s">
        <v>12875</v>
      </c>
      <c r="C10886" s="406" t="s">
        <v>280</v>
      </c>
      <c r="D10886" s="406">
        <v>17.57</v>
      </c>
      <c r="E10886" s="404" t="s">
        <v>65</v>
      </c>
      <c r="G10886"/>
    </row>
    <row r="10887" spans="1:7" ht="34.5" customHeight="1" thickBot="1" x14ac:dyDescent="0.25">
      <c r="A10887" s="407">
        <v>88316</v>
      </c>
      <c r="B10887" s="407" t="s">
        <v>12876</v>
      </c>
      <c r="C10887" s="407" t="s">
        <v>280</v>
      </c>
      <c r="D10887" s="407">
        <v>13.38</v>
      </c>
      <c r="E10887" s="404" t="s">
        <v>65</v>
      </c>
      <c r="G10887"/>
    </row>
    <row r="10888" spans="1:7" ht="34.5" customHeight="1" thickBot="1" x14ac:dyDescent="0.25">
      <c r="A10888" s="406">
        <v>88317</v>
      </c>
      <c r="B10888" s="406" t="s">
        <v>12877</v>
      </c>
      <c r="C10888" s="406" t="s">
        <v>280</v>
      </c>
      <c r="D10888" s="406">
        <v>17.96</v>
      </c>
      <c r="E10888" s="404" t="s">
        <v>65</v>
      </c>
      <c r="G10888"/>
    </row>
    <row r="10889" spans="1:7" ht="34.5" customHeight="1" thickBot="1" x14ac:dyDescent="0.25">
      <c r="A10889" s="407">
        <v>88318</v>
      </c>
      <c r="B10889" s="407" t="s">
        <v>12878</v>
      </c>
      <c r="C10889" s="407" t="s">
        <v>280</v>
      </c>
      <c r="D10889" s="407">
        <v>19.47</v>
      </c>
      <c r="E10889" s="404" t="s">
        <v>65</v>
      </c>
      <c r="G10889"/>
    </row>
    <row r="10890" spans="1:7" ht="34.5" customHeight="1" thickBot="1" x14ac:dyDescent="0.25">
      <c r="A10890" s="406">
        <v>88319</v>
      </c>
      <c r="B10890" s="406" t="s">
        <v>12879</v>
      </c>
      <c r="C10890" s="406" t="s">
        <v>280</v>
      </c>
      <c r="D10890" s="406">
        <v>22.24</v>
      </c>
      <c r="E10890" s="404" t="s">
        <v>65</v>
      </c>
      <c r="G10890"/>
    </row>
    <row r="10891" spans="1:7" ht="34.5" customHeight="1" thickBot="1" x14ac:dyDescent="0.25">
      <c r="A10891" s="407">
        <v>88320</v>
      </c>
      <c r="B10891" s="407" t="s">
        <v>12880</v>
      </c>
      <c r="C10891" s="407" t="s">
        <v>280</v>
      </c>
      <c r="D10891" s="407">
        <v>15.05</v>
      </c>
      <c r="E10891" s="404" t="s">
        <v>65</v>
      </c>
      <c r="G10891"/>
    </row>
    <row r="10892" spans="1:7" ht="34.5" customHeight="1" thickBot="1" x14ac:dyDescent="0.25">
      <c r="A10892" s="406">
        <v>88321</v>
      </c>
      <c r="B10892" s="406" t="s">
        <v>12881</v>
      </c>
      <c r="C10892" s="406" t="s">
        <v>280</v>
      </c>
      <c r="D10892" s="406">
        <v>28.45</v>
      </c>
      <c r="E10892" s="404" t="s">
        <v>65</v>
      </c>
      <c r="G10892"/>
    </row>
    <row r="10893" spans="1:7" ht="34.5" customHeight="1" thickBot="1" x14ac:dyDescent="0.25">
      <c r="A10893" s="407">
        <v>88322</v>
      </c>
      <c r="B10893" s="407" t="s">
        <v>12882</v>
      </c>
      <c r="C10893" s="407" t="s">
        <v>280</v>
      </c>
      <c r="D10893" s="407">
        <v>33.85</v>
      </c>
      <c r="E10893" s="404" t="s">
        <v>65</v>
      </c>
      <c r="G10893"/>
    </row>
    <row r="10894" spans="1:7" ht="34.5" customHeight="1" thickBot="1" x14ac:dyDescent="0.25">
      <c r="A10894" s="406">
        <v>88323</v>
      </c>
      <c r="B10894" s="406" t="s">
        <v>12883</v>
      </c>
      <c r="C10894" s="406" t="s">
        <v>280</v>
      </c>
      <c r="D10894" s="406">
        <v>15.76</v>
      </c>
      <c r="E10894" s="404" t="s">
        <v>65</v>
      </c>
      <c r="G10894"/>
    </row>
    <row r="10895" spans="1:7" ht="34.5" customHeight="1" thickBot="1" x14ac:dyDescent="0.25">
      <c r="A10895" s="407">
        <v>88324</v>
      </c>
      <c r="B10895" s="407" t="s">
        <v>12884</v>
      </c>
      <c r="C10895" s="407" t="s">
        <v>280</v>
      </c>
      <c r="D10895" s="407">
        <v>26.8</v>
      </c>
      <c r="E10895" s="404" t="s">
        <v>65</v>
      </c>
      <c r="G10895"/>
    </row>
    <row r="10896" spans="1:7" ht="34.5" customHeight="1" thickBot="1" x14ac:dyDescent="0.25">
      <c r="A10896" s="406">
        <v>88325</v>
      </c>
      <c r="B10896" s="406" t="s">
        <v>12885</v>
      </c>
      <c r="C10896" s="406" t="s">
        <v>280</v>
      </c>
      <c r="D10896" s="406">
        <v>15.72</v>
      </c>
      <c r="E10896" s="404" t="s">
        <v>65</v>
      </c>
      <c r="G10896"/>
    </row>
    <row r="10897" spans="1:7" ht="34.5" customHeight="1" thickBot="1" x14ac:dyDescent="0.25">
      <c r="A10897" s="407">
        <v>88326</v>
      </c>
      <c r="B10897" s="407" t="s">
        <v>12886</v>
      </c>
      <c r="C10897" s="407" t="s">
        <v>280</v>
      </c>
      <c r="D10897" s="407">
        <v>14.49</v>
      </c>
      <c r="E10897" s="404" t="s">
        <v>65</v>
      </c>
      <c r="G10897"/>
    </row>
    <row r="10898" spans="1:7" ht="34.5" customHeight="1" thickBot="1" x14ac:dyDescent="0.25">
      <c r="A10898" s="406">
        <v>88377</v>
      </c>
      <c r="B10898" s="406" t="s">
        <v>12887</v>
      </c>
      <c r="C10898" s="406" t="s">
        <v>280</v>
      </c>
      <c r="D10898" s="406">
        <v>14.25</v>
      </c>
      <c r="E10898" s="404" t="s">
        <v>65</v>
      </c>
      <c r="G10898"/>
    </row>
    <row r="10899" spans="1:7" ht="34.5" customHeight="1" thickBot="1" x14ac:dyDescent="0.25">
      <c r="A10899" s="407">
        <v>88441</v>
      </c>
      <c r="B10899" s="407" t="s">
        <v>12888</v>
      </c>
      <c r="C10899" s="407" t="s">
        <v>280</v>
      </c>
      <c r="D10899" s="407">
        <v>14.02</v>
      </c>
      <c r="E10899" s="404" t="s">
        <v>65</v>
      </c>
      <c r="G10899"/>
    </row>
    <row r="10900" spans="1:7" ht="34.5" customHeight="1" thickBot="1" x14ac:dyDescent="0.25">
      <c r="A10900" s="406">
        <v>88597</v>
      </c>
      <c r="B10900" s="406" t="s">
        <v>12889</v>
      </c>
      <c r="C10900" s="406" t="s">
        <v>280</v>
      </c>
      <c r="D10900" s="406">
        <v>22.21</v>
      </c>
      <c r="E10900" s="404" t="s">
        <v>65</v>
      </c>
      <c r="G10900"/>
    </row>
    <row r="10901" spans="1:7" ht="34.5" customHeight="1" thickBot="1" x14ac:dyDescent="0.25">
      <c r="A10901" s="407">
        <v>90766</v>
      </c>
      <c r="B10901" s="407" t="s">
        <v>12890</v>
      </c>
      <c r="C10901" s="407" t="s">
        <v>280</v>
      </c>
      <c r="D10901" s="407">
        <v>17.8</v>
      </c>
      <c r="E10901" s="404" t="s">
        <v>65</v>
      </c>
      <c r="G10901"/>
    </row>
    <row r="10902" spans="1:7" ht="34.5" customHeight="1" thickBot="1" x14ac:dyDescent="0.25">
      <c r="A10902" s="406">
        <v>90767</v>
      </c>
      <c r="B10902" s="406" t="s">
        <v>12891</v>
      </c>
      <c r="C10902" s="406" t="s">
        <v>280</v>
      </c>
      <c r="D10902" s="406">
        <v>11.54</v>
      </c>
      <c r="E10902" s="404" t="s">
        <v>65</v>
      </c>
      <c r="G10902"/>
    </row>
    <row r="10903" spans="1:7" ht="34.5" customHeight="1" thickBot="1" x14ac:dyDescent="0.25">
      <c r="A10903" s="407">
        <v>90768</v>
      </c>
      <c r="B10903" s="407" t="s">
        <v>12892</v>
      </c>
      <c r="C10903" s="407" t="s">
        <v>280</v>
      </c>
      <c r="D10903" s="407">
        <v>65.48</v>
      </c>
      <c r="E10903" s="404" t="s">
        <v>65</v>
      </c>
      <c r="G10903"/>
    </row>
    <row r="10904" spans="1:7" ht="34.5" customHeight="1" thickBot="1" x14ac:dyDescent="0.25">
      <c r="A10904" s="410">
        <v>90769</v>
      </c>
      <c r="B10904" s="410" t="s">
        <v>12893</v>
      </c>
      <c r="C10904" s="410" t="s">
        <v>280</v>
      </c>
      <c r="D10904" s="410">
        <v>75.099999999999994</v>
      </c>
      <c r="E10904" s="404" t="s">
        <v>65</v>
      </c>
      <c r="G10904"/>
    </row>
    <row r="10905" spans="1:7" ht="34.5" customHeight="1" thickBot="1" x14ac:dyDescent="0.25">
      <c r="A10905" s="407">
        <v>90770</v>
      </c>
      <c r="B10905" s="407" t="s">
        <v>12894</v>
      </c>
      <c r="C10905" s="407" t="s">
        <v>280</v>
      </c>
      <c r="D10905" s="407">
        <v>88.93</v>
      </c>
      <c r="E10905" s="404" t="s">
        <v>65</v>
      </c>
      <c r="G10905"/>
    </row>
    <row r="10906" spans="1:7" ht="34.5" customHeight="1" thickBot="1" x14ac:dyDescent="0.25">
      <c r="A10906" s="406">
        <v>90771</v>
      </c>
      <c r="B10906" s="406" t="s">
        <v>12895</v>
      </c>
      <c r="C10906" s="406" t="s">
        <v>280</v>
      </c>
      <c r="D10906" s="406">
        <v>18.170000000000002</v>
      </c>
      <c r="E10906" s="404" t="s">
        <v>65</v>
      </c>
      <c r="G10906"/>
    </row>
    <row r="10907" spans="1:7" ht="34.5" customHeight="1" thickBot="1" x14ac:dyDescent="0.25">
      <c r="A10907" s="407">
        <v>90772</v>
      </c>
      <c r="B10907" s="407" t="s">
        <v>12896</v>
      </c>
      <c r="C10907" s="407" t="s">
        <v>280</v>
      </c>
      <c r="D10907" s="407">
        <v>12.97</v>
      </c>
      <c r="E10907" s="404" t="s">
        <v>65</v>
      </c>
      <c r="G10907"/>
    </row>
    <row r="10908" spans="1:7" ht="34.5" customHeight="1" thickBot="1" x14ac:dyDescent="0.25">
      <c r="A10908" s="406">
        <v>90773</v>
      </c>
      <c r="B10908" s="406" t="s">
        <v>12897</v>
      </c>
      <c r="C10908" s="406" t="s">
        <v>280</v>
      </c>
      <c r="D10908" s="406">
        <v>18.39</v>
      </c>
      <c r="E10908" s="404" t="s">
        <v>65</v>
      </c>
      <c r="G10908"/>
    </row>
    <row r="10909" spans="1:7" ht="34.5" customHeight="1" thickBot="1" x14ac:dyDescent="0.25">
      <c r="A10909" s="407">
        <v>90775</v>
      </c>
      <c r="B10909" s="407" t="s">
        <v>12898</v>
      </c>
      <c r="C10909" s="407" t="s">
        <v>280</v>
      </c>
      <c r="D10909" s="407">
        <v>32.340000000000003</v>
      </c>
      <c r="E10909" s="404" t="s">
        <v>65</v>
      </c>
      <c r="G10909"/>
    </row>
    <row r="10910" spans="1:7" ht="34.5" customHeight="1" thickBot="1" x14ac:dyDescent="0.25">
      <c r="A10910" s="406">
        <v>90776</v>
      </c>
      <c r="B10910" s="406" t="s">
        <v>12899</v>
      </c>
      <c r="C10910" s="406" t="s">
        <v>280</v>
      </c>
      <c r="D10910" s="406">
        <v>35.14</v>
      </c>
      <c r="E10910" s="404" t="s">
        <v>65</v>
      </c>
      <c r="G10910"/>
    </row>
    <row r="10911" spans="1:7" ht="34.5" customHeight="1" thickBot="1" x14ac:dyDescent="0.25">
      <c r="A10911" s="407">
        <v>90777</v>
      </c>
      <c r="B10911" s="407" t="s">
        <v>12900</v>
      </c>
      <c r="C10911" s="407" t="s">
        <v>280</v>
      </c>
      <c r="D10911" s="407">
        <v>69.27</v>
      </c>
      <c r="E10911" s="404" t="s">
        <v>65</v>
      </c>
      <c r="G10911"/>
    </row>
    <row r="10912" spans="1:7" ht="34.5" customHeight="1" thickBot="1" x14ac:dyDescent="0.25">
      <c r="A10912" s="406">
        <v>90778</v>
      </c>
      <c r="B10912" s="406" t="s">
        <v>12901</v>
      </c>
      <c r="C10912" s="406" t="s">
        <v>280</v>
      </c>
      <c r="D10912" s="406">
        <v>87.17</v>
      </c>
      <c r="E10912" s="404" t="s">
        <v>65</v>
      </c>
      <c r="G10912"/>
    </row>
    <row r="10913" spans="1:7" ht="34.5" customHeight="1" thickBot="1" x14ac:dyDescent="0.25">
      <c r="A10913" s="407">
        <v>90779</v>
      </c>
      <c r="B10913" s="407" t="s">
        <v>12902</v>
      </c>
      <c r="C10913" s="407" t="s">
        <v>280</v>
      </c>
      <c r="D10913" s="407">
        <v>114.44</v>
      </c>
      <c r="E10913" s="404" t="s">
        <v>65</v>
      </c>
      <c r="G10913"/>
    </row>
    <row r="10914" spans="1:7" ht="34.5" customHeight="1" thickBot="1" x14ac:dyDescent="0.25">
      <c r="A10914" s="406">
        <v>90780</v>
      </c>
      <c r="B10914" s="406" t="s">
        <v>12903</v>
      </c>
      <c r="C10914" s="406" t="s">
        <v>280</v>
      </c>
      <c r="D10914" s="406">
        <v>57.57</v>
      </c>
      <c r="E10914" s="404" t="s">
        <v>65</v>
      </c>
      <c r="G10914"/>
    </row>
    <row r="10915" spans="1:7" ht="34.5" customHeight="1" thickBot="1" x14ac:dyDescent="0.25">
      <c r="A10915" s="407">
        <v>90781</v>
      </c>
      <c r="B10915" s="407" t="s">
        <v>12904</v>
      </c>
      <c r="C10915" s="407" t="s">
        <v>280</v>
      </c>
      <c r="D10915" s="407">
        <v>17.05</v>
      </c>
      <c r="E10915" s="404" t="s">
        <v>65</v>
      </c>
      <c r="G10915"/>
    </row>
    <row r="10916" spans="1:7" ht="34.5" customHeight="1" thickBot="1" x14ac:dyDescent="0.25">
      <c r="A10916" s="406">
        <v>91677</v>
      </c>
      <c r="B10916" s="406" t="s">
        <v>12905</v>
      </c>
      <c r="C10916" s="406" t="s">
        <v>280</v>
      </c>
      <c r="D10916" s="406">
        <v>79.95</v>
      </c>
      <c r="E10916" s="404" t="s">
        <v>65</v>
      </c>
      <c r="G10916"/>
    </row>
    <row r="10917" spans="1:7" ht="34.5" customHeight="1" thickBot="1" x14ac:dyDescent="0.25">
      <c r="A10917" s="359"/>
      <c r="B10917" s="359"/>
      <c r="C10917" s="359"/>
      <c r="D10917" s="359"/>
      <c r="E10917" s="241"/>
      <c r="G10917"/>
    </row>
    <row r="10918" spans="1:7" ht="34.5" customHeight="1" thickBot="1" x14ac:dyDescent="0.25">
      <c r="A10918" s="358"/>
      <c r="B10918" s="358"/>
      <c r="C10918" s="358"/>
      <c r="D10918" s="358"/>
      <c r="E10918" s="241"/>
      <c r="G10918"/>
    </row>
    <row r="10919" spans="1:7" ht="34.5" customHeight="1" thickBot="1" x14ac:dyDescent="0.25">
      <c r="A10919" s="359"/>
      <c r="B10919" s="359"/>
      <c r="C10919" s="359"/>
      <c r="D10919" s="359"/>
      <c r="E10919" s="241"/>
      <c r="G10919"/>
    </row>
    <row r="10920" spans="1:7" ht="34.5" customHeight="1" thickBot="1" x14ac:dyDescent="0.25">
      <c r="A10920" s="358"/>
      <c r="B10920" s="358"/>
      <c r="C10920" s="358"/>
      <c r="D10920" s="358"/>
      <c r="E10920" s="241"/>
      <c r="G10920"/>
    </row>
    <row r="10921" spans="1:7" ht="34.5" customHeight="1" thickBot="1" x14ac:dyDescent="0.25">
      <c r="A10921" s="359"/>
      <c r="B10921" s="359"/>
      <c r="C10921" s="359"/>
      <c r="D10921" s="359"/>
      <c r="E10921" s="241"/>
      <c r="G10921"/>
    </row>
    <row r="10922" spans="1:7" ht="34.5" customHeight="1" thickBot="1" x14ac:dyDescent="0.25">
      <c r="A10922" s="358"/>
      <c r="B10922" s="358"/>
      <c r="C10922" s="358"/>
      <c r="D10922" s="358"/>
      <c r="E10922" s="241"/>
      <c r="G10922"/>
    </row>
    <row r="10923" spans="1:7" ht="34.5" customHeight="1" thickBot="1" x14ac:dyDescent="0.25">
      <c r="A10923" s="359"/>
      <c r="B10923" s="359"/>
      <c r="C10923" s="359"/>
      <c r="D10923" s="359"/>
      <c r="E10923" s="241"/>
      <c r="G10923"/>
    </row>
    <row r="10924" spans="1:7" ht="34.5" customHeight="1" thickBot="1" x14ac:dyDescent="0.25">
      <c r="A10924" s="358"/>
      <c r="B10924" s="358"/>
      <c r="C10924" s="358"/>
      <c r="D10924" s="358"/>
      <c r="E10924" s="241"/>
      <c r="G10924"/>
    </row>
    <row r="10925" spans="1:7" ht="34.5" customHeight="1" thickBot="1" x14ac:dyDescent="0.25">
      <c r="A10925" s="359"/>
      <c r="B10925" s="359"/>
      <c r="C10925" s="359"/>
      <c r="D10925" s="359"/>
      <c r="E10925" s="241"/>
      <c r="G10925"/>
    </row>
    <row r="10926" spans="1:7" ht="34.5" customHeight="1" thickBot="1" x14ac:dyDescent="0.25">
      <c r="A10926" s="358"/>
      <c r="B10926" s="358"/>
      <c r="C10926" s="358"/>
      <c r="D10926" s="358"/>
      <c r="E10926" s="241"/>
      <c r="G10926"/>
    </row>
    <row r="10927" spans="1:7" ht="34.5" customHeight="1" thickBot="1" x14ac:dyDescent="0.25">
      <c r="A10927" s="359"/>
      <c r="B10927" s="359"/>
      <c r="C10927" s="359"/>
      <c r="D10927" s="359"/>
      <c r="E10927" s="241"/>
      <c r="G10927"/>
    </row>
    <row r="10928" spans="1:7" ht="34.5" customHeight="1" thickBot="1" x14ac:dyDescent="0.25">
      <c r="A10928" s="358"/>
      <c r="B10928" s="358"/>
      <c r="C10928" s="358"/>
      <c r="D10928" s="358"/>
      <c r="E10928" s="241"/>
      <c r="G10928"/>
    </row>
    <row r="10929" spans="1:7" ht="34.5" customHeight="1" thickBot="1" x14ac:dyDescent="0.25">
      <c r="A10929" s="359"/>
      <c r="B10929" s="359"/>
      <c r="C10929" s="359"/>
      <c r="D10929" s="359"/>
      <c r="E10929" s="241"/>
      <c r="G10929"/>
    </row>
    <row r="10930" spans="1:7" ht="34.5" customHeight="1" thickBot="1" x14ac:dyDescent="0.25">
      <c r="A10930" s="358"/>
      <c r="B10930" s="358"/>
      <c r="C10930" s="358"/>
      <c r="D10930" s="358"/>
      <c r="E10930" s="241"/>
      <c r="G10930"/>
    </row>
    <row r="10931" spans="1:7" ht="34.5" customHeight="1" thickBot="1" x14ac:dyDescent="0.25">
      <c r="A10931" s="359"/>
      <c r="B10931" s="359"/>
      <c r="C10931" s="359"/>
      <c r="D10931" s="359"/>
      <c r="E10931" s="241"/>
      <c r="G10931"/>
    </row>
    <row r="10932" spans="1:7" ht="34.5" customHeight="1" thickBot="1" x14ac:dyDescent="0.25">
      <c r="A10932" s="358"/>
      <c r="B10932" s="358"/>
      <c r="C10932" s="358"/>
      <c r="D10932" s="358"/>
      <c r="E10932" s="241"/>
      <c r="G10932"/>
    </row>
    <row r="10933" spans="1:7" ht="34.5" customHeight="1" thickBot="1" x14ac:dyDescent="0.25">
      <c r="A10933" s="359"/>
      <c r="B10933" s="359"/>
      <c r="C10933" s="359"/>
      <c r="D10933" s="359"/>
      <c r="E10933" s="241"/>
      <c r="G10933"/>
    </row>
    <row r="10934" spans="1:7" ht="13.5" thickBot="1" x14ac:dyDescent="0.25">
      <c r="A10934" s="358"/>
      <c r="B10934" s="358"/>
      <c r="C10934" s="358"/>
      <c r="D10934" s="358"/>
      <c r="E10934" s="241"/>
      <c r="G10934"/>
    </row>
    <row r="10935" spans="1:7" ht="13.5" thickBot="1" x14ac:dyDescent="0.25">
      <c r="A10935" s="359"/>
      <c r="B10935" s="359"/>
      <c r="C10935" s="359"/>
      <c r="D10935" s="359"/>
      <c r="E10935" s="241"/>
      <c r="G10935"/>
    </row>
    <row r="10936" spans="1:7" ht="13.5" thickBot="1" x14ac:dyDescent="0.25">
      <c r="A10936" s="358"/>
      <c r="B10936" s="358"/>
      <c r="C10936" s="358"/>
      <c r="D10936" s="358"/>
      <c r="E10936" s="241"/>
      <c r="G10936"/>
    </row>
    <row r="10937" spans="1:7" ht="13.5" thickBot="1" x14ac:dyDescent="0.25">
      <c r="A10937" s="359"/>
      <c r="B10937" s="359"/>
      <c r="C10937" s="359"/>
      <c r="D10937" s="359"/>
      <c r="E10937" s="241"/>
      <c r="G10937"/>
    </row>
    <row r="10938" spans="1:7" ht="13.5" thickBot="1" x14ac:dyDescent="0.25">
      <c r="A10938" s="358"/>
      <c r="B10938" s="358"/>
      <c r="C10938" s="358"/>
      <c r="D10938" s="358"/>
      <c r="E10938" s="241"/>
      <c r="G10938"/>
    </row>
    <row r="10939" spans="1:7" ht="13.5" thickBot="1" x14ac:dyDescent="0.25">
      <c r="A10939" s="359"/>
      <c r="B10939" s="359"/>
      <c r="C10939" s="359"/>
      <c r="D10939" s="359"/>
      <c r="E10939" s="241"/>
      <c r="G10939"/>
    </row>
    <row r="10940" spans="1:7" ht="13.5" thickBot="1" x14ac:dyDescent="0.25">
      <c r="A10940" s="358"/>
      <c r="B10940" s="358"/>
      <c r="C10940" s="358"/>
      <c r="D10940" s="358"/>
      <c r="E10940" s="241"/>
      <c r="G10940"/>
    </row>
    <row r="10941" spans="1:7" ht="13.5" thickBot="1" x14ac:dyDescent="0.25">
      <c r="A10941" s="359"/>
      <c r="B10941" s="359"/>
      <c r="C10941" s="359"/>
      <c r="D10941" s="359"/>
      <c r="E10941" s="241"/>
      <c r="G10941"/>
    </row>
    <row r="10942" spans="1:7" ht="13.5" thickBot="1" x14ac:dyDescent="0.25">
      <c r="A10942" s="358"/>
      <c r="B10942" s="358"/>
      <c r="C10942" s="358"/>
      <c r="D10942" s="358"/>
      <c r="E10942" s="241"/>
      <c r="G10942"/>
    </row>
    <row r="10943" spans="1:7" ht="13.5" thickBot="1" x14ac:dyDescent="0.25">
      <c r="A10943" s="359"/>
      <c r="B10943" s="359"/>
      <c r="C10943" s="359"/>
      <c r="D10943" s="359"/>
      <c r="E10943" s="241"/>
      <c r="G10943"/>
    </row>
    <row r="10944" spans="1:7" ht="13.5" thickBot="1" x14ac:dyDescent="0.25">
      <c r="A10944" s="358"/>
      <c r="B10944" s="358"/>
      <c r="C10944" s="358"/>
      <c r="D10944" s="358"/>
      <c r="E10944" s="241"/>
      <c r="G10944"/>
    </row>
    <row r="10945" spans="1:7" ht="13.5" thickBot="1" x14ac:dyDescent="0.25">
      <c r="A10945" s="359"/>
      <c r="B10945" s="359"/>
      <c r="C10945" s="359"/>
      <c r="D10945" s="359"/>
      <c r="E10945" s="241"/>
      <c r="G10945"/>
    </row>
    <row r="10946" spans="1:7" ht="13.5" thickBot="1" x14ac:dyDescent="0.25">
      <c r="A10946" s="358"/>
      <c r="B10946" s="358"/>
      <c r="C10946" s="358"/>
      <c r="D10946" s="358"/>
      <c r="E10946" s="241"/>
      <c r="G10946"/>
    </row>
    <row r="10947" spans="1:7" ht="13.5" thickBot="1" x14ac:dyDescent="0.25">
      <c r="A10947" s="359"/>
      <c r="B10947" s="359"/>
      <c r="C10947" s="359"/>
      <c r="D10947" s="359"/>
      <c r="E10947" s="241"/>
      <c r="G10947"/>
    </row>
    <row r="10948" spans="1:7" ht="13.5" thickBot="1" x14ac:dyDescent="0.25">
      <c r="A10948" s="358"/>
      <c r="B10948" s="358"/>
      <c r="C10948" s="358"/>
      <c r="D10948" s="358"/>
      <c r="E10948" s="241"/>
      <c r="G10948"/>
    </row>
    <row r="10949" spans="1:7" ht="25.5" customHeight="1" thickBot="1" x14ac:dyDescent="0.25">
      <c r="A10949" s="359"/>
      <c r="B10949" s="359"/>
      <c r="C10949" s="359"/>
      <c r="D10949" s="359"/>
      <c r="E10949" s="241"/>
      <c r="G10949"/>
    </row>
    <row r="10950" spans="1:7" ht="13.5" thickBot="1" x14ac:dyDescent="0.25">
      <c r="A10950" s="358"/>
      <c r="B10950" s="358"/>
      <c r="C10950" s="358"/>
      <c r="D10950" s="358"/>
      <c r="E10950" s="241"/>
      <c r="G10950"/>
    </row>
    <row r="10951" spans="1:7" ht="13.5" thickBot="1" x14ac:dyDescent="0.25">
      <c r="A10951" s="359"/>
      <c r="B10951" s="359"/>
      <c r="C10951" s="359"/>
      <c r="D10951" s="359"/>
      <c r="E10951" s="241"/>
      <c r="G10951"/>
    </row>
    <row r="10952" spans="1:7" ht="13.5" thickBot="1" x14ac:dyDescent="0.25">
      <c r="A10952" s="358"/>
      <c r="B10952" s="358"/>
      <c r="C10952" s="358"/>
      <c r="D10952" s="358"/>
      <c r="E10952" s="241"/>
      <c r="G10952"/>
    </row>
    <row r="10953" spans="1:7" ht="13.5" thickBot="1" x14ac:dyDescent="0.25">
      <c r="A10953" s="359"/>
      <c r="B10953" s="359"/>
      <c r="C10953" s="359"/>
      <c r="D10953" s="359"/>
      <c r="E10953" s="241"/>
      <c r="G10953"/>
    </row>
    <row r="10954" spans="1:7" ht="13.5" thickBot="1" x14ac:dyDescent="0.25">
      <c r="A10954" s="358"/>
      <c r="B10954" s="358"/>
      <c r="C10954" s="358"/>
      <c r="D10954" s="358"/>
      <c r="E10954" s="241"/>
      <c r="G10954"/>
    </row>
    <row r="10955" spans="1:7" ht="13.5" thickBot="1" x14ac:dyDescent="0.25">
      <c r="A10955" s="359"/>
      <c r="B10955" s="359"/>
      <c r="C10955" s="359"/>
      <c r="D10955" s="359"/>
      <c r="E10955" s="241"/>
      <c r="G10955"/>
    </row>
    <row r="10956" spans="1:7" ht="13.5" thickBot="1" x14ac:dyDescent="0.25">
      <c r="A10956" s="358"/>
      <c r="B10956" s="358"/>
      <c r="C10956" s="358"/>
      <c r="D10956" s="358"/>
      <c r="E10956" s="241"/>
      <c r="G10956"/>
    </row>
    <row r="10957" spans="1:7" ht="13.5" thickBot="1" x14ac:dyDescent="0.25">
      <c r="A10957" s="359"/>
      <c r="B10957" s="359"/>
      <c r="C10957" s="359"/>
      <c r="D10957" s="359"/>
      <c r="E10957" s="241"/>
      <c r="G10957"/>
    </row>
    <row r="10958" spans="1:7" ht="13.5" thickBot="1" x14ac:dyDescent="0.25">
      <c r="A10958" s="358"/>
      <c r="B10958" s="358"/>
      <c r="C10958" s="358"/>
      <c r="D10958" s="358"/>
      <c r="E10958" s="241"/>
      <c r="G10958"/>
    </row>
    <row r="10959" spans="1:7" ht="13.5" thickBot="1" x14ac:dyDescent="0.25">
      <c r="A10959" s="359"/>
      <c r="B10959" s="359"/>
      <c r="C10959" s="359"/>
      <c r="D10959" s="359"/>
      <c r="E10959" s="241"/>
      <c r="G10959"/>
    </row>
    <row r="10960" spans="1:7" ht="13.5" thickBot="1" x14ac:dyDescent="0.25">
      <c r="A10960" s="358"/>
      <c r="B10960" s="358"/>
      <c r="C10960" s="358"/>
      <c r="D10960" s="358"/>
      <c r="E10960" s="241"/>
      <c r="G10960"/>
    </row>
    <row r="10961" spans="1:7" ht="13.5" thickBot="1" x14ac:dyDescent="0.25">
      <c r="A10961" s="359"/>
      <c r="B10961" s="359"/>
      <c r="C10961" s="359"/>
      <c r="D10961" s="359"/>
      <c r="E10961" s="241"/>
      <c r="G10961"/>
    </row>
    <row r="10962" spans="1:7" ht="13.5" thickBot="1" x14ac:dyDescent="0.25">
      <c r="A10962" s="358"/>
      <c r="B10962" s="358"/>
      <c r="C10962" s="358"/>
      <c r="D10962" s="358"/>
      <c r="E10962" s="241"/>
      <c r="G10962"/>
    </row>
    <row r="10963" spans="1:7" ht="13.5" thickBot="1" x14ac:dyDescent="0.25">
      <c r="A10963" s="359"/>
      <c r="B10963" s="359"/>
      <c r="C10963" s="359"/>
      <c r="D10963" s="359"/>
      <c r="E10963" s="241"/>
      <c r="G10963"/>
    </row>
    <row r="10964" spans="1:7" ht="13.5" thickBot="1" x14ac:dyDescent="0.25">
      <c r="A10964" s="358"/>
      <c r="B10964" s="358"/>
      <c r="C10964" s="358"/>
      <c r="D10964" s="358"/>
      <c r="E10964" s="241"/>
      <c r="G10964"/>
    </row>
    <row r="10965" spans="1:7" ht="13.5" thickBot="1" x14ac:dyDescent="0.25">
      <c r="A10965" s="359"/>
      <c r="B10965" s="359"/>
      <c r="C10965" s="359"/>
      <c r="D10965" s="359"/>
      <c r="E10965" s="241"/>
      <c r="G10965"/>
    </row>
    <row r="10966" spans="1:7" ht="13.5" thickBot="1" x14ac:dyDescent="0.25">
      <c r="A10966" s="358"/>
      <c r="B10966" s="358"/>
      <c r="C10966" s="358"/>
      <c r="D10966" s="358"/>
      <c r="E10966" s="241"/>
      <c r="G10966"/>
    </row>
    <row r="10967" spans="1:7" ht="13.5" thickBot="1" x14ac:dyDescent="0.25">
      <c r="A10967" s="359"/>
      <c r="B10967" s="359"/>
      <c r="C10967" s="359"/>
      <c r="D10967" s="359"/>
      <c r="E10967" s="241"/>
      <c r="G10967"/>
    </row>
    <row r="10968" spans="1:7" ht="13.5" thickBot="1" x14ac:dyDescent="0.25">
      <c r="A10968" s="358"/>
      <c r="B10968" s="358"/>
      <c r="C10968" s="358"/>
      <c r="D10968" s="358"/>
      <c r="E10968" s="241"/>
      <c r="G10968"/>
    </row>
    <row r="10969" spans="1:7" ht="13.5" thickBot="1" x14ac:dyDescent="0.25">
      <c r="A10969" s="359"/>
      <c r="B10969" s="359"/>
      <c r="C10969" s="359"/>
      <c r="D10969" s="359"/>
      <c r="E10969" s="241"/>
      <c r="G10969"/>
    </row>
    <row r="10970" spans="1:7" ht="13.5" thickBot="1" x14ac:dyDescent="0.25">
      <c r="A10970" s="358"/>
      <c r="B10970" s="358"/>
      <c r="C10970" s="358"/>
      <c r="D10970" s="358"/>
      <c r="E10970" s="241"/>
      <c r="G10970"/>
    </row>
    <row r="10971" spans="1:7" ht="13.5" thickBot="1" x14ac:dyDescent="0.25">
      <c r="A10971" s="359"/>
      <c r="B10971" s="359"/>
      <c r="C10971" s="359"/>
      <c r="D10971" s="359"/>
      <c r="E10971" s="241"/>
      <c r="G10971"/>
    </row>
    <row r="10972" spans="1:7" ht="13.5" thickBot="1" x14ac:dyDescent="0.25">
      <c r="A10972" s="358"/>
      <c r="B10972" s="358"/>
      <c r="C10972" s="358"/>
      <c r="D10972" s="358"/>
      <c r="E10972" s="241"/>
      <c r="G10972"/>
    </row>
    <row r="10973" spans="1:7" ht="13.5" thickBot="1" x14ac:dyDescent="0.25">
      <c r="A10973" s="359"/>
      <c r="B10973" s="359"/>
      <c r="C10973" s="359"/>
      <c r="D10973" s="359"/>
      <c r="E10973" s="241"/>
      <c r="G10973"/>
    </row>
    <row r="10974" spans="1:7" ht="13.5" thickBot="1" x14ac:dyDescent="0.25">
      <c r="A10974" s="358"/>
      <c r="B10974" s="358"/>
      <c r="C10974" s="358"/>
      <c r="D10974" s="358"/>
      <c r="E10974" s="241"/>
      <c r="G10974"/>
    </row>
    <row r="10975" spans="1:7" ht="13.5" thickBot="1" x14ac:dyDescent="0.25">
      <c r="A10975" s="359"/>
      <c r="B10975" s="359"/>
      <c r="C10975" s="359"/>
      <c r="D10975" s="359"/>
      <c r="E10975" s="241"/>
      <c r="G10975"/>
    </row>
    <row r="10976" spans="1:7" ht="13.5" thickBot="1" x14ac:dyDescent="0.25">
      <c r="A10976" s="358"/>
      <c r="B10976" s="358"/>
      <c r="C10976" s="358"/>
      <c r="D10976" s="358"/>
      <c r="E10976" s="241"/>
      <c r="G10976"/>
    </row>
    <row r="10977" spans="1:7" ht="13.5" thickBot="1" x14ac:dyDescent="0.25">
      <c r="A10977" s="359"/>
      <c r="B10977" s="359"/>
      <c r="C10977" s="359"/>
      <c r="D10977" s="359"/>
      <c r="E10977" s="241"/>
      <c r="G10977"/>
    </row>
    <row r="10978" spans="1:7" ht="13.5" thickBot="1" x14ac:dyDescent="0.25">
      <c r="A10978" s="358"/>
      <c r="B10978" s="358"/>
      <c r="C10978" s="358"/>
      <c r="D10978" s="358"/>
      <c r="E10978" s="241"/>
      <c r="G10978"/>
    </row>
    <row r="10979" spans="1:7" ht="13.5" thickBot="1" x14ac:dyDescent="0.25">
      <c r="A10979" s="359"/>
      <c r="B10979" s="359"/>
      <c r="C10979" s="359"/>
      <c r="D10979" s="359"/>
      <c r="E10979" s="241"/>
      <c r="G10979"/>
    </row>
    <row r="10980" spans="1:7" ht="13.5" thickBot="1" x14ac:dyDescent="0.25">
      <c r="A10980" s="358"/>
      <c r="B10980" s="358"/>
      <c r="C10980" s="358"/>
      <c r="D10980" s="358"/>
      <c r="E10980" s="241"/>
      <c r="G10980"/>
    </row>
    <row r="10981" spans="1:7" ht="13.5" thickBot="1" x14ac:dyDescent="0.25">
      <c r="A10981" s="359"/>
      <c r="B10981" s="359"/>
      <c r="C10981" s="359"/>
      <c r="D10981" s="359"/>
      <c r="E10981" s="241"/>
      <c r="G10981"/>
    </row>
    <row r="10982" spans="1:7" ht="13.5" thickBot="1" x14ac:dyDescent="0.25">
      <c r="A10982" s="358"/>
      <c r="B10982" s="358"/>
      <c r="C10982" s="358"/>
      <c r="D10982" s="358"/>
      <c r="E10982" s="241"/>
      <c r="G10982"/>
    </row>
    <row r="10983" spans="1:7" ht="13.5" thickBot="1" x14ac:dyDescent="0.25">
      <c r="A10983" s="359"/>
      <c r="B10983" s="359"/>
      <c r="C10983" s="359"/>
      <c r="D10983" s="359"/>
      <c r="E10983" s="241"/>
      <c r="G10983"/>
    </row>
    <row r="10984" spans="1:7" ht="13.5" thickBot="1" x14ac:dyDescent="0.25">
      <c r="A10984" s="358"/>
      <c r="B10984" s="358"/>
      <c r="C10984" s="358"/>
      <c r="D10984" s="358"/>
      <c r="E10984" s="241"/>
      <c r="G10984"/>
    </row>
    <row r="10985" spans="1:7" ht="13.5" thickBot="1" x14ac:dyDescent="0.25">
      <c r="A10985" s="398"/>
      <c r="B10985" s="398"/>
      <c r="C10985" s="398"/>
      <c r="D10985" s="398"/>
      <c r="E10985" s="241"/>
      <c r="G10985"/>
    </row>
    <row r="10986" spans="1:7" ht="13.5" thickBot="1" x14ac:dyDescent="0.25">
      <c r="A10986" s="358"/>
      <c r="B10986" s="358"/>
      <c r="C10986" s="358"/>
      <c r="D10986" s="358"/>
      <c r="E10986" s="241"/>
      <c r="G10986"/>
    </row>
    <row r="10987" spans="1:7" ht="13.5" thickBot="1" x14ac:dyDescent="0.25">
      <c r="A10987" s="359"/>
      <c r="B10987" s="359"/>
      <c r="C10987" s="359"/>
      <c r="D10987" s="359"/>
      <c r="E10987" s="241"/>
      <c r="G10987"/>
    </row>
    <row r="10988" spans="1:7" ht="13.5" thickBot="1" x14ac:dyDescent="0.25">
      <c r="A10988" s="358"/>
      <c r="B10988" s="358"/>
      <c r="C10988" s="358"/>
      <c r="D10988" s="358"/>
      <c r="E10988" s="241"/>
      <c r="G10988"/>
    </row>
    <row r="10989" spans="1:7" ht="13.5" thickBot="1" x14ac:dyDescent="0.25">
      <c r="A10989" s="359"/>
      <c r="B10989" s="359"/>
      <c r="C10989" s="359"/>
      <c r="D10989" s="359"/>
      <c r="E10989" s="241"/>
      <c r="G10989"/>
    </row>
    <row r="10990" spans="1:7" ht="13.5" thickBot="1" x14ac:dyDescent="0.25">
      <c r="A10990" s="358"/>
      <c r="B10990" s="358"/>
      <c r="C10990" s="358"/>
      <c r="D10990" s="358"/>
      <c r="E10990" s="241"/>
      <c r="G10990"/>
    </row>
    <row r="10991" spans="1:7" ht="13.5" thickBot="1" x14ac:dyDescent="0.25">
      <c r="A10991" s="359"/>
      <c r="B10991" s="359"/>
      <c r="C10991" s="359"/>
      <c r="D10991" s="359"/>
      <c r="E10991" s="241"/>
      <c r="G10991"/>
    </row>
    <row r="10992" spans="1:7" ht="13.5" thickBot="1" x14ac:dyDescent="0.25">
      <c r="A10992" s="358"/>
      <c r="B10992" s="358"/>
      <c r="C10992" s="358"/>
      <c r="D10992" s="358"/>
      <c r="E10992" s="241"/>
      <c r="G10992"/>
    </row>
    <row r="10993" spans="1:12" ht="13.5" thickBot="1" x14ac:dyDescent="0.25">
      <c r="A10993" s="356"/>
      <c r="B10993" s="356"/>
      <c r="C10993" s="356"/>
      <c r="D10993" s="356"/>
      <c r="E10993" s="241"/>
    </row>
    <row r="10994" spans="1:12" ht="13.5" thickBot="1" x14ac:dyDescent="0.25">
      <c r="A10994" s="355"/>
      <c r="B10994" s="355"/>
      <c r="C10994" s="355"/>
      <c r="D10994" s="355"/>
      <c r="E10994" s="241"/>
      <c r="H10994" s="195"/>
    </row>
    <row r="10995" spans="1:12" ht="13.5" thickBot="1" x14ac:dyDescent="0.25">
      <c r="A10995" s="357"/>
      <c r="B10995" s="357"/>
      <c r="C10995" s="357"/>
      <c r="E10995" s="241"/>
    </row>
    <row r="10996" spans="1:12" ht="13.5" thickBot="1" x14ac:dyDescent="0.25">
      <c r="A10996" s="243"/>
      <c r="B10996" s="243"/>
      <c r="C10996" s="243"/>
      <c r="D10996" s="243"/>
      <c r="E10996" s="241"/>
    </row>
    <row r="10997" spans="1:12" ht="13.5" thickBot="1" x14ac:dyDescent="0.25">
      <c r="A10997" s="242"/>
      <c r="B10997" s="242"/>
      <c r="C10997" s="242"/>
      <c r="D10997" s="242"/>
      <c r="E10997" s="241"/>
    </row>
    <row r="10998" spans="1:12" x14ac:dyDescent="0.2">
      <c r="A10998" s="244"/>
      <c r="E10998" s="241"/>
    </row>
    <row r="10999" spans="1:12" x14ac:dyDescent="0.2">
      <c r="A10999" s="94"/>
      <c r="B10999" s="91"/>
      <c r="E10999" s="195"/>
    </row>
    <row r="11000" spans="1:12" x14ac:dyDescent="0.2">
      <c r="A11000" s="94"/>
      <c r="B11000" s="91"/>
      <c r="E11000" s="195"/>
    </row>
    <row r="11001" spans="1:12" x14ac:dyDescent="0.2">
      <c r="A11001" s="94"/>
      <c r="B11001" s="91"/>
      <c r="E11001" s="195"/>
    </row>
    <row r="11002" spans="1:12" x14ac:dyDescent="0.2">
      <c r="A11002" s="94"/>
      <c r="B11002" s="91"/>
      <c r="E11002" s="195"/>
    </row>
    <row r="11003" spans="1:12" x14ac:dyDescent="0.2">
      <c r="A11003" s="94"/>
      <c r="B11003" s="91"/>
      <c r="E11003" s="195"/>
    </row>
    <row r="11004" spans="1:12" x14ac:dyDescent="0.2">
      <c r="A11004" s="94"/>
      <c r="B11004" s="91"/>
      <c r="E11004" s="195"/>
    </row>
    <row r="11005" spans="1:12" x14ac:dyDescent="0.2">
      <c r="A11005" s="94"/>
      <c r="B11005" s="91"/>
      <c r="E11005" s="195"/>
    </row>
    <row r="11006" spans="1:12" x14ac:dyDescent="0.2">
      <c r="A11006" s="94"/>
      <c r="B11006" s="91"/>
      <c r="E11006" s="195"/>
      <c r="F11006" s="195"/>
      <c r="G11006" s="101"/>
      <c r="I11006" s="193"/>
      <c r="J11006" s="195"/>
      <c r="L11006" s="16"/>
    </row>
    <row r="11007" spans="1:12" x14ac:dyDescent="0.2">
      <c r="A11007" s="94"/>
      <c r="B11007" s="91"/>
      <c r="E11007" s="195"/>
      <c r="F11007" s="195"/>
      <c r="G11007" s="101"/>
      <c r="I11007" s="193"/>
      <c r="J11007" s="195"/>
      <c r="L11007" s="16"/>
    </row>
    <row r="11008" spans="1:12" x14ac:dyDescent="0.2">
      <c r="A11008" s="94"/>
      <c r="B11008" s="91"/>
      <c r="E11008" s="195"/>
      <c r="F11008" s="195"/>
      <c r="G11008" s="101"/>
      <c r="I11008" s="193"/>
      <c r="J11008" s="195"/>
      <c r="L11008" s="16"/>
    </row>
    <row r="11009" spans="1:12" x14ac:dyDescent="0.2">
      <c r="A11009" s="94"/>
      <c r="B11009" s="91"/>
      <c r="E11009" s="195"/>
      <c r="F11009" s="195"/>
      <c r="G11009" s="101"/>
      <c r="I11009" s="193"/>
      <c r="J11009" s="195"/>
      <c r="L11009" s="16"/>
    </row>
    <row r="11010" spans="1:12" x14ac:dyDescent="0.2">
      <c r="A11010" s="94"/>
      <c r="B11010" s="91"/>
      <c r="E11010" s="195"/>
      <c r="F11010" s="195"/>
      <c r="G11010" s="101"/>
      <c r="I11010" s="193"/>
      <c r="J11010" s="195"/>
    </row>
    <row r="11011" spans="1:12" x14ac:dyDescent="0.2">
      <c r="A11011" s="94"/>
      <c r="B11011" s="91"/>
      <c r="E11011" s="195"/>
      <c r="F11011" s="195"/>
      <c r="G11011" s="101"/>
      <c r="I11011" s="193"/>
      <c r="J11011" s="195"/>
    </row>
    <row r="11012" spans="1:12" x14ac:dyDescent="0.2">
      <c r="A11012" s="94"/>
      <c r="B11012" s="91"/>
      <c r="E11012" s="195"/>
      <c r="F11012" s="195"/>
      <c r="G11012" s="101"/>
      <c r="I11012" s="193"/>
      <c r="J11012" s="195"/>
    </row>
    <row r="11013" spans="1:12" x14ac:dyDescent="0.2">
      <c r="A11013" s="94"/>
      <c r="B11013" s="91"/>
      <c r="E11013" s="195"/>
      <c r="F11013" s="195"/>
      <c r="G11013" s="101"/>
      <c r="I11013" s="193"/>
      <c r="J11013" s="195"/>
    </row>
    <row r="11014" spans="1:12" x14ac:dyDescent="0.2">
      <c r="A11014" s="94"/>
      <c r="B11014" s="91"/>
      <c r="E11014" s="195"/>
      <c r="F11014" s="44"/>
      <c r="G11014" s="101"/>
      <c r="I11014" s="193"/>
      <c r="J11014" s="195"/>
    </row>
    <row r="11015" spans="1:12" x14ac:dyDescent="0.2">
      <c r="A11015" s="94"/>
      <c r="B11015" s="91"/>
      <c r="E11015" s="195"/>
      <c r="F11015" s="44"/>
      <c r="G11015" s="101"/>
      <c r="I11015" s="193"/>
      <c r="J11015" s="195"/>
    </row>
    <row r="11016" spans="1:12" x14ac:dyDescent="0.2">
      <c r="A11016" s="94"/>
      <c r="B11016" s="91"/>
      <c r="E11016" s="195"/>
      <c r="F11016" s="195"/>
      <c r="G11016" s="101"/>
      <c r="I11016" s="193"/>
      <c r="J11016" s="195"/>
    </row>
    <row r="11017" spans="1:12" x14ac:dyDescent="0.2">
      <c r="A11017" s="94"/>
      <c r="B11017" s="91"/>
      <c r="E11017" s="195"/>
      <c r="F11017" s="195"/>
      <c r="G11017" s="101"/>
      <c r="I11017" s="193"/>
      <c r="J11017" s="195"/>
    </row>
    <row r="11018" spans="1:12" x14ac:dyDescent="0.2">
      <c r="A11018" s="94"/>
      <c r="B11018" s="91"/>
      <c r="E11018" s="195"/>
      <c r="F11018" s="195"/>
      <c r="G11018" s="101"/>
      <c r="I11018" s="193"/>
      <c r="J11018" s="195"/>
    </row>
    <row r="11019" spans="1:12" x14ac:dyDescent="0.2">
      <c r="A11019" s="94"/>
      <c r="B11019" s="91"/>
      <c r="E11019" s="195"/>
      <c r="F11019" s="195"/>
      <c r="G11019" s="101"/>
      <c r="I11019" s="193"/>
      <c r="J11019" s="195"/>
    </row>
    <row r="11020" spans="1:12" x14ac:dyDescent="0.2">
      <c r="A11020" s="94"/>
      <c r="B11020" s="91"/>
      <c r="E11020" s="195"/>
      <c r="F11020" s="195"/>
      <c r="G11020" s="101"/>
      <c r="I11020" s="193"/>
      <c r="J11020" s="195"/>
    </row>
    <row r="11021" spans="1:12" x14ac:dyDescent="0.2">
      <c r="A11021" s="94"/>
      <c r="B11021" s="91"/>
      <c r="E11021" s="195"/>
      <c r="F11021" s="195"/>
      <c r="G11021" s="101"/>
      <c r="I11021" s="193"/>
      <c r="J11021" s="195"/>
    </row>
    <row r="11022" spans="1:12" x14ac:dyDescent="0.2">
      <c r="A11022" s="94"/>
      <c r="B11022" s="91"/>
      <c r="E11022" s="195"/>
      <c r="F11022" s="195"/>
      <c r="G11022" s="101"/>
      <c r="I11022" s="193"/>
      <c r="J11022" s="195"/>
    </row>
    <row r="11023" spans="1:12" x14ac:dyDescent="0.2">
      <c r="A11023" s="94"/>
      <c r="B11023" s="91"/>
      <c r="E11023" s="195"/>
      <c r="F11023" s="195"/>
      <c r="G11023" s="101"/>
      <c r="I11023" s="193"/>
      <c r="J11023" s="195"/>
    </row>
    <row r="11024" spans="1:12" x14ac:dyDescent="0.2">
      <c r="A11024" s="94"/>
      <c r="B11024" s="91"/>
      <c r="E11024" s="195"/>
      <c r="F11024" s="195"/>
      <c r="G11024" s="101"/>
      <c r="I11024" s="193"/>
      <c r="J11024" s="195"/>
    </row>
    <row r="11025" spans="1:10" x14ac:dyDescent="0.2">
      <c r="A11025" s="94"/>
      <c r="B11025" s="91"/>
      <c r="E11025" s="195"/>
      <c r="F11025" s="195"/>
      <c r="G11025" s="101"/>
      <c r="I11025" s="193"/>
      <c r="J11025" s="195"/>
    </row>
    <row r="11026" spans="1:10" x14ac:dyDescent="0.2">
      <c r="A11026" s="94"/>
      <c r="B11026" s="91"/>
      <c r="E11026" s="195"/>
      <c r="F11026" s="195"/>
      <c r="G11026" s="101"/>
      <c r="I11026" s="193"/>
      <c r="J11026" s="195"/>
    </row>
    <row r="11027" spans="1:10" x14ac:dyDescent="0.2">
      <c r="A11027" s="94"/>
      <c r="B11027" s="91"/>
      <c r="E11027" s="195"/>
    </row>
    <row r="11028" spans="1:10" x14ac:dyDescent="0.2">
      <c r="A11028" s="94"/>
      <c r="B11028" s="91"/>
      <c r="E11028" s="195"/>
    </row>
    <row r="11029" spans="1:10" x14ac:dyDescent="0.2">
      <c r="A11029" s="94"/>
      <c r="B11029" s="91"/>
      <c r="E11029" s="195"/>
    </row>
    <row r="11030" spans="1:10" x14ac:dyDescent="0.2">
      <c r="A11030" s="94"/>
      <c r="B11030" s="91"/>
      <c r="E11030" s="195"/>
    </row>
    <row r="11031" spans="1:10" x14ac:dyDescent="0.2">
      <c r="A11031" s="94"/>
      <c r="B11031" s="91"/>
      <c r="E11031" s="195"/>
    </row>
    <row r="11032" spans="1:10" x14ac:dyDescent="0.2">
      <c r="A11032" s="94"/>
      <c r="B11032" s="91"/>
      <c r="E11032" s="195"/>
    </row>
    <row r="11033" spans="1:10" x14ac:dyDescent="0.2">
      <c r="A11033" s="94"/>
      <c r="B11033" s="91"/>
      <c r="E11033" s="195"/>
    </row>
    <row r="11034" spans="1:10" x14ac:dyDescent="0.2">
      <c r="A11034" s="94"/>
      <c r="B11034" s="91"/>
      <c r="E11034" s="195"/>
    </row>
    <row r="11035" spans="1:10" x14ac:dyDescent="0.2">
      <c r="A11035" s="94"/>
      <c r="B11035" s="91"/>
      <c r="E11035" s="195"/>
    </row>
    <row r="11036" spans="1:10" x14ac:dyDescent="0.2">
      <c r="A11036" s="94"/>
      <c r="B11036" s="91"/>
      <c r="E11036" s="195"/>
    </row>
    <row r="11037" spans="1:10" x14ac:dyDescent="0.2">
      <c r="A11037" s="94"/>
      <c r="B11037" s="91"/>
      <c r="E11037" s="195"/>
    </row>
    <row r="11038" spans="1:10" x14ac:dyDescent="0.2">
      <c r="A11038" s="94"/>
      <c r="B11038" s="91"/>
      <c r="E11038" s="195"/>
    </row>
    <row r="11039" spans="1:10" ht="13.5" thickBot="1" x14ac:dyDescent="0.25">
      <c r="A11039" s="94"/>
      <c r="B11039" s="91"/>
      <c r="E11039" s="195"/>
    </row>
    <row r="11040" spans="1:10" ht="13.5" thickBot="1" x14ac:dyDescent="0.25">
      <c r="A11040" s="355"/>
      <c r="B11040" s="355"/>
      <c r="C11040" s="355"/>
      <c r="D11040" s="355"/>
      <c r="E11040" s="241"/>
    </row>
    <row r="11041" spans="1:5" ht="13.5" thickBot="1" x14ac:dyDescent="0.25">
      <c r="A11041" s="356"/>
      <c r="B11041" s="356"/>
      <c r="C11041" s="356"/>
      <c r="D11041" s="356"/>
      <c r="E11041" s="241"/>
    </row>
    <row r="11042" spans="1:5" ht="13.5" thickBot="1" x14ac:dyDescent="0.25">
      <c r="A11042" s="355"/>
      <c r="B11042" s="355"/>
      <c r="C11042" s="355"/>
      <c r="D11042" s="355"/>
      <c r="E11042" s="241"/>
    </row>
    <row r="11043" spans="1:5" ht="13.5" thickBot="1" x14ac:dyDescent="0.25">
      <c r="A11043" s="356"/>
      <c r="B11043" s="356"/>
      <c r="C11043" s="356"/>
      <c r="D11043" s="356"/>
      <c r="E11043" s="241"/>
    </row>
    <row r="11044" spans="1:5" ht="13.5" thickBot="1" x14ac:dyDescent="0.25">
      <c r="A11044" s="355"/>
      <c r="B11044" s="355"/>
      <c r="C11044" s="355"/>
      <c r="D11044" s="355"/>
      <c r="E11044" s="241"/>
    </row>
    <row r="11045" spans="1:5" ht="13.5" thickBot="1" x14ac:dyDescent="0.25">
      <c r="A11045" s="356"/>
      <c r="B11045" s="356"/>
      <c r="C11045" s="356"/>
      <c r="D11045" s="356"/>
      <c r="E11045" s="241"/>
    </row>
    <row r="11046" spans="1:5" ht="13.5" thickBot="1" x14ac:dyDescent="0.25">
      <c r="A11046" s="355"/>
      <c r="B11046" s="355"/>
      <c r="C11046" s="355"/>
      <c r="D11046" s="355"/>
      <c r="E11046" s="241"/>
    </row>
    <row r="11047" spans="1:5" ht="13.5" thickBot="1" x14ac:dyDescent="0.25">
      <c r="A11047" s="356"/>
      <c r="B11047" s="356"/>
      <c r="C11047" s="356"/>
      <c r="D11047" s="356"/>
      <c r="E11047" s="241"/>
    </row>
    <row r="11048" spans="1:5" ht="13.5" thickBot="1" x14ac:dyDescent="0.25">
      <c r="A11048" s="355"/>
      <c r="B11048" s="355"/>
      <c r="C11048" s="355"/>
      <c r="D11048" s="355"/>
      <c r="E11048" s="241"/>
    </row>
    <row r="11049" spans="1:5" ht="13.5" thickBot="1" x14ac:dyDescent="0.25">
      <c r="A11049" s="356"/>
      <c r="B11049" s="356"/>
      <c r="C11049" s="356"/>
      <c r="D11049" s="356"/>
      <c r="E11049" s="241"/>
    </row>
    <row r="11050" spans="1:5" ht="13.5" thickBot="1" x14ac:dyDescent="0.25">
      <c r="A11050" s="355"/>
      <c r="B11050" s="355"/>
      <c r="C11050" s="355"/>
      <c r="D11050" s="355"/>
      <c r="E11050" s="241"/>
    </row>
    <row r="11051" spans="1:5" ht="13.5" thickBot="1" x14ac:dyDescent="0.25">
      <c r="A11051" s="356"/>
      <c r="B11051" s="356"/>
      <c r="C11051" s="356"/>
      <c r="D11051" s="356"/>
      <c r="E11051" s="241"/>
    </row>
    <row r="11052" spans="1:5" ht="13.5" thickBot="1" x14ac:dyDescent="0.25">
      <c r="A11052" s="355"/>
      <c r="B11052" s="355"/>
      <c r="C11052" s="355"/>
      <c r="D11052" s="355"/>
      <c r="E11052" s="241"/>
    </row>
    <row r="11053" spans="1:5" ht="13.5" thickBot="1" x14ac:dyDescent="0.25">
      <c r="A11053" s="356"/>
      <c r="B11053" s="356"/>
      <c r="C11053" s="356"/>
      <c r="D11053" s="356"/>
      <c r="E11053" s="241"/>
    </row>
    <row r="11054" spans="1:5" ht="13.5" thickBot="1" x14ac:dyDescent="0.25">
      <c r="A11054" s="355"/>
      <c r="B11054" s="355"/>
      <c r="C11054" s="355"/>
      <c r="D11054" s="355"/>
      <c r="E11054" s="241"/>
    </row>
    <row r="11055" spans="1:5" ht="13.5" thickBot="1" x14ac:dyDescent="0.25">
      <c r="A11055" s="356"/>
      <c r="B11055" s="356"/>
      <c r="C11055" s="356"/>
      <c r="D11055" s="356"/>
      <c r="E11055" s="241"/>
    </row>
    <row r="11056" spans="1:5" ht="13.5" thickBot="1" x14ac:dyDescent="0.25">
      <c r="A11056" s="355"/>
      <c r="B11056" s="355"/>
      <c r="C11056" s="355"/>
      <c r="D11056" s="355"/>
      <c r="E11056" s="241"/>
    </row>
    <row r="11057" spans="1:5" ht="13.5" thickBot="1" x14ac:dyDescent="0.25">
      <c r="A11057" s="356"/>
      <c r="B11057" s="356"/>
      <c r="C11057" s="356"/>
      <c r="D11057" s="356"/>
      <c r="E11057" s="241"/>
    </row>
    <row r="11058" spans="1:5" ht="13.5" thickBot="1" x14ac:dyDescent="0.25">
      <c r="A11058" s="355"/>
      <c r="B11058" s="355"/>
      <c r="C11058" s="355"/>
      <c r="D11058" s="355"/>
      <c r="E11058" s="241"/>
    </row>
    <row r="11059" spans="1:5" ht="13.5" thickBot="1" x14ac:dyDescent="0.25">
      <c r="A11059" s="356"/>
      <c r="B11059" s="356"/>
      <c r="C11059" s="356"/>
      <c r="D11059" s="356"/>
      <c r="E11059" s="241"/>
    </row>
    <row r="11060" spans="1:5" ht="13.5" thickBot="1" x14ac:dyDescent="0.25">
      <c r="A11060" s="355"/>
      <c r="B11060" s="355"/>
      <c r="C11060" s="355"/>
      <c r="D11060" s="355"/>
      <c r="E11060" s="241"/>
    </row>
    <row r="11061" spans="1:5" ht="13.5" thickBot="1" x14ac:dyDescent="0.25">
      <c r="A11061" s="356"/>
      <c r="B11061" s="356"/>
      <c r="C11061" s="356"/>
      <c r="D11061" s="356"/>
      <c r="E11061" s="241"/>
    </row>
    <row r="11062" spans="1:5" ht="13.5" thickBot="1" x14ac:dyDescent="0.25">
      <c r="A11062" s="355"/>
      <c r="B11062" s="355"/>
      <c r="C11062" s="355"/>
      <c r="D11062" s="355"/>
      <c r="E11062" s="241"/>
    </row>
    <row r="11063" spans="1:5" ht="13.5" thickBot="1" x14ac:dyDescent="0.25">
      <c r="A11063" s="356"/>
      <c r="B11063" s="356"/>
      <c r="C11063" s="356"/>
      <c r="D11063" s="356"/>
      <c r="E11063" s="241"/>
    </row>
    <row r="11064" spans="1:5" ht="13.5" thickBot="1" x14ac:dyDescent="0.25">
      <c r="A11064" s="355"/>
      <c r="B11064" s="355"/>
      <c r="C11064" s="355"/>
      <c r="D11064" s="355"/>
      <c r="E11064" s="241"/>
    </row>
    <row r="11065" spans="1:5" ht="13.5" thickBot="1" x14ac:dyDescent="0.25">
      <c r="A11065" s="357"/>
      <c r="B11065" s="357"/>
      <c r="C11065" s="357"/>
      <c r="E11065" s="241"/>
    </row>
    <row r="11066" spans="1:5" ht="13.5" thickBot="1" x14ac:dyDescent="0.25">
      <c r="A11066" s="243"/>
      <c r="B11066" s="243"/>
      <c r="C11066" s="243"/>
      <c r="D11066" s="243"/>
      <c r="E11066" s="241"/>
    </row>
    <row r="11067" spans="1:5" ht="13.5" thickBot="1" x14ac:dyDescent="0.25">
      <c r="A11067" s="242"/>
      <c r="B11067" s="242"/>
      <c r="C11067" s="242"/>
      <c r="D11067" s="242"/>
      <c r="E11067" s="241"/>
    </row>
    <row r="11068" spans="1:5" x14ac:dyDescent="0.2">
      <c r="A11068" s="244"/>
      <c r="E11068" s="241"/>
    </row>
    <row r="11069" spans="1:5" x14ac:dyDescent="0.2">
      <c r="A11069" s="94"/>
      <c r="B11069" s="91"/>
      <c r="E11069" s="195"/>
    </row>
    <row r="11070" spans="1:5" x14ac:dyDescent="0.2">
      <c r="A11070" s="94"/>
      <c r="B11070" s="91"/>
      <c r="E11070" s="195"/>
    </row>
    <row r="11071" spans="1:5" x14ac:dyDescent="0.2">
      <c r="A11071" s="94"/>
      <c r="B11071" s="91"/>
      <c r="E11071" s="195"/>
    </row>
    <row r="11072" spans="1:5" x14ac:dyDescent="0.2">
      <c r="A11072" s="94"/>
      <c r="B11072" s="91"/>
      <c r="E11072" s="195"/>
    </row>
    <row r="11073" spans="1:5" x14ac:dyDescent="0.2">
      <c r="A11073" s="94"/>
      <c r="B11073" s="91"/>
      <c r="E11073" s="195"/>
    </row>
    <row r="11074" spans="1:5" x14ac:dyDescent="0.2">
      <c r="A11074" s="94"/>
      <c r="B11074" s="91"/>
      <c r="E11074" s="195"/>
    </row>
    <row r="11075" spans="1:5" x14ac:dyDescent="0.2">
      <c r="A11075" s="94"/>
      <c r="B11075" s="91"/>
      <c r="E11075" s="195"/>
    </row>
    <row r="11076" spans="1:5" x14ac:dyDescent="0.2">
      <c r="A11076" s="94"/>
      <c r="B11076" s="91"/>
      <c r="E11076" s="195"/>
    </row>
    <row r="11077" spans="1:5" x14ac:dyDescent="0.2">
      <c r="A11077" s="94"/>
      <c r="B11077" s="91"/>
      <c r="E11077" s="195"/>
    </row>
    <row r="11078" spans="1:5" x14ac:dyDescent="0.2">
      <c r="A11078" s="94"/>
      <c r="B11078" s="91"/>
      <c r="E11078" s="195"/>
    </row>
    <row r="11079" spans="1:5" x14ac:dyDescent="0.2">
      <c r="A11079" s="94"/>
      <c r="B11079" s="91"/>
      <c r="E11079" s="195"/>
    </row>
    <row r="11080" spans="1:5" x14ac:dyDescent="0.2">
      <c r="A11080" s="94"/>
      <c r="B11080" s="91"/>
      <c r="E11080" s="195"/>
    </row>
    <row r="11081" spans="1:5" x14ac:dyDescent="0.2">
      <c r="A11081" s="94"/>
      <c r="B11081" s="91"/>
      <c r="E11081" s="195"/>
    </row>
    <row r="11082" spans="1:5" x14ac:dyDescent="0.2">
      <c r="A11082" s="94"/>
      <c r="B11082" s="91"/>
      <c r="E11082" s="195"/>
    </row>
    <row r="11083" spans="1:5" x14ac:dyDescent="0.2">
      <c r="A11083" s="94"/>
      <c r="B11083" s="91"/>
      <c r="E11083" s="195"/>
    </row>
    <row r="11084" spans="1:5" x14ac:dyDescent="0.2">
      <c r="A11084" s="94"/>
      <c r="B11084" s="91"/>
      <c r="E11084" s="195"/>
    </row>
    <row r="11085" spans="1:5" x14ac:dyDescent="0.2">
      <c r="A11085" s="94"/>
      <c r="B11085" s="91"/>
      <c r="E11085" s="195"/>
    </row>
    <row r="11086" spans="1:5" x14ac:dyDescent="0.2">
      <c r="A11086" s="94"/>
      <c r="B11086" s="91"/>
      <c r="E11086" s="195"/>
    </row>
    <row r="11087" spans="1:5" x14ac:dyDescent="0.2">
      <c r="A11087" s="94"/>
      <c r="B11087" s="91"/>
      <c r="E11087" s="195"/>
    </row>
    <row r="11088" spans="1:5" x14ac:dyDescent="0.2">
      <c r="A11088" s="94"/>
      <c r="B11088" s="91"/>
      <c r="E11088" s="195"/>
    </row>
    <row r="11089" spans="1:5" x14ac:dyDescent="0.2">
      <c r="A11089" s="94"/>
      <c r="B11089" s="91"/>
      <c r="E11089" s="195"/>
    </row>
    <row r="11090" spans="1:5" x14ac:dyDescent="0.2">
      <c r="A11090" s="94"/>
      <c r="B11090" s="91"/>
      <c r="E11090" s="195"/>
    </row>
    <row r="11091" spans="1:5" x14ac:dyDescent="0.2">
      <c r="A11091" s="94"/>
      <c r="B11091" s="91"/>
      <c r="E11091" s="195"/>
    </row>
    <row r="11092" spans="1:5" x14ac:dyDescent="0.2">
      <c r="A11092" s="94"/>
      <c r="B11092" s="91"/>
      <c r="E11092" s="195"/>
    </row>
    <row r="11093" spans="1:5" x14ac:dyDescent="0.2">
      <c r="A11093" s="94"/>
      <c r="B11093" s="91"/>
      <c r="E11093" s="195"/>
    </row>
    <row r="11094" spans="1:5" x14ac:dyDescent="0.2">
      <c r="A11094" s="94"/>
      <c r="B11094" s="91"/>
      <c r="E11094" s="195"/>
    </row>
    <row r="11095" spans="1:5" x14ac:dyDescent="0.2">
      <c r="A11095" s="94"/>
      <c r="B11095" s="91"/>
      <c r="E11095" s="195"/>
    </row>
    <row r="11096" spans="1:5" x14ac:dyDescent="0.2">
      <c r="A11096" s="94"/>
      <c r="B11096" s="91"/>
      <c r="E11096" s="195"/>
    </row>
    <row r="11097" spans="1:5" x14ac:dyDescent="0.2">
      <c r="A11097" s="94"/>
      <c r="B11097" s="91"/>
      <c r="E11097" s="195"/>
    </row>
    <row r="11098" spans="1:5" x14ac:dyDescent="0.2">
      <c r="A11098" s="94"/>
      <c r="B11098" s="91"/>
      <c r="E11098" s="195"/>
    </row>
    <row r="11099" spans="1:5" x14ac:dyDescent="0.2">
      <c r="A11099" s="94"/>
      <c r="B11099" s="91"/>
      <c r="E11099" s="195"/>
    </row>
    <row r="11100" spans="1:5" x14ac:dyDescent="0.2">
      <c r="A11100" s="94"/>
      <c r="B11100" s="91"/>
      <c r="E11100" s="195"/>
    </row>
    <row r="11101" spans="1:5" x14ac:dyDescent="0.2">
      <c r="A11101" s="94"/>
      <c r="B11101" s="91"/>
      <c r="E11101" s="195"/>
    </row>
    <row r="11102" spans="1:5" x14ac:dyDescent="0.2">
      <c r="A11102" s="94"/>
      <c r="B11102" s="91"/>
      <c r="E11102" s="195"/>
    </row>
    <row r="11103" spans="1:5" x14ac:dyDescent="0.2">
      <c r="A11103" s="94"/>
      <c r="B11103" s="91"/>
      <c r="E11103" s="195"/>
    </row>
    <row r="11104" spans="1:5" x14ac:dyDescent="0.2">
      <c r="A11104" s="94"/>
      <c r="B11104" s="91"/>
      <c r="E11104" s="195"/>
    </row>
    <row r="11105" spans="1:5" x14ac:dyDescent="0.2">
      <c r="A11105" s="94"/>
      <c r="B11105" s="91"/>
      <c r="E11105" s="195"/>
    </row>
    <row r="11106" spans="1:5" x14ac:dyDescent="0.2">
      <c r="A11106" s="94"/>
      <c r="B11106" s="91"/>
      <c r="E11106" s="195"/>
    </row>
    <row r="11107" spans="1:5" x14ac:dyDescent="0.2">
      <c r="A11107" s="94"/>
      <c r="B11107" s="91"/>
      <c r="E11107" s="195"/>
    </row>
    <row r="11108" spans="1:5" x14ac:dyDescent="0.2">
      <c r="A11108" s="94"/>
      <c r="B11108" s="91"/>
      <c r="E11108" s="195"/>
    </row>
    <row r="11109" spans="1:5" x14ac:dyDescent="0.2">
      <c r="A11109" s="94"/>
      <c r="B11109" s="91"/>
      <c r="E11109" s="195"/>
    </row>
    <row r="11110" spans="1:5" x14ac:dyDescent="0.2">
      <c r="A11110" s="94"/>
      <c r="B11110" s="91"/>
      <c r="E11110" s="195"/>
    </row>
    <row r="11111" spans="1:5" x14ac:dyDescent="0.2">
      <c r="A11111" s="94"/>
      <c r="B11111" s="91"/>
      <c r="E11111" s="195"/>
    </row>
    <row r="11112" spans="1:5" x14ac:dyDescent="0.2">
      <c r="A11112" s="94"/>
      <c r="B11112" s="91"/>
      <c r="E11112" s="195"/>
    </row>
    <row r="11113" spans="1:5" x14ac:dyDescent="0.2">
      <c r="A11113" s="94"/>
      <c r="B11113" s="91"/>
      <c r="E11113" s="195"/>
    </row>
    <row r="11114" spans="1:5" x14ac:dyDescent="0.2">
      <c r="A11114" s="94"/>
      <c r="B11114" s="91"/>
      <c r="E11114" s="195"/>
    </row>
    <row r="11115" spans="1:5" x14ac:dyDescent="0.2">
      <c r="A11115" s="94"/>
      <c r="B11115" s="91"/>
      <c r="E11115" s="195"/>
    </row>
    <row r="11116" spans="1:5" x14ac:dyDescent="0.2">
      <c r="A11116" s="94"/>
      <c r="B11116" s="91"/>
      <c r="E11116" s="195"/>
    </row>
    <row r="11117" spans="1:5" x14ac:dyDescent="0.2">
      <c r="A11117" s="94"/>
      <c r="B11117" s="91"/>
      <c r="E11117" s="195"/>
    </row>
    <row r="11118" spans="1:5" x14ac:dyDescent="0.2">
      <c r="A11118" s="94"/>
      <c r="B11118" s="91"/>
      <c r="E11118" s="195"/>
    </row>
    <row r="11119" spans="1:5" x14ac:dyDescent="0.2">
      <c r="A11119" s="94"/>
      <c r="B11119" s="91"/>
      <c r="E11119" s="195"/>
    </row>
    <row r="11120" spans="1:5" x14ac:dyDescent="0.2">
      <c r="A11120" s="94"/>
      <c r="B11120" s="91"/>
      <c r="E11120" s="195"/>
    </row>
    <row r="11121" spans="1:5" x14ac:dyDescent="0.2">
      <c r="A11121" s="94"/>
      <c r="B11121" s="91"/>
      <c r="E11121" s="195"/>
    </row>
    <row r="11122" spans="1:5" x14ac:dyDescent="0.2">
      <c r="A11122" s="94"/>
      <c r="B11122" s="91"/>
      <c r="E11122" s="195"/>
    </row>
    <row r="11123" spans="1:5" x14ac:dyDescent="0.2">
      <c r="A11123" s="94"/>
      <c r="B11123" s="91"/>
      <c r="E11123" s="195"/>
    </row>
    <row r="11124" spans="1:5" x14ac:dyDescent="0.2">
      <c r="A11124" s="94"/>
      <c r="B11124" s="91"/>
      <c r="E11124" s="195"/>
    </row>
    <row r="11125" spans="1:5" x14ac:dyDescent="0.2">
      <c r="A11125" s="94"/>
      <c r="B11125" s="91"/>
      <c r="E11125" s="195"/>
    </row>
    <row r="11126" spans="1:5" x14ac:dyDescent="0.2">
      <c r="A11126" s="94"/>
      <c r="B11126" s="91"/>
      <c r="E11126" s="195"/>
    </row>
    <row r="11127" spans="1:5" x14ac:dyDescent="0.2">
      <c r="A11127" s="94"/>
      <c r="B11127" s="91"/>
      <c r="E11127" s="195"/>
    </row>
    <row r="11128" spans="1:5" x14ac:dyDescent="0.2">
      <c r="A11128" s="94"/>
      <c r="B11128" s="91"/>
      <c r="E11128" s="195"/>
    </row>
    <row r="11129" spans="1:5" x14ac:dyDescent="0.2">
      <c r="A11129" s="94"/>
      <c r="B11129" s="91"/>
      <c r="E11129" s="195"/>
    </row>
    <row r="11130" spans="1:5" x14ac:dyDescent="0.2">
      <c r="A11130" s="94"/>
      <c r="B11130" s="91"/>
      <c r="E11130" s="195"/>
    </row>
    <row r="11131" spans="1:5" x14ac:dyDescent="0.2">
      <c r="A11131" s="94"/>
      <c r="B11131" s="91"/>
      <c r="E11131" s="195"/>
    </row>
    <row r="11132" spans="1:5" x14ac:dyDescent="0.2">
      <c r="A11132" s="94"/>
      <c r="B11132" s="91"/>
      <c r="E11132" s="195"/>
    </row>
    <row r="11133" spans="1:5" x14ac:dyDescent="0.2">
      <c r="A11133" s="94"/>
      <c r="B11133" s="91"/>
      <c r="E11133" s="195"/>
    </row>
    <row r="11134" spans="1:5" x14ac:dyDescent="0.2">
      <c r="A11134" s="94"/>
      <c r="B11134" s="91"/>
      <c r="E11134" s="195"/>
    </row>
    <row r="11135" spans="1:5" x14ac:dyDescent="0.2">
      <c r="A11135" s="94"/>
      <c r="B11135" s="91"/>
      <c r="E11135" s="195"/>
    </row>
    <row r="11136" spans="1:5" x14ac:dyDescent="0.2">
      <c r="A11136" s="94"/>
      <c r="B11136" s="91"/>
      <c r="E11136" s="195"/>
    </row>
    <row r="11137" spans="1:5" x14ac:dyDescent="0.2">
      <c r="A11137" s="94"/>
      <c r="B11137" s="91"/>
      <c r="E11137" s="195"/>
    </row>
    <row r="11138" spans="1:5" x14ac:dyDescent="0.2">
      <c r="A11138" s="94"/>
      <c r="B11138" s="91"/>
      <c r="E11138" s="195"/>
    </row>
    <row r="11139" spans="1:5" x14ac:dyDescent="0.2">
      <c r="A11139" s="94"/>
      <c r="B11139" s="91"/>
      <c r="E11139" s="195"/>
    </row>
    <row r="11140" spans="1:5" x14ac:dyDescent="0.2">
      <c r="A11140" s="94"/>
      <c r="B11140" s="91"/>
      <c r="E11140" s="195"/>
    </row>
    <row r="11141" spans="1:5" x14ac:dyDescent="0.2">
      <c r="A11141" s="94"/>
      <c r="B11141" s="91"/>
      <c r="E11141" s="195"/>
    </row>
    <row r="11142" spans="1:5" x14ac:dyDescent="0.2">
      <c r="A11142" s="94"/>
      <c r="B11142" s="91"/>
      <c r="E11142" s="195"/>
    </row>
    <row r="11143" spans="1:5" x14ac:dyDescent="0.2">
      <c r="A11143" s="94"/>
      <c r="B11143" s="91"/>
      <c r="E11143" s="195"/>
    </row>
    <row r="11144" spans="1:5" x14ac:dyDescent="0.2">
      <c r="A11144" s="94"/>
      <c r="B11144" s="91"/>
      <c r="E11144" s="195"/>
    </row>
    <row r="11145" spans="1:5" x14ac:dyDescent="0.2">
      <c r="A11145" s="94"/>
      <c r="B11145" s="91"/>
      <c r="E11145" s="195"/>
    </row>
    <row r="11146" spans="1:5" x14ac:dyDescent="0.2">
      <c r="A11146" s="94"/>
      <c r="B11146" s="91"/>
      <c r="E11146" s="195"/>
    </row>
    <row r="11147" spans="1:5" x14ac:dyDescent="0.2">
      <c r="A11147" s="94"/>
      <c r="B11147" s="91"/>
      <c r="E11147" s="195"/>
    </row>
    <row r="11148" spans="1:5" x14ac:dyDescent="0.2">
      <c r="A11148" s="94"/>
      <c r="B11148" s="91"/>
      <c r="E11148" s="195"/>
    </row>
    <row r="11149" spans="1:5" x14ac:dyDescent="0.2">
      <c r="A11149" s="94"/>
      <c r="B11149" s="91"/>
      <c r="E11149" s="195"/>
    </row>
    <row r="11150" spans="1:5" x14ac:dyDescent="0.2">
      <c r="A11150" s="94"/>
      <c r="B11150" s="91"/>
      <c r="E11150" s="195"/>
    </row>
    <row r="11151" spans="1:5" x14ac:dyDescent="0.2">
      <c r="A11151" s="94"/>
      <c r="B11151" s="91"/>
      <c r="E11151" s="195"/>
    </row>
    <row r="11152" spans="1:5" x14ac:dyDescent="0.2">
      <c r="A11152" s="94"/>
      <c r="B11152" s="91"/>
      <c r="E11152" s="195"/>
    </row>
    <row r="11153" spans="1:31" x14ac:dyDescent="0.2">
      <c r="A11153" s="94"/>
      <c r="B11153" s="91"/>
      <c r="E11153" s="195"/>
    </row>
    <row r="11154" spans="1:31" x14ac:dyDescent="0.2">
      <c r="A11154" s="94"/>
      <c r="B11154" s="91"/>
      <c r="E11154" s="195"/>
    </row>
    <row r="11155" spans="1:31" x14ac:dyDescent="0.2">
      <c r="A11155" s="94"/>
      <c r="B11155" s="91"/>
      <c r="E11155" s="195"/>
    </row>
    <row r="11156" spans="1:31" x14ac:dyDescent="0.2">
      <c r="A11156" s="94"/>
      <c r="B11156" s="91"/>
      <c r="E11156" s="195"/>
    </row>
    <row r="11157" spans="1:31" x14ac:dyDescent="0.2">
      <c r="A11157" s="94"/>
      <c r="B11157" s="91"/>
      <c r="E11157" s="195"/>
    </row>
    <row r="11158" spans="1:31" x14ac:dyDescent="0.2">
      <c r="A11158" s="94"/>
      <c r="B11158" s="91"/>
      <c r="E11158" s="195"/>
    </row>
    <row r="11159" spans="1:31" ht="13.5" thickBot="1" x14ac:dyDescent="0.25">
      <c r="A11159" s="95"/>
      <c r="B11159" s="96"/>
      <c r="C11159" s="96"/>
      <c r="D11159" s="96"/>
      <c r="E11159" s="99"/>
      <c r="F11159" s="246"/>
      <c r="G11159" s="247"/>
      <c r="H11159" s="248"/>
      <c r="I11159" s="247"/>
      <c r="J11159" s="248"/>
      <c r="K11159" s="249"/>
      <c r="L11159" s="250"/>
      <c r="M11159" s="251"/>
      <c r="N11159" s="248"/>
      <c r="O11159" s="248"/>
      <c r="P11159" s="252"/>
      <c r="Q11159" s="230"/>
      <c r="R11159" s="230"/>
      <c r="S11159" s="230"/>
      <c r="T11159" s="230"/>
      <c r="V11159" s="230"/>
      <c r="W11159" s="230"/>
      <c r="X11159" s="230"/>
      <c r="Y11159" s="230"/>
    </row>
    <row r="11160" spans="1:31" ht="18.75" thickBot="1" x14ac:dyDescent="0.3">
      <c r="A11160" s="492" t="s">
        <v>7740</v>
      </c>
      <c r="B11160" s="492"/>
      <c r="C11160" s="492"/>
      <c r="D11160" s="492"/>
      <c r="E11160" s="493"/>
      <c r="F11160" s="253"/>
      <c r="G11160" s="254"/>
      <c r="H11160" s="255"/>
      <c r="I11160" s="254"/>
      <c r="J11160" s="255"/>
      <c r="K11160" s="256"/>
      <c r="L11160" s="257"/>
      <c r="M11160" s="258"/>
      <c r="N11160" s="255"/>
      <c r="O11160" s="255"/>
      <c r="P11160" s="259"/>
      <c r="Q11160" s="260"/>
      <c r="R11160" s="260"/>
      <c r="S11160" s="260"/>
      <c r="T11160" s="261"/>
      <c r="U11160" s="259"/>
      <c r="V11160" s="260"/>
      <c r="W11160" s="260"/>
      <c r="X11160" s="260"/>
      <c r="Y11160" s="261"/>
      <c r="Z11160" s="259"/>
      <c r="AA11160" s="260"/>
      <c r="AB11160" s="260"/>
      <c r="AC11160" s="260"/>
      <c r="AD11160" s="261"/>
    </row>
    <row r="11161" spans="1:31" x14ac:dyDescent="0.2">
      <c r="A11161" s="95"/>
      <c r="B11161" s="96"/>
      <c r="C11161" s="96"/>
      <c r="D11161" s="96"/>
      <c r="E11161" s="97"/>
      <c r="F11161" s="262" t="s">
        <v>7741</v>
      </c>
      <c r="G11161" s="263"/>
      <c r="H11161" s="264"/>
      <c r="I11161" s="264"/>
      <c r="J11161" s="265"/>
      <c r="K11161" s="262" t="s">
        <v>7742</v>
      </c>
      <c r="L11161" s="263"/>
      <c r="M11161" s="264"/>
      <c r="N11161" s="264"/>
      <c r="O11161" s="265"/>
      <c r="P11161" s="262" t="s">
        <v>7743</v>
      </c>
      <c r="Q11161" s="263"/>
      <c r="R11161" s="264"/>
      <c r="S11161" s="264"/>
      <c r="T11161" s="265"/>
      <c r="U11161" s="262" t="s">
        <v>7744</v>
      </c>
      <c r="V11161" s="263"/>
      <c r="W11161" s="264"/>
      <c r="X11161" s="264"/>
      <c r="Y11161" s="265"/>
      <c r="Z11161" s="262" t="s">
        <v>7825</v>
      </c>
      <c r="AA11161" s="263"/>
      <c r="AB11161" s="264"/>
      <c r="AC11161" s="264"/>
      <c r="AD11161" s="265"/>
    </row>
    <row r="11162" spans="1:31" x14ac:dyDescent="0.2">
      <c r="A11162" s="266"/>
      <c r="B11162" s="267"/>
      <c r="C11162" s="266"/>
      <c r="D11162" s="266"/>
      <c r="E11162" s="246"/>
      <c r="F11162" s="268"/>
      <c r="G11162" s="269"/>
      <c r="H11162" s="270"/>
      <c r="I11162" s="270"/>
      <c r="J11162" s="271"/>
      <c r="K11162" s="268"/>
      <c r="L11162" s="269"/>
      <c r="M11162" s="270"/>
      <c r="N11162" s="270"/>
      <c r="O11162" s="271"/>
      <c r="P11162" s="268"/>
      <c r="Q11162" s="269"/>
      <c r="R11162" s="270"/>
      <c r="S11162" s="270"/>
      <c r="T11162" s="271"/>
      <c r="U11162" s="268"/>
      <c r="V11162" s="269"/>
      <c r="W11162" s="270"/>
      <c r="X11162" s="270"/>
      <c r="Y11162" s="271"/>
      <c r="Z11162" s="268"/>
      <c r="AA11162" s="269"/>
      <c r="AB11162" s="270"/>
      <c r="AC11162" s="270"/>
      <c r="AD11162" s="271"/>
    </row>
    <row r="11163" spans="1:31" ht="51.75" x14ac:dyDescent="0.25">
      <c r="A11163" s="494" t="s">
        <v>7745</v>
      </c>
      <c r="B11163" s="494"/>
      <c r="C11163" s="495" t="s">
        <v>15284</v>
      </c>
      <c r="D11163" s="495"/>
      <c r="E11163" s="496"/>
      <c r="F11163" s="268"/>
      <c r="G11163" s="272" t="s">
        <v>7746</v>
      </c>
      <c r="H11163" s="272" t="s">
        <v>7747</v>
      </c>
      <c r="I11163" s="273" t="s">
        <v>7748</v>
      </c>
      <c r="J11163" s="274" t="s">
        <v>7749</v>
      </c>
      <c r="K11163" s="275"/>
      <c r="L11163" s="272" t="s">
        <v>7746</v>
      </c>
      <c r="M11163" s="272" t="s">
        <v>7747</v>
      </c>
      <c r="N11163" s="273" t="s">
        <v>7748</v>
      </c>
      <c r="O11163" s="274" t="s">
        <v>7749</v>
      </c>
      <c r="P11163" s="275"/>
      <c r="Q11163" s="272" t="s">
        <v>7746</v>
      </c>
      <c r="R11163" s="272" t="s">
        <v>7747</v>
      </c>
      <c r="S11163" s="273" t="s">
        <v>7748</v>
      </c>
      <c r="T11163" s="274" t="s">
        <v>7749</v>
      </c>
      <c r="U11163" s="275"/>
      <c r="V11163" s="272" t="s">
        <v>7746</v>
      </c>
      <c r="W11163" s="272" t="s">
        <v>7747</v>
      </c>
      <c r="X11163" s="273" t="s">
        <v>7748</v>
      </c>
      <c r="Y11163" s="274" t="s">
        <v>7749</v>
      </c>
      <c r="Z11163" s="275"/>
      <c r="AA11163" s="272" t="s">
        <v>7746</v>
      </c>
      <c r="AB11163" s="272" t="s">
        <v>7747</v>
      </c>
      <c r="AC11163" s="273" t="s">
        <v>7748</v>
      </c>
      <c r="AD11163" s="274" t="s">
        <v>7749</v>
      </c>
    </row>
    <row r="11164" spans="1:31" ht="191.25" customHeight="1" x14ac:dyDescent="0.2">
      <c r="A11164" s="94" t="s">
        <v>7750</v>
      </c>
      <c r="B11164" s="93" t="s">
        <v>3770</v>
      </c>
      <c r="C11164" s="16" t="s">
        <v>11</v>
      </c>
      <c r="D11164" s="276">
        <f>MEDIAN(G11164,L11164,N11164)</f>
        <v>890</v>
      </c>
      <c r="E11164" s="245" t="s">
        <v>7751</v>
      </c>
      <c r="F11164" s="277" t="s">
        <v>7752</v>
      </c>
      <c r="G11164" s="278">
        <v>830</v>
      </c>
      <c r="H11164" s="279"/>
      <c r="I11164" s="279"/>
      <c r="J11164" s="280">
        <f>I11164*H11164+G11164</f>
        <v>830</v>
      </c>
      <c r="K11164" s="277" t="s">
        <v>7753</v>
      </c>
      <c r="L11164" s="278">
        <v>950</v>
      </c>
      <c r="M11164" s="279"/>
      <c r="N11164" s="279"/>
      <c r="O11164" s="280">
        <f>N11164*M11164+L11164</f>
        <v>950</v>
      </c>
      <c r="P11164" s="277"/>
      <c r="Q11164" s="281"/>
      <c r="R11164" s="270"/>
      <c r="S11164" s="270"/>
      <c r="T11164" s="271">
        <f>S11164*R11164+Q11164</f>
        <v>0</v>
      </c>
      <c r="U11164" s="277"/>
      <c r="V11164" s="281"/>
      <c r="W11164" s="270"/>
      <c r="X11164" s="270"/>
      <c r="Y11164" s="271"/>
      <c r="Z11164" s="277"/>
      <c r="AA11164" s="281"/>
      <c r="AB11164" s="270"/>
      <c r="AC11164" s="270"/>
      <c r="AD11164" s="271"/>
    </row>
    <row r="11165" spans="1:31" ht="114.75" x14ac:dyDescent="0.2">
      <c r="A11165" s="94" t="s">
        <v>7754</v>
      </c>
      <c r="B11165" s="93" t="s">
        <v>3778</v>
      </c>
      <c r="C11165" s="16" t="s">
        <v>9</v>
      </c>
      <c r="D11165" s="276">
        <f>MEDIAN(J11165,O11165,T11165)</f>
        <v>60.3</v>
      </c>
      <c r="E11165" s="245" t="s">
        <v>7751</v>
      </c>
      <c r="F11165" s="277" t="s">
        <v>7755</v>
      </c>
      <c r="G11165" s="281">
        <v>54.4</v>
      </c>
      <c r="H11165" s="270">
        <v>0.3</v>
      </c>
      <c r="I11165" s="282">
        <v>30</v>
      </c>
      <c r="J11165" s="271">
        <f>I11165*H11165+G11165</f>
        <v>63.4</v>
      </c>
      <c r="K11165" s="277" t="s">
        <v>7756</v>
      </c>
      <c r="L11165" s="281">
        <v>42</v>
      </c>
      <c r="M11165" s="270">
        <v>0.3</v>
      </c>
      <c r="N11165" s="282">
        <v>61</v>
      </c>
      <c r="O11165" s="271">
        <f>N11165*M11165+L11165</f>
        <v>60.3</v>
      </c>
      <c r="P11165" s="277" t="s">
        <v>7757</v>
      </c>
      <c r="Q11165" s="281">
        <v>46</v>
      </c>
      <c r="R11165" s="270">
        <v>0.3</v>
      </c>
      <c r="S11165" s="282">
        <v>35</v>
      </c>
      <c r="T11165" s="271">
        <f>S11165*R11165+Q11165</f>
        <v>56.5</v>
      </c>
      <c r="U11165" s="277"/>
      <c r="V11165" s="281"/>
      <c r="W11165" s="270"/>
      <c r="X11165" s="282"/>
      <c r="Y11165" s="271"/>
      <c r="Z11165" s="277"/>
      <c r="AA11165" s="281"/>
      <c r="AB11165" s="291"/>
      <c r="AC11165" s="292"/>
      <c r="AD11165" s="293"/>
    </row>
    <row r="11166" spans="1:31" ht="114.75" x14ac:dyDescent="0.2">
      <c r="A11166" s="94" t="s">
        <v>7758</v>
      </c>
      <c r="B11166" s="93" t="s">
        <v>3771</v>
      </c>
      <c r="C11166" s="16" t="s">
        <v>9</v>
      </c>
      <c r="D11166" s="276">
        <f>MEDIAN(J11166,O11166,T11166)</f>
        <v>60.3</v>
      </c>
      <c r="E11166" s="245" t="s">
        <v>7751</v>
      </c>
      <c r="F11166" s="277" t="s">
        <v>7755</v>
      </c>
      <c r="G11166" s="281">
        <v>54.4</v>
      </c>
      <c r="H11166" s="270">
        <v>0.3</v>
      </c>
      <c r="I11166" s="282">
        <v>30</v>
      </c>
      <c r="J11166" s="271">
        <f>I11166*H11166+G11166</f>
        <v>63.4</v>
      </c>
      <c r="K11166" s="277" t="s">
        <v>7756</v>
      </c>
      <c r="L11166" s="281">
        <v>42</v>
      </c>
      <c r="M11166" s="270">
        <v>0.3</v>
      </c>
      <c r="N11166" s="282">
        <v>61</v>
      </c>
      <c r="O11166" s="271">
        <f>N11166*M11166+L11166</f>
        <v>60.3</v>
      </c>
      <c r="P11166" s="277" t="s">
        <v>7757</v>
      </c>
      <c r="Q11166" s="281">
        <v>43</v>
      </c>
      <c r="R11166" s="270">
        <v>0.3</v>
      </c>
      <c r="S11166" s="282">
        <v>35</v>
      </c>
      <c r="T11166" s="271">
        <f>S11166*R11166+Q11166</f>
        <v>53.5</v>
      </c>
      <c r="U11166" s="277"/>
      <c r="V11166" s="281"/>
      <c r="W11166" s="270"/>
      <c r="X11166" s="282"/>
      <c r="Y11166" s="271"/>
      <c r="Z11166" s="277"/>
      <c r="AA11166" s="281"/>
      <c r="AB11166" s="291"/>
      <c r="AC11166" s="292"/>
      <c r="AD11166" s="293"/>
      <c r="AE11166" s="16"/>
    </row>
    <row r="11167" spans="1:31" ht="114.75" x14ac:dyDescent="0.2">
      <c r="A11167" s="94" t="s">
        <v>7759</v>
      </c>
      <c r="B11167" s="93" t="s">
        <v>7760</v>
      </c>
      <c r="C11167" s="16" t="s">
        <v>9</v>
      </c>
      <c r="D11167" s="276">
        <f>MEDIAN(J11167,O11167,T11167)</f>
        <v>60.3</v>
      </c>
      <c r="E11167" s="245" t="s">
        <v>7751</v>
      </c>
      <c r="F11167" s="277" t="s">
        <v>7755</v>
      </c>
      <c r="G11167" s="278">
        <v>56.5</v>
      </c>
      <c r="H11167" s="279">
        <v>0.3</v>
      </c>
      <c r="I11167" s="283">
        <v>30</v>
      </c>
      <c r="J11167" s="280">
        <f>I11167*H11167+G11167</f>
        <v>65.5</v>
      </c>
      <c r="K11167" s="277" t="s">
        <v>7756</v>
      </c>
      <c r="L11167" s="278">
        <v>42</v>
      </c>
      <c r="M11167" s="279">
        <v>0.3</v>
      </c>
      <c r="N11167" s="283">
        <v>61</v>
      </c>
      <c r="O11167" s="280">
        <f>N11167*M11167+L11167</f>
        <v>60.3</v>
      </c>
      <c r="P11167" s="277" t="s">
        <v>7757</v>
      </c>
      <c r="Q11167" s="278">
        <v>46</v>
      </c>
      <c r="R11167" s="279">
        <v>0.3</v>
      </c>
      <c r="S11167" s="283">
        <v>35</v>
      </c>
      <c r="T11167" s="280">
        <f>S11167*R11167+Q11167</f>
        <v>56.5</v>
      </c>
      <c r="Z11167" s="277"/>
      <c r="AA11167" s="281"/>
      <c r="AB11167" s="291"/>
      <c r="AC11167" s="292"/>
      <c r="AD11167" s="293"/>
    </row>
    <row r="11168" spans="1:31" ht="114.75" x14ac:dyDescent="0.2">
      <c r="A11168" s="94" t="s">
        <v>7761</v>
      </c>
      <c r="B11168" s="93" t="s">
        <v>7762</v>
      </c>
      <c r="C11168" s="16" t="s">
        <v>9</v>
      </c>
      <c r="D11168" s="276">
        <f>MEDIAN(J11168,O11168,T11168)</f>
        <v>53.5</v>
      </c>
      <c r="E11168" s="245" t="s">
        <v>7751</v>
      </c>
      <c r="F11168" s="277" t="s">
        <v>7755</v>
      </c>
      <c r="G11168" s="281">
        <v>44.5</v>
      </c>
      <c r="H11168" s="270">
        <v>0.3</v>
      </c>
      <c r="I11168" s="282">
        <v>30</v>
      </c>
      <c r="J11168" s="271">
        <f>I11168*H11168+G11168</f>
        <v>53.5</v>
      </c>
      <c r="K11168" s="277" t="s">
        <v>7756</v>
      </c>
      <c r="L11168" s="281">
        <v>42</v>
      </c>
      <c r="M11168" s="270">
        <v>0.3</v>
      </c>
      <c r="N11168" s="282">
        <v>61</v>
      </c>
      <c r="O11168" s="271">
        <f>N11168*M11168+L11168</f>
        <v>60.3</v>
      </c>
      <c r="P11168" s="277" t="s">
        <v>7757</v>
      </c>
      <c r="Q11168" s="281">
        <v>38</v>
      </c>
      <c r="R11168" s="270">
        <v>0.3</v>
      </c>
      <c r="S11168" s="282">
        <v>35</v>
      </c>
      <c r="T11168" s="271">
        <f>S11168*R11168+Q11168</f>
        <v>48.5</v>
      </c>
      <c r="U11168" s="277"/>
      <c r="V11168" s="281"/>
      <c r="W11168" s="270"/>
      <c r="X11168" s="282"/>
      <c r="Y11168" s="271"/>
      <c r="Z11168" s="277"/>
      <c r="AA11168" s="281"/>
      <c r="AB11168" s="291"/>
      <c r="AC11168" s="292"/>
      <c r="AD11168" s="293"/>
    </row>
    <row r="11169" spans="1:33" x14ac:dyDescent="0.2">
      <c r="A11169" s="94" t="s">
        <v>12906</v>
      </c>
      <c r="B11169" s="91"/>
      <c r="D11169" s="276"/>
      <c r="E11169" s="245"/>
      <c r="F11169" s="277"/>
      <c r="G11169" s="281"/>
      <c r="H11169" s="284"/>
      <c r="I11169" s="284"/>
      <c r="J11169" s="285"/>
      <c r="K11169" s="277"/>
      <c r="L11169" s="286"/>
      <c r="M11169" s="287"/>
      <c r="N11169" s="287"/>
      <c r="O11169" s="387"/>
      <c r="P11169" s="288"/>
      <c r="Q11169" s="289"/>
      <c r="R11169" s="289"/>
      <c r="S11169" s="289"/>
      <c r="T11169" s="290"/>
      <c r="U11169" s="288"/>
      <c r="V11169" s="289"/>
      <c r="W11169" s="289"/>
      <c r="X11169" s="289"/>
      <c r="Y11169" s="290"/>
    </row>
    <row r="11170" spans="1:33" ht="140.25" x14ac:dyDescent="0.2">
      <c r="A11170" s="94" t="s">
        <v>7763</v>
      </c>
      <c r="B11170" s="93" t="s">
        <v>3772</v>
      </c>
      <c r="C11170" s="16" t="s">
        <v>24</v>
      </c>
      <c r="D11170" s="276">
        <f>MEDIAN(J11170,O11170,T11170)</f>
        <v>35.799999999999997</v>
      </c>
      <c r="E11170" s="245" t="s">
        <v>7751</v>
      </c>
      <c r="F11170" s="277" t="s">
        <v>7764</v>
      </c>
      <c r="G11170" s="281">
        <v>32</v>
      </c>
      <c r="H11170" s="270">
        <v>0.05</v>
      </c>
      <c r="I11170" s="282">
        <v>13</v>
      </c>
      <c r="J11170" s="271">
        <f>I11170*H11170+G11170</f>
        <v>32.65</v>
      </c>
      <c r="K11170" s="277" t="s">
        <v>7765</v>
      </c>
      <c r="L11170" s="281">
        <v>37</v>
      </c>
      <c r="M11170" s="270">
        <v>0.05</v>
      </c>
      <c r="N11170" s="282">
        <v>13</v>
      </c>
      <c r="O11170" s="271">
        <f>N11170*M11170+L11170</f>
        <v>37.65</v>
      </c>
      <c r="P11170" s="277" t="s">
        <v>7766</v>
      </c>
      <c r="Q11170" s="281">
        <v>34</v>
      </c>
      <c r="R11170" s="270">
        <v>0.05</v>
      </c>
      <c r="S11170" s="282">
        <v>36</v>
      </c>
      <c r="T11170" s="271">
        <f>S11170*R11170+Q11170</f>
        <v>35.799999999999997</v>
      </c>
      <c r="U11170" s="277"/>
      <c r="V11170" s="281"/>
      <c r="W11170" s="270"/>
      <c r="X11170" s="282"/>
      <c r="Y11170" s="271"/>
      <c r="Z11170" s="277" t="s">
        <v>12907</v>
      </c>
      <c r="AA11170" s="281">
        <v>25</v>
      </c>
      <c r="AB11170" s="291">
        <v>0.05</v>
      </c>
      <c r="AC11170" s="292"/>
      <c r="AD11170" s="293">
        <f t="shared" ref="AD11170:AD11172" si="0">AC11170*AB11170+AA11170</f>
        <v>25</v>
      </c>
    </row>
    <row r="11171" spans="1:33" ht="140.25" x14ac:dyDescent="0.2">
      <c r="A11171" s="94" t="s">
        <v>7767</v>
      </c>
      <c r="B11171" s="93" t="s">
        <v>7768</v>
      </c>
      <c r="C11171" s="16" t="s">
        <v>10</v>
      </c>
      <c r="D11171" s="276">
        <f>MEDIAN(J11171,O11171,T11171)</f>
        <v>15.450000000000001</v>
      </c>
      <c r="E11171" s="245" t="s">
        <v>7751</v>
      </c>
      <c r="F11171" s="277" t="s">
        <v>7764</v>
      </c>
      <c r="G11171" s="281">
        <v>14.8</v>
      </c>
      <c r="H11171" s="270">
        <v>0.05</v>
      </c>
      <c r="I11171" s="282">
        <v>13</v>
      </c>
      <c r="J11171" s="271">
        <f t="shared" ref="J11171:J11172" si="1">I11171*H11171+G11171</f>
        <v>15.450000000000001</v>
      </c>
      <c r="K11171" s="277" t="s">
        <v>7765</v>
      </c>
      <c r="L11171" s="281">
        <v>13.08</v>
      </c>
      <c r="M11171" s="270">
        <v>0.05</v>
      </c>
      <c r="N11171" s="282">
        <v>13</v>
      </c>
      <c r="O11171" s="271">
        <f>N11171*M11171+L11171</f>
        <v>13.73</v>
      </c>
      <c r="P11171" s="277" t="s">
        <v>7766</v>
      </c>
      <c r="Q11171" s="281">
        <v>20</v>
      </c>
      <c r="R11171" s="270">
        <v>0.05</v>
      </c>
      <c r="S11171" s="282">
        <v>36</v>
      </c>
      <c r="T11171" s="271">
        <f>S11171*R11171+Q11171</f>
        <v>21.8</v>
      </c>
      <c r="U11171" s="277"/>
      <c r="V11171" s="281"/>
      <c r="W11171" s="270"/>
      <c r="X11171" s="282"/>
      <c r="Y11171" s="271"/>
      <c r="Z11171" s="277" t="s">
        <v>12908</v>
      </c>
      <c r="AA11171" s="281">
        <v>0</v>
      </c>
      <c r="AB11171" s="291">
        <v>0.05</v>
      </c>
      <c r="AC11171" s="292"/>
      <c r="AD11171" s="293">
        <f t="shared" si="0"/>
        <v>0</v>
      </c>
    </row>
    <row r="11172" spans="1:33" ht="140.25" x14ac:dyDescent="0.2">
      <c r="A11172" s="94" t="s">
        <v>7769</v>
      </c>
      <c r="B11172" s="93" t="s">
        <v>7770</v>
      </c>
      <c r="C11172" s="16" t="s">
        <v>10</v>
      </c>
      <c r="D11172" s="276">
        <f>MEDIAN(J11172,O11172,T11172)</f>
        <v>17.149999999999999</v>
      </c>
      <c r="E11172" s="245" t="s">
        <v>7751</v>
      </c>
      <c r="F11172" s="277" t="s">
        <v>7764</v>
      </c>
      <c r="G11172" s="281">
        <v>16.5</v>
      </c>
      <c r="H11172" s="270">
        <v>0.05</v>
      </c>
      <c r="I11172" s="282">
        <v>13</v>
      </c>
      <c r="J11172" s="271">
        <f t="shared" si="1"/>
        <v>17.149999999999999</v>
      </c>
      <c r="K11172" s="277" t="s">
        <v>7765</v>
      </c>
      <c r="L11172" s="281">
        <v>16.309999999999999</v>
      </c>
      <c r="M11172" s="270">
        <v>0.05</v>
      </c>
      <c r="N11172" s="282">
        <v>13</v>
      </c>
      <c r="O11172" s="271">
        <f>N11172*M11172+L11172</f>
        <v>16.959999999999997</v>
      </c>
      <c r="P11172" s="277" t="s">
        <v>7766</v>
      </c>
      <c r="Q11172" s="281">
        <v>20</v>
      </c>
      <c r="R11172" s="270">
        <v>0.05</v>
      </c>
      <c r="S11172" s="282">
        <v>36</v>
      </c>
      <c r="T11172" s="271">
        <f>S11172*R11172+Q11172</f>
        <v>21.8</v>
      </c>
      <c r="U11172" s="277"/>
      <c r="V11172" s="281"/>
      <c r="W11172" s="270"/>
      <c r="X11172" s="282"/>
      <c r="Y11172" s="271"/>
      <c r="Z11172" s="277" t="s">
        <v>12909</v>
      </c>
      <c r="AA11172" s="281">
        <v>12</v>
      </c>
      <c r="AB11172" s="291">
        <v>0.05</v>
      </c>
      <c r="AC11172" s="292"/>
      <c r="AD11172" s="293">
        <f t="shared" si="0"/>
        <v>12</v>
      </c>
      <c r="AG11172" s="245"/>
    </row>
    <row r="11173" spans="1:33" x14ac:dyDescent="0.2">
      <c r="A11173" s="94" t="s">
        <v>7771</v>
      </c>
      <c r="B11173" s="91"/>
      <c r="D11173" s="276"/>
      <c r="E11173" s="245"/>
      <c r="F11173" s="277"/>
      <c r="G11173" s="281"/>
      <c r="H11173" s="284"/>
      <c r="I11173" s="284"/>
      <c r="J11173" s="285"/>
      <c r="K11173" s="277"/>
      <c r="L11173" s="286"/>
      <c r="M11173" s="287"/>
      <c r="N11173" s="287"/>
      <c r="O11173" s="387"/>
      <c r="P11173" s="288"/>
      <c r="Q11173" s="289"/>
      <c r="R11173" s="270"/>
      <c r="S11173" s="289"/>
      <c r="T11173" s="290"/>
      <c r="U11173" s="288"/>
      <c r="V11173" s="289"/>
      <c r="W11173" s="270"/>
      <c r="X11173" s="289"/>
      <c r="Y11173" s="290"/>
      <c r="Z11173" s="288"/>
      <c r="AA11173" s="322"/>
      <c r="AB11173" s="291"/>
      <c r="AC11173" s="322"/>
      <c r="AD11173" s="323"/>
      <c r="AG11173" s="324"/>
    </row>
    <row r="11174" spans="1:33" x14ac:dyDescent="0.2">
      <c r="A11174" s="94" t="s">
        <v>7772</v>
      </c>
      <c r="B11174" s="91"/>
      <c r="D11174" s="276"/>
      <c r="E11174" s="245"/>
      <c r="F11174" s="277"/>
      <c r="G11174" s="281"/>
      <c r="H11174" s="284"/>
      <c r="I11174" s="284"/>
      <c r="J11174" s="285"/>
      <c r="K11174" s="277"/>
      <c r="L11174" s="286"/>
      <c r="M11174" s="287"/>
      <c r="N11174" s="287"/>
      <c r="O11174" s="387"/>
      <c r="P11174" s="288"/>
      <c r="Q11174" s="289"/>
      <c r="R11174" s="289"/>
      <c r="S11174" s="289"/>
      <c r="T11174" s="290"/>
      <c r="U11174" s="288"/>
      <c r="V11174" s="289"/>
      <c r="W11174" s="289"/>
      <c r="X11174" s="289"/>
      <c r="Y11174" s="290"/>
      <c r="Z11174" s="288"/>
      <c r="AA11174" s="322"/>
      <c r="AB11174" s="322"/>
      <c r="AC11174" s="322"/>
      <c r="AD11174" s="323"/>
      <c r="AG11174" s="324"/>
    </row>
    <row r="11175" spans="1:33" ht="102" customHeight="1" x14ac:dyDescent="0.2">
      <c r="A11175" s="94" t="s">
        <v>7773</v>
      </c>
      <c r="B11175" s="93" t="s">
        <v>7774</v>
      </c>
      <c r="C11175" s="16" t="s">
        <v>24</v>
      </c>
      <c r="D11175" s="276" t="e">
        <f t="shared" ref="D11175:D11181" si="2">MEDIAN(J11175,O11175,T11175)</f>
        <v>#NUM!</v>
      </c>
      <c r="E11175" s="245" t="s">
        <v>7751</v>
      </c>
      <c r="F11175" s="277"/>
      <c r="G11175" s="281"/>
      <c r="H11175" s="291"/>
      <c r="I11175" s="292"/>
      <c r="J11175" s="293"/>
      <c r="K11175" s="277"/>
      <c r="L11175" s="281"/>
      <c r="M11175" s="291"/>
      <c r="N11175" s="292"/>
      <c r="O11175" s="293"/>
      <c r="P11175" s="277"/>
      <c r="Q11175" s="281"/>
      <c r="R11175" s="291"/>
      <c r="S11175" s="292"/>
      <c r="T11175" s="293"/>
      <c r="U11175" s="277"/>
      <c r="V11175" s="281"/>
      <c r="W11175" s="291"/>
      <c r="X11175" s="292"/>
      <c r="Y11175" s="293"/>
      <c r="Z11175" s="277" t="s">
        <v>12907</v>
      </c>
      <c r="AA11175" s="281">
        <v>25</v>
      </c>
      <c r="AB11175" s="291">
        <v>0.05</v>
      </c>
      <c r="AC11175" s="292"/>
      <c r="AD11175" s="293">
        <f t="shared" ref="AD11175:AD11180" si="3">AC11175*AB11175+AA11175</f>
        <v>25</v>
      </c>
      <c r="AG11175" s="245"/>
    </row>
    <row r="11176" spans="1:33" ht="102" customHeight="1" x14ac:dyDescent="0.2">
      <c r="A11176" s="94" t="s">
        <v>7775</v>
      </c>
      <c r="B11176" s="93" t="s">
        <v>7776</v>
      </c>
      <c r="C11176" s="16" t="s">
        <v>24</v>
      </c>
      <c r="D11176" s="276" t="e">
        <f t="shared" si="2"/>
        <v>#NUM!</v>
      </c>
      <c r="E11176" s="245" t="s">
        <v>7751</v>
      </c>
      <c r="F11176" s="277"/>
      <c r="G11176" s="281"/>
      <c r="H11176" s="291"/>
      <c r="I11176" s="292"/>
      <c r="J11176" s="293"/>
      <c r="K11176" s="277"/>
      <c r="L11176" s="281"/>
      <c r="M11176" s="291"/>
      <c r="N11176" s="292"/>
      <c r="O11176" s="293"/>
      <c r="P11176" s="277"/>
      <c r="Q11176" s="281"/>
      <c r="R11176" s="291"/>
      <c r="S11176" s="292"/>
      <c r="T11176" s="293"/>
      <c r="U11176" s="277"/>
      <c r="V11176" s="281"/>
      <c r="W11176" s="291"/>
      <c r="X11176" s="292"/>
      <c r="Y11176" s="293"/>
      <c r="Z11176" s="277" t="s">
        <v>12908</v>
      </c>
      <c r="AA11176" s="281">
        <v>25</v>
      </c>
      <c r="AB11176" s="291">
        <v>0.05</v>
      </c>
      <c r="AC11176" s="292"/>
      <c r="AD11176" s="293">
        <f t="shared" si="3"/>
        <v>25</v>
      </c>
      <c r="AG11176" s="245"/>
    </row>
    <row r="11177" spans="1:33" ht="178.5" x14ac:dyDescent="0.2">
      <c r="A11177" s="94" t="s">
        <v>7777</v>
      </c>
      <c r="B11177" s="93" t="s">
        <v>3779</v>
      </c>
      <c r="C11177" s="16" t="s">
        <v>24</v>
      </c>
      <c r="D11177" s="276">
        <f t="shared" si="2"/>
        <v>35.799999999999997</v>
      </c>
      <c r="E11177" s="245" t="s">
        <v>7751</v>
      </c>
      <c r="F11177" s="277" t="s">
        <v>7764</v>
      </c>
      <c r="G11177" s="281">
        <v>36</v>
      </c>
      <c r="H11177" s="270">
        <v>0.05</v>
      </c>
      <c r="I11177" s="282">
        <v>13</v>
      </c>
      <c r="J11177" s="271">
        <f t="shared" ref="J11177:J11181" si="4">I11177*H11177+G11177</f>
        <v>36.65</v>
      </c>
      <c r="K11177" s="277" t="s">
        <v>7778</v>
      </c>
      <c r="L11177" s="281">
        <v>34</v>
      </c>
      <c r="M11177" s="270">
        <v>0.05</v>
      </c>
      <c r="N11177" s="282">
        <v>22</v>
      </c>
      <c r="O11177" s="271">
        <f t="shared" ref="O11177:O11181" si="5">N11177*M11177+L11177</f>
        <v>35.1</v>
      </c>
      <c r="P11177" s="277" t="s">
        <v>7766</v>
      </c>
      <c r="Q11177" s="281">
        <v>34</v>
      </c>
      <c r="R11177" s="270">
        <v>0.05</v>
      </c>
      <c r="S11177" s="282">
        <v>36</v>
      </c>
      <c r="T11177" s="271">
        <f t="shared" ref="T11177:T11181" si="6">S11177*R11177+Q11177</f>
        <v>35.799999999999997</v>
      </c>
      <c r="U11177" s="277" t="s">
        <v>7779</v>
      </c>
      <c r="V11177" s="281">
        <v>29</v>
      </c>
      <c r="W11177" s="270">
        <v>0.05</v>
      </c>
      <c r="X11177" s="282">
        <v>5</v>
      </c>
      <c r="Y11177" s="271">
        <f t="shared" ref="Y11177:Y11181" si="7">X11177*W11177+V11177</f>
        <v>29.25</v>
      </c>
      <c r="Z11177" s="277" t="s">
        <v>12909</v>
      </c>
      <c r="AA11177" s="281">
        <v>27</v>
      </c>
      <c r="AB11177" s="291">
        <v>0.05</v>
      </c>
      <c r="AC11177" s="292"/>
      <c r="AD11177" s="293">
        <f t="shared" si="3"/>
        <v>27</v>
      </c>
      <c r="AG11177" s="245"/>
    </row>
    <row r="11178" spans="1:33" ht="178.5" x14ac:dyDescent="0.2">
      <c r="A11178" s="94" t="s">
        <v>7780</v>
      </c>
      <c r="B11178" s="93" t="s">
        <v>3780</v>
      </c>
      <c r="C11178" s="16" t="s">
        <v>24</v>
      </c>
      <c r="D11178" s="276">
        <f t="shared" si="2"/>
        <v>45.1</v>
      </c>
      <c r="E11178" s="245" t="s">
        <v>7751</v>
      </c>
      <c r="F11178" s="277" t="s">
        <v>7764</v>
      </c>
      <c r="G11178" s="281">
        <v>46</v>
      </c>
      <c r="H11178" s="270">
        <v>0.05</v>
      </c>
      <c r="I11178" s="282">
        <v>13</v>
      </c>
      <c r="J11178" s="271">
        <f t="shared" si="4"/>
        <v>46.65</v>
      </c>
      <c r="K11178" s="277" t="s">
        <v>7778</v>
      </c>
      <c r="L11178" s="281">
        <v>44</v>
      </c>
      <c r="M11178" s="270">
        <v>0.05</v>
      </c>
      <c r="N11178" s="282">
        <v>22</v>
      </c>
      <c r="O11178" s="271">
        <f t="shared" si="5"/>
        <v>45.1</v>
      </c>
      <c r="P11178" s="277" t="s">
        <v>7766</v>
      </c>
      <c r="Q11178" s="281">
        <v>42</v>
      </c>
      <c r="R11178" s="270">
        <v>0.05</v>
      </c>
      <c r="S11178" s="282">
        <v>36</v>
      </c>
      <c r="T11178" s="271">
        <f t="shared" si="6"/>
        <v>43.8</v>
      </c>
      <c r="U11178" s="277" t="s">
        <v>7781</v>
      </c>
      <c r="V11178" s="281">
        <v>39</v>
      </c>
      <c r="W11178" s="270">
        <v>0.05</v>
      </c>
      <c r="X11178" s="282">
        <v>5</v>
      </c>
      <c r="Y11178" s="271">
        <f t="shared" si="7"/>
        <v>39.25</v>
      </c>
      <c r="Z11178" s="277" t="s">
        <v>12910</v>
      </c>
      <c r="AA11178" s="281">
        <v>27</v>
      </c>
      <c r="AB11178" s="270">
        <v>0.05</v>
      </c>
      <c r="AC11178" s="282"/>
      <c r="AD11178" s="271">
        <f t="shared" si="3"/>
        <v>27</v>
      </c>
    </row>
    <row r="11179" spans="1:33" ht="178.5" x14ac:dyDescent="0.2">
      <c r="A11179" s="94" t="s">
        <v>7782</v>
      </c>
      <c r="B11179" s="93" t="s">
        <v>3781</v>
      </c>
      <c r="C11179" s="16" t="s">
        <v>24</v>
      </c>
      <c r="D11179" s="276">
        <f t="shared" si="2"/>
        <v>41.8</v>
      </c>
      <c r="E11179" s="245" t="s">
        <v>7751</v>
      </c>
      <c r="F11179" s="277" t="s">
        <v>7764</v>
      </c>
      <c r="G11179" s="281">
        <v>41.8</v>
      </c>
      <c r="H11179" s="270">
        <v>0.05</v>
      </c>
      <c r="I11179" s="282">
        <v>13</v>
      </c>
      <c r="J11179" s="271">
        <f t="shared" si="4"/>
        <v>42.449999999999996</v>
      </c>
      <c r="K11179" s="277" t="s">
        <v>7778</v>
      </c>
      <c r="L11179" s="281">
        <v>40</v>
      </c>
      <c r="M11179" s="270">
        <v>0.05</v>
      </c>
      <c r="N11179" s="282">
        <v>22</v>
      </c>
      <c r="O11179" s="271">
        <f t="shared" si="5"/>
        <v>41.1</v>
      </c>
      <c r="P11179" s="277" t="s">
        <v>7766</v>
      </c>
      <c r="Q11179" s="281">
        <v>40</v>
      </c>
      <c r="R11179" s="270">
        <v>0.05</v>
      </c>
      <c r="S11179" s="282">
        <v>36</v>
      </c>
      <c r="T11179" s="271">
        <f t="shared" si="6"/>
        <v>41.8</v>
      </c>
      <c r="U11179" s="277" t="s">
        <v>7783</v>
      </c>
      <c r="V11179" s="281">
        <v>35</v>
      </c>
      <c r="W11179" s="270">
        <v>0.05</v>
      </c>
      <c r="X11179" s="282">
        <v>5</v>
      </c>
      <c r="Y11179" s="271">
        <f t="shared" si="7"/>
        <v>35.25</v>
      </c>
      <c r="Z11179" s="277" t="s">
        <v>12911</v>
      </c>
      <c r="AA11179" s="281">
        <v>0</v>
      </c>
      <c r="AB11179" s="270">
        <v>0.05</v>
      </c>
      <c r="AC11179" s="282"/>
      <c r="AD11179" s="271">
        <f t="shared" si="3"/>
        <v>0</v>
      </c>
    </row>
    <row r="11180" spans="1:33" ht="178.5" x14ac:dyDescent="0.2">
      <c r="A11180" s="94" t="s">
        <v>7784</v>
      </c>
      <c r="B11180" s="93" t="s">
        <v>3782</v>
      </c>
      <c r="C11180" s="16" t="s">
        <v>24</v>
      </c>
      <c r="D11180" s="276">
        <f t="shared" si="2"/>
        <v>53.1</v>
      </c>
      <c r="E11180" s="245" t="s">
        <v>7751</v>
      </c>
      <c r="F11180" s="277" t="s">
        <v>7764</v>
      </c>
      <c r="G11180" s="281">
        <v>56</v>
      </c>
      <c r="H11180" s="270">
        <v>0.05</v>
      </c>
      <c r="I11180" s="282">
        <v>13</v>
      </c>
      <c r="J11180" s="271">
        <f t="shared" si="4"/>
        <v>56.65</v>
      </c>
      <c r="K11180" s="277" t="s">
        <v>7778</v>
      </c>
      <c r="L11180" s="281">
        <v>52</v>
      </c>
      <c r="M11180" s="270">
        <v>0.05</v>
      </c>
      <c r="N11180" s="282">
        <v>22</v>
      </c>
      <c r="O11180" s="271">
        <f t="shared" si="5"/>
        <v>53.1</v>
      </c>
      <c r="P11180" s="277" t="s">
        <v>7766</v>
      </c>
      <c r="Q11180" s="281">
        <v>50</v>
      </c>
      <c r="R11180" s="270">
        <v>0.05</v>
      </c>
      <c r="S11180" s="282">
        <v>36</v>
      </c>
      <c r="T11180" s="271">
        <f t="shared" si="6"/>
        <v>51.8</v>
      </c>
      <c r="U11180" s="277" t="s">
        <v>7785</v>
      </c>
      <c r="V11180" s="281">
        <v>60</v>
      </c>
      <c r="W11180" s="270">
        <v>0.05</v>
      </c>
      <c r="X11180" s="282">
        <v>5</v>
      </c>
      <c r="Y11180" s="271">
        <f t="shared" si="7"/>
        <v>60.25</v>
      </c>
      <c r="Z11180" s="277" t="s">
        <v>12912</v>
      </c>
      <c r="AA11180" s="281">
        <v>0</v>
      </c>
      <c r="AB11180" s="270">
        <v>0.05</v>
      </c>
      <c r="AC11180" s="282"/>
      <c r="AD11180" s="271">
        <f t="shared" si="3"/>
        <v>0</v>
      </c>
    </row>
    <row r="11181" spans="1:33" ht="178.5" x14ac:dyDescent="0.2">
      <c r="A11181" s="94" t="s">
        <v>7786</v>
      </c>
      <c r="B11181" s="93" t="s">
        <v>3783</v>
      </c>
      <c r="C11181" s="16" t="s">
        <v>24</v>
      </c>
      <c r="D11181" s="276">
        <f t="shared" si="2"/>
        <v>51.8</v>
      </c>
      <c r="E11181" s="245" t="s">
        <v>7751</v>
      </c>
      <c r="F11181" s="277" t="s">
        <v>7765</v>
      </c>
      <c r="G11181" s="281">
        <v>87.5</v>
      </c>
      <c r="H11181" s="270">
        <v>0.05</v>
      </c>
      <c r="I11181" s="282">
        <v>13</v>
      </c>
      <c r="J11181" s="271">
        <f t="shared" si="4"/>
        <v>88.15</v>
      </c>
      <c r="K11181" s="277" t="s">
        <v>7778</v>
      </c>
      <c r="L11181" s="281">
        <v>49</v>
      </c>
      <c r="M11181" s="270">
        <v>0.05</v>
      </c>
      <c r="N11181" s="282">
        <v>22</v>
      </c>
      <c r="O11181" s="271">
        <f t="shared" si="5"/>
        <v>50.1</v>
      </c>
      <c r="P11181" s="277" t="s">
        <v>7766</v>
      </c>
      <c r="Q11181" s="281">
        <v>50</v>
      </c>
      <c r="R11181" s="270">
        <v>0.05</v>
      </c>
      <c r="S11181" s="282">
        <v>36</v>
      </c>
      <c r="T11181" s="271">
        <f t="shared" si="6"/>
        <v>51.8</v>
      </c>
      <c r="U11181" s="277" t="s">
        <v>7787</v>
      </c>
      <c r="V11181" s="281">
        <v>50</v>
      </c>
      <c r="W11181" s="270">
        <v>0.05</v>
      </c>
      <c r="X11181" s="282">
        <v>5</v>
      </c>
      <c r="Y11181" s="271">
        <f t="shared" si="7"/>
        <v>50.25</v>
      </c>
      <c r="Z11181" s="277"/>
      <c r="AA11181" s="281"/>
      <c r="AB11181" s="270"/>
      <c r="AC11181" s="282"/>
      <c r="AD11181" s="271"/>
    </row>
    <row r="11182" spans="1:33" x14ac:dyDescent="0.2">
      <c r="A11182" s="94" t="s">
        <v>7788</v>
      </c>
      <c r="B11182" s="100"/>
      <c r="C11182" s="16"/>
      <c r="D11182" s="276"/>
      <c r="E11182" s="245"/>
      <c r="F11182" s="277"/>
      <c r="G11182" s="281"/>
      <c r="H11182" s="284"/>
      <c r="I11182" s="284"/>
      <c r="J11182" s="285"/>
      <c r="K11182" s="277"/>
      <c r="L11182" s="286"/>
      <c r="M11182" s="287"/>
      <c r="N11182" s="287"/>
      <c r="O11182" s="387"/>
      <c r="P11182" s="288"/>
      <c r="Q11182" s="289"/>
      <c r="R11182" s="270"/>
      <c r="S11182" s="289"/>
      <c r="T11182" s="290"/>
      <c r="U11182" s="288"/>
      <c r="V11182" s="289"/>
      <c r="W11182" s="270"/>
      <c r="X11182" s="289"/>
      <c r="Y11182" s="290"/>
      <c r="Z11182" s="288"/>
      <c r="AA11182" s="289"/>
      <c r="AB11182" s="270"/>
      <c r="AC11182" s="289"/>
      <c r="AD11182" s="290"/>
    </row>
    <row r="11183" spans="1:33" ht="140.25" x14ac:dyDescent="0.2">
      <c r="A11183" s="94" t="s">
        <v>7789</v>
      </c>
      <c r="B11183" s="16" t="s">
        <v>7790</v>
      </c>
      <c r="C11183" s="16" t="s">
        <v>10</v>
      </c>
      <c r="D11183" s="276">
        <f t="shared" ref="D11183:D11190" si="8">MEDIAN(J11183,O11183,T11183)</f>
        <v>83.65</v>
      </c>
      <c r="E11183" s="245" t="s">
        <v>7751</v>
      </c>
      <c r="F11183" s="277" t="s">
        <v>7764</v>
      </c>
      <c r="G11183" s="281">
        <v>83</v>
      </c>
      <c r="H11183" s="270">
        <v>0.05</v>
      </c>
      <c r="I11183" s="282">
        <v>13</v>
      </c>
      <c r="J11183" s="271">
        <f t="shared" ref="J11183:J11190" si="9">I11183*H11183+G11183</f>
        <v>83.65</v>
      </c>
      <c r="K11183" s="277" t="s">
        <v>7765</v>
      </c>
      <c r="L11183" s="281">
        <v>78</v>
      </c>
      <c r="M11183" s="270">
        <v>0.05</v>
      </c>
      <c r="N11183" s="282">
        <v>13</v>
      </c>
      <c r="O11183" s="271">
        <f>N11183*M11183+L11183</f>
        <v>78.650000000000006</v>
      </c>
      <c r="P11183" s="277" t="s">
        <v>7766</v>
      </c>
      <c r="Q11183" s="281">
        <v>81.900000000000006</v>
      </c>
      <c r="R11183" s="270">
        <v>0.05</v>
      </c>
      <c r="S11183" s="282">
        <v>36</v>
      </c>
      <c r="T11183" s="271">
        <f>S11183*R11183+Q11183</f>
        <v>83.7</v>
      </c>
      <c r="U11183" s="277"/>
      <c r="V11183" s="281"/>
      <c r="W11183" s="270"/>
      <c r="X11183" s="282"/>
      <c r="Y11183" s="271"/>
      <c r="Z11183" s="277" t="s">
        <v>12913</v>
      </c>
      <c r="AA11183" s="281">
        <v>45</v>
      </c>
      <c r="AB11183" s="291">
        <v>0.05</v>
      </c>
      <c r="AC11183" s="292"/>
      <c r="AD11183" s="293">
        <f t="shared" ref="AD11183:AD11185" si="10">AC11183*AB11183+AA11183</f>
        <v>45</v>
      </c>
    </row>
    <row r="11184" spans="1:33" ht="140.25" x14ac:dyDescent="0.2">
      <c r="A11184" s="94" t="s">
        <v>7791</v>
      </c>
      <c r="B11184" s="16" t="s">
        <v>7792</v>
      </c>
      <c r="C11184" s="16" t="s">
        <v>10</v>
      </c>
      <c r="D11184" s="276">
        <f t="shared" si="8"/>
        <v>70.650000000000006</v>
      </c>
      <c r="E11184" s="245" t="s">
        <v>7751</v>
      </c>
      <c r="F11184" s="277" t="s">
        <v>7764</v>
      </c>
      <c r="G11184" s="281">
        <v>70</v>
      </c>
      <c r="H11184" s="270">
        <v>0.05</v>
      </c>
      <c r="I11184" s="282">
        <v>13</v>
      </c>
      <c r="J11184" s="271">
        <f t="shared" si="9"/>
        <v>70.650000000000006</v>
      </c>
      <c r="K11184" s="277" t="s">
        <v>7765</v>
      </c>
      <c r="L11184" s="281">
        <v>58.3</v>
      </c>
      <c r="M11184" s="270">
        <v>0.05</v>
      </c>
      <c r="N11184" s="282">
        <v>13</v>
      </c>
      <c r="O11184" s="271">
        <f>N11184*M11184+L11184</f>
        <v>58.949999999999996</v>
      </c>
      <c r="P11184" s="277" t="s">
        <v>7766</v>
      </c>
      <c r="Q11184" s="281">
        <v>69.900000000000006</v>
      </c>
      <c r="R11184" s="270">
        <v>0.05</v>
      </c>
      <c r="S11184" s="282">
        <v>36</v>
      </c>
      <c r="T11184" s="271">
        <f>S11184*R11184+Q11184</f>
        <v>71.7</v>
      </c>
      <c r="U11184" s="277"/>
      <c r="V11184" s="281"/>
      <c r="W11184" s="270"/>
      <c r="X11184" s="282"/>
      <c r="Y11184" s="271"/>
      <c r="Z11184" s="277" t="s">
        <v>12913</v>
      </c>
      <c r="AA11184" s="281">
        <v>40</v>
      </c>
      <c r="AB11184" s="291">
        <v>0.05</v>
      </c>
      <c r="AC11184" s="292"/>
      <c r="AD11184" s="293">
        <f t="shared" si="10"/>
        <v>40</v>
      </c>
    </row>
    <row r="11185" spans="1:30" ht="141" thickBot="1" x14ac:dyDescent="0.25">
      <c r="A11185" s="94" t="s">
        <v>7793</v>
      </c>
      <c r="B11185" s="16" t="s">
        <v>7794</v>
      </c>
      <c r="C11185" s="16" t="s">
        <v>10</v>
      </c>
      <c r="D11185" s="276">
        <f t="shared" si="8"/>
        <v>60.65</v>
      </c>
      <c r="E11185" s="245" t="s">
        <v>7751</v>
      </c>
      <c r="F11185" s="277" t="s">
        <v>7764</v>
      </c>
      <c r="G11185" s="281">
        <v>60</v>
      </c>
      <c r="H11185" s="270">
        <v>0.05</v>
      </c>
      <c r="I11185" s="282">
        <v>13</v>
      </c>
      <c r="J11185" s="271">
        <f t="shared" si="9"/>
        <v>60.65</v>
      </c>
      <c r="K11185" s="277" t="s">
        <v>7765</v>
      </c>
      <c r="L11185" s="281">
        <v>49.5</v>
      </c>
      <c r="M11185" s="270">
        <v>0.05</v>
      </c>
      <c r="N11185" s="282">
        <v>13</v>
      </c>
      <c r="O11185" s="271">
        <f>N11185*M11185+L11185</f>
        <v>50.15</v>
      </c>
      <c r="P11185" s="277" t="s">
        <v>7766</v>
      </c>
      <c r="Q11185" s="281">
        <v>75.900000000000006</v>
      </c>
      <c r="R11185" s="270">
        <v>0.05</v>
      </c>
      <c r="S11185" s="282"/>
      <c r="T11185" s="271">
        <f>S11185*R11185+Q11185</f>
        <v>75.900000000000006</v>
      </c>
      <c r="U11185" s="277"/>
      <c r="V11185" s="295"/>
      <c r="W11185" s="296"/>
      <c r="X11185" s="297"/>
      <c r="Y11185" s="298"/>
      <c r="Z11185" s="277" t="s">
        <v>12913</v>
      </c>
      <c r="AA11185" s="281">
        <v>40</v>
      </c>
      <c r="AB11185" s="291">
        <v>0.05</v>
      </c>
      <c r="AC11185" s="292"/>
      <c r="AD11185" s="293">
        <f t="shared" si="10"/>
        <v>40</v>
      </c>
    </row>
    <row r="11186" spans="1:30" ht="64.5" thickBot="1" x14ac:dyDescent="0.25">
      <c r="A11186" s="94" t="s">
        <v>7795</v>
      </c>
      <c r="B11186" s="16" t="s">
        <v>7796</v>
      </c>
      <c r="C11186" s="16" t="s">
        <v>24</v>
      </c>
      <c r="D11186" s="276">
        <f t="shared" si="8"/>
        <v>55</v>
      </c>
      <c r="E11186" s="245" t="s">
        <v>7751</v>
      </c>
      <c r="F11186" s="245" t="s">
        <v>7797</v>
      </c>
      <c r="G11186" s="281">
        <v>55</v>
      </c>
      <c r="H11186" s="270"/>
      <c r="I11186" s="282"/>
      <c r="J11186" s="270">
        <f t="shared" si="9"/>
        <v>55</v>
      </c>
      <c r="K11186" s="245"/>
      <c r="L11186" s="281"/>
      <c r="M11186" s="270"/>
      <c r="N11186" s="282"/>
      <c r="O11186" s="270"/>
      <c r="P11186" s="245"/>
      <c r="Q11186" s="281"/>
      <c r="R11186" s="270"/>
      <c r="S11186" s="282"/>
      <c r="T11186" s="270"/>
      <c r="U11186" s="245"/>
      <c r="V11186" s="295"/>
      <c r="W11186" s="296"/>
      <c r="X11186" s="297"/>
      <c r="Y11186" s="298"/>
      <c r="Z11186" s="277"/>
      <c r="AA11186" s="295"/>
      <c r="AB11186" s="296"/>
      <c r="AC11186" s="297"/>
      <c r="AD11186" s="298"/>
    </row>
    <row r="11187" spans="1:30" ht="115.5" thickBot="1" x14ac:dyDescent="0.25">
      <c r="A11187" s="94" t="s">
        <v>12914</v>
      </c>
      <c r="B11187" s="16" t="s">
        <v>12915</v>
      </c>
      <c r="C11187" s="16" t="s">
        <v>42</v>
      </c>
      <c r="D11187" s="276">
        <f>MEDIAN(J11187,O11187,T11187)</f>
        <v>22.1</v>
      </c>
      <c r="E11187" s="245" t="s">
        <v>7751</v>
      </c>
      <c r="F11187" s="294" t="s">
        <v>12916</v>
      </c>
      <c r="G11187" s="295">
        <v>22.1</v>
      </c>
      <c r="H11187" s="296"/>
      <c r="I11187" s="297"/>
      <c r="J11187" s="298">
        <f>I11187*H11187+G11187</f>
        <v>22.1</v>
      </c>
      <c r="K11187" s="294" t="s">
        <v>12917</v>
      </c>
      <c r="L11187" s="295">
        <v>20</v>
      </c>
      <c r="M11187" s="296"/>
      <c r="N11187" s="297"/>
      <c r="O11187" s="298">
        <f>N11187*M11187+L11187</f>
        <v>20</v>
      </c>
      <c r="P11187" s="294" t="s">
        <v>12918</v>
      </c>
      <c r="Q11187" s="295">
        <v>28</v>
      </c>
      <c r="R11187" s="296"/>
      <c r="S11187" s="297"/>
      <c r="T11187" s="298">
        <f>S11187*R11187+Q11187</f>
        <v>28</v>
      </c>
      <c r="U11187" s="245"/>
      <c r="V11187" s="281"/>
      <c r="W11187" s="270"/>
      <c r="X11187" s="282"/>
      <c r="Y11187" s="270"/>
    </row>
    <row r="11188" spans="1:30" ht="114.75" x14ac:dyDescent="0.2">
      <c r="A11188" s="94" t="s">
        <v>12919</v>
      </c>
      <c r="B11188" s="16" t="s">
        <v>12920</v>
      </c>
      <c r="C11188" s="16" t="s">
        <v>24</v>
      </c>
      <c r="D11188" s="276">
        <f t="shared" si="8"/>
        <v>22</v>
      </c>
      <c r="E11188" s="245" t="s">
        <v>7751</v>
      </c>
      <c r="F11188" s="245" t="s">
        <v>12921</v>
      </c>
      <c r="G11188" s="281">
        <v>25</v>
      </c>
      <c r="H11188" s="270"/>
      <c r="I11188" s="282"/>
      <c r="J11188" s="270">
        <f t="shared" si="9"/>
        <v>25</v>
      </c>
      <c r="K11188" s="245" t="s">
        <v>12922</v>
      </c>
      <c r="L11188" s="281">
        <v>20</v>
      </c>
      <c r="M11188" s="270"/>
      <c r="N11188" s="282"/>
      <c r="O11188" s="271">
        <f>N11188*M11188+L11188</f>
        <v>20</v>
      </c>
      <c r="P11188" s="245" t="s">
        <v>12923</v>
      </c>
      <c r="Q11188" s="281">
        <v>22</v>
      </c>
      <c r="R11188" s="270"/>
      <c r="S11188" s="282"/>
      <c r="T11188" s="271">
        <f>S11188*R11188+Q11188</f>
        <v>22</v>
      </c>
      <c r="U11188" s="245"/>
      <c r="V11188" s="281"/>
      <c r="W11188" s="270"/>
      <c r="X11188" s="282"/>
      <c r="Y11188" s="270"/>
      <c r="Z11188" s="44"/>
    </row>
    <row r="11189" spans="1:30" ht="114.75" x14ac:dyDescent="0.2">
      <c r="A11189" s="94" t="s">
        <v>12924</v>
      </c>
      <c r="B11189" s="16" t="s">
        <v>12925</v>
      </c>
      <c r="C11189" s="16" t="s">
        <v>10</v>
      </c>
      <c r="D11189" s="276">
        <f t="shared" si="8"/>
        <v>4.5</v>
      </c>
      <c r="E11189" s="245" t="s">
        <v>7751</v>
      </c>
      <c r="F11189" s="245" t="s">
        <v>12921</v>
      </c>
      <c r="G11189" s="281">
        <v>4</v>
      </c>
      <c r="H11189" s="270"/>
      <c r="I11189" s="282"/>
      <c r="J11189" s="270">
        <f t="shared" si="9"/>
        <v>4</v>
      </c>
      <c r="K11189" s="245" t="s">
        <v>12922</v>
      </c>
      <c r="L11189" s="281">
        <v>4.5</v>
      </c>
      <c r="M11189" s="270"/>
      <c r="N11189" s="282"/>
      <c r="O11189" s="271">
        <f>N11189*M11189+L11189</f>
        <v>4.5</v>
      </c>
      <c r="P11189" s="245" t="s">
        <v>12923</v>
      </c>
      <c r="Q11189" s="281">
        <v>8</v>
      </c>
      <c r="R11189" s="270"/>
      <c r="S11189" s="282"/>
      <c r="T11189" s="271">
        <f>S11189*R11189+Q11189</f>
        <v>8</v>
      </c>
      <c r="U11189" s="245"/>
      <c r="V11189" s="281"/>
      <c r="W11189" s="270"/>
      <c r="X11189" s="282"/>
      <c r="Y11189" s="270"/>
      <c r="Z11189" s="44"/>
    </row>
    <row r="11190" spans="1:30" ht="127.5" x14ac:dyDescent="0.2">
      <c r="A11190" s="388" t="s">
        <v>12926</v>
      </c>
      <c r="B11190" s="389" t="s">
        <v>12927</v>
      </c>
      <c r="C11190" s="390" t="s">
        <v>9</v>
      </c>
      <c r="D11190" s="276">
        <f t="shared" si="8"/>
        <v>25</v>
      </c>
      <c r="E11190" s="245" t="s">
        <v>7751</v>
      </c>
      <c r="F11190" s="245" t="s">
        <v>12928</v>
      </c>
      <c r="G11190" s="391">
        <v>36</v>
      </c>
      <c r="H11190" s="251"/>
      <c r="I11190" s="251"/>
      <c r="J11190" s="251">
        <f t="shared" si="9"/>
        <v>36</v>
      </c>
      <c r="K11190" s="245" t="s">
        <v>12922</v>
      </c>
      <c r="L11190" s="281">
        <v>25</v>
      </c>
      <c r="M11190" s="392"/>
      <c r="N11190" s="392"/>
      <c r="O11190" s="271">
        <f>N11190*M11190+L11190</f>
        <v>25</v>
      </c>
      <c r="P11190" s="245" t="s">
        <v>12929</v>
      </c>
      <c r="Q11190" s="281">
        <v>24</v>
      </c>
      <c r="R11190" s="281"/>
      <c r="S11190" s="230"/>
      <c r="T11190" s="271">
        <f>S11190*R11190+Q11190</f>
        <v>24</v>
      </c>
      <c r="V11190" s="230"/>
      <c r="W11190" s="230"/>
      <c r="X11190" s="230"/>
      <c r="Y11190" s="230"/>
      <c r="Z11190" s="44"/>
    </row>
    <row r="11191" spans="1:30" ht="141" thickBot="1" x14ac:dyDescent="0.25">
      <c r="A11191" s="94" t="s">
        <v>12930</v>
      </c>
      <c r="B11191" s="16" t="s">
        <v>12931</v>
      </c>
      <c r="C11191" s="16" t="s">
        <v>10</v>
      </c>
      <c r="D11191" s="276">
        <f>MEDIAN(J11191,O11191,T11191)</f>
        <v>32</v>
      </c>
      <c r="E11191" s="245" t="s">
        <v>7751</v>
      </c>
      <c r="F11191" s="277" t="s">
        <v>12932</v>
      </c>
      <c r="G11191" s="393">
        <v>29</v>
      </c>
      <c r="H11191" s="394"/>
      <c r="I11191" s="395"/>
      <c r="J11191" s="396">
        <f>I11191*H11191+G11191</f>
        <v>29</v>
      </c>
      <c r="K11191" s="277" t="s">
        <v>7764</v>
      </c>
      <c r="L11191" s="393">
        <v>50</v>
      </c>
      <c r="M11191" s="394"/>
      <c r="N11191" s="395"/>
      <c r="O11191" s="397">
        <f>L11191</f>
        <v>50</v>
      </c>
      <c r="P11191" s="277" t="s">
        <v>12933</v>
      </c>
      <c r="Q11191" s="393">
        <v>32</v>
      </c>
      <c r="R11191" s="394"/>
      <c r="S11191" s="395"/>
      <c r="T11191" s="397">
        <f>Q11191</f>
        <v>32</v>
      </c>
    </row>
    <row r="11194" spans="1:30" x14ac:dyDescent="0.2">
      <c r="A11194" s="497" t="s">
        <v>7860</v>
      </c>
      <c r="B11194" s="497"/>
      <c r="C11194" s="497"/>
      <c r="D11194" s="497"/>
      <c r="E11194" s="497"/>
    </row>
    <row r="11195" spans="1:30" x14ac:dyDescent="0.2">
      <c r="A11195" s="95"/>
      <c r="B11195" s="96"/>
      <c r="C11195" s="96"/>
      <c r="D11195" s="96"/>
      <c r="E11195" s="97"/>
    </row>
    <row r="11196" spans="1:30" x14ac:dyDescent="0.2">
      <c r="E11196" s="195"/>
    </row>
    <row r="11197" spans="1:30" x14ac:dyDescent="0.2">
      <c r="A11197" s="94" t="s">
        <v>7861</v>
      </c>
      <c r="B11197" s="93" t="s">
        <v>7862</v>
      </c>
      <c r="C11197" s="16" t="s">
        <v>9</v>
      </c>
      <c r="D11197">
        <f ca="1">composições!G8</f>
        <v>2.09</v>
      </c>
      <c r="E11197" s="195" t="s">
        <v>3786</v>
      </c>
    </row>
    <row r="11198" spans="1:30" x14ac:dyDescent="0.2">
      <c r="A11198" s="94" t="s">
        <v>7863</v>
      </c>
      <c r="B11198" s="93" t="s">
        <v>7864</v>
      </c>
      <c r="C11198" s="16" t="s">
        <v>5252</v>
      </c>
      <c r="D11198">
        <f ca="1">composições!G67</f>
        <v>11.88</v>
      </c>
      <c r="E11198" s="195" t="s">
        <v>3786</v>
      </c>
    </row>
    <row r="11199" spans="1:30" x14ac:dyDescent="0.2">
      <c r="A11199" s="94" t="s">
        <v>7865</v>
      </c>
      <c r="B11199" s="93" t="s">
        <v>7866</v>
      </c>
      <c r="C11199" s="16"/>
      <c r="E11199" s="195" t="s">
        <v>3786</v>
      </c>
    </row>
    <row r="11200" spans="1:30" x14ac:dyDescent="0.2">
      <c r="A11200" s="94" t="s">
        <v>7867</v>
      </c>
      <c r="B11200" s="93" t="s">
        <v>7866</v>
      </c>
      <c r="C11200" s="16"/>
      <c r="E11200" s="195" t="s">
        <v>3786</v>
      </c>
    </row>
    <row r="11201" spans="1:5" x14ac:dyDescent="0.2">
      <c r="A11201" s="94" t="s">
        <v>7868</v>
      </c>
      <c r="B11201" s="93" t="s">
        <v>7940</v>
      </c>
      <c r="C11201" s="16" t="s">
        <v>9</v>
      </c>
      <c r="D11201">
        <f ca="1">composições!G14</f>
        <v>66.72</v>
      </c>
      <c r="E11201" s="195" t="s">
        <v>3786</v>
      </c>
    </row>
    <row r="11202" spans="1:5" ht="25.5" x14ac:dyDescent="0.2">
      <c r="A11202" s="94" t="s">
        <v>7869</v>
      </c>
      <c r="B11202" s="93" t="s">
        <v>48</v>
      </c>
      <c r="C11202" s="16" t="s">
        <v>24</v>
      </c>
      <c r="E11202" s="195" t="s">
        <v>3786</v>
      </c>
    </row>
    <row r="11203" spans="1:5" ht="25.5" x14ac:dyDescent="0.2">
      <c r="A11203" s="94" t="s">
        <v>7870</v>
      </c>
      <c r="B11203" s="93" t="s">
        <v>3797</v>
      </c>
      <c r="C11203" s="16" t="s">
        <v>11</v>
      </c>
      <c r="D11203">
        <f ca="1">composições!G76</f>
        <v>283.63</v>
      </c>
      <c r="E11203" s="195" t="s">
        <v>3786</v>
      </c>
    </row>
    <row r="11204" spans="1:5" ht="25.5" x14ac:dyDescent="0.2">
      <c r="A11204" s="94" t="s">
        <v>7871</v>
      </c>
      <c r="B11204" s="93" t="s">
        <v>3798</v>
      </c>
      <c r="C11204" s="16" t="s">
        <v>11</v>
      </c>
      <c r="D11204">
        <f ca="1">composições!G85</f>
        <v>303.57</v>
      </c>
      <c r="E11204" s="195" t="s">
        <v>3786</v>
      </c>
    </row>
    <row r="11205" spans="1:5" ht="25.5" x14ac:dyDescent="0.2">
      <c r="A11205" s="94" t="s">
        <v>7872</v>
      </c>
      <c r="B11205" s="93" t="s">
        <v>7873</v>
      </c>
      <c r="C11205" s="16" t="s">
        <v>10</v>
      </c>
      <c r="D11205">
        <f ca="1">composições!G53</f>
        <v>27.819999999999997</v>
      </c>
      <c r="E11205" s="195" t="s">
        <v>3786</v>
      </c>
    </row>
    <row r="11206" spans="1:5" ht="25.5" x14ac:dyDescent="0.2">
      <c r="A11206" s="94" t="s">
        <v>7874</v>
      </c>
      <c r="B11206" s="93" t="s">
        <v>7875</v>
      </c>
      <c r="C11206" s="16" t="s">
        <v>10</v>
      </c>
      <c r="D11206">
        <f ca="1">composições!G62</f>
        <v>25.94</v>
      </c>
      <c r="E11206" s="195" t="s">
        <v>3786</v>
      </c>
    </row>
    <row r="11207" spans="1:5" x14ac:dyDescent="0.2">
      <c r="A11207" s="94" t="s">
        <v>7876</v>
      </c>
      <c r="B11207" s="93" t="s">
        <v>7877</v>
      </c>
      <c r="C11207" s="16" t="s">
        <v>10</v>
      </c>
      <c r="E11207" s="195" t="s">
        <v>3786</v>
      </c>
    </row>
    <row r="11208" spans="1:5" ht="25.5" customHeight="1" x14ac:dyDescent="0.2">
      <c r="A11208" s="94" t="s">
        <v>7878</v>
      </c>
      <c r="B11208" s="93" t="s">
        <v>3012</v>
      </c>
      <c r="C11208" s="16" t="s">
        <v>24</v>
      </c>
      <c r="D11208" t="e">
        <f>composições!#REF!</f>
        <v>#REF!</v>
      </c>
      <c r="E11208" s="195" t="s">
        <v>3786</v>
      </c>
    </row>
    <row r="11209" spans="1:5" ht="25.5" x14ac:dyDescent="0.2">
      <c r="A11209" s="94" t="s">
        <v>7879</v>
      </c>
      <c r="B11209" s="93" t="s">
        <v>3011</v>
      </c>
      <c r="C11209" s="16" t="s">
        <v>24</v>
      </c>
      <c r="D11209" t="e">
        <f>composições!#REF!</f>
        <v>#REF!</v>
      </c>
      <c r="E11209" s="195" t="s">
        <v>3786</v>
      </c>
    </row>
    <row r="11210" spans="1:5" ht="25.5" x14ac:dyDescent="0.2">
      <c r="A11210" s="94" t="s">
        <v>7880</v>
      </c>
      <c r="B11210" s="93" t="s">
        <v>3829</v>
      </c>
      <c r="C11210" s="16" t="s">
        <v>24</v>
      </c>
      <c r="E11210" s="195" t="s">
        <v>3786</v>
      </c>
    </row>
    <row r="11211" spans="1:5" ht="25.5" x14ac:dyDescent="0.2">
      <c r="A11211" s="94" t="s">
        <v>7881</v>
      </c>
      <c r="B11211" s="339" t="s">
        <v>4441</v>
      </c>
      <c r="C11211" s="16" t="s">
        <v>24</v>
      </c>
      <c r="E11211" s="195" t="s">
        <v>3786</v>
      </c>
    </row>
    <row r="11212" spans="1:5" ht="25.5" x14ac:dyDescent="0.2">
      <c r="A11212" s="94" t="s">
        <v>7882</v>
      </c>
      <c r="B11212" s="339" t="s">
        <v>7883</v>
      </c>
      <c r="C11212" s="16" t="s">
        <v>24</v>
      </c>
      <c r="E11212" s="195" t="s">
        <v>3786</v>
      </c>
    </row>
    <row r="11213" spans="1:5" ht="38.25" x14ac:dyDescent="0.2">
      <c r="A11213" s="94" t="s">
        <v>7884</v>
      </c>
      <c r="B11213" s="340" t="s">
        <v>7885</v>
      </c>
      <c r="C11213" s="341" t="s">
        <v>24</v>
      </c>
      <c r="D11213" s="96"/>
      <c r="E11213" s="97" t="s">
        <v>3786</v>
      </c>
    </row>
    <row r="11214" spans="1:5" ht="38.25" x14ac:dyDescent="0.2">
      <c r="A11214" s="94" t="s">
        <v>7886</v>
      </c>
      <c r="B11214" s="340" t="s">
        <v>7887</v>
      </c>
      <c r="C11214" s="341" t="s">
        <v>24</v>
      </c>
      <c r="D11214" s="96"/>
      <c r="E11214" s="97" t="s">
        <v>3786</v>
      </c>
    </row>
    <row r="11215" spans="1:5" x14ac:dyDescent="0.2">
      <c r="A11215" s="94" t="s">
        <v>7888</v>
      </c>
      <c r="B11215" s="93" t="s">
        <v>7889</v>
      </c>
      <c r="C11215" s="16" t="s">
        <v>9</v>
      </c>
      <c r="D11215">
        <f ca="1">composições!G44</f>
        <v>87.26</v>
      </c>
      <c r="E11215" s="195" t="s">
        <v>3786</v>
      </c>
    </row>
    <row r="11216" spans="1:5" x14ac:dyDescent="0.2">
      <c r="A11216" s="94" t="s">
        <v>7890</v>
      </c>
      <c r="B11216" s="93" t="s">
        <v>7891</v>
      </c>
      <c r="C11216" s="16" t="s">
        <v>9</v>
      </c>
      <c r="D11216" t="e">
        <f>composições!#REF!</f>
        <v>#REF!</v>
      </c>
      <c r="E11216" s="195" t="s">
        <v>3786</v>
      </c>
    </row>
    <row r="11217" spans="1:6" x14ac:dyDescent="0.2">
      <c r="A11217" s="94" t="s">
        <v>7892</v>
      </c>
      <c r="B11217" s="93" t="s">
        <v>43</v>
      </c>
      <c r="C11217" s="16" t="s">
        <v>10</v>
      </c>
      <c r="D11217">
        <f ca="1">composições!G20</f>
        <v>3.14</v>
      </c>
      <c r="E11217" s="195" t="s">
        <v>3786</v>
      </c>
    </row>
    <row r="11218" spans="1:6" ht="25.5" x14ac:dyDescent="0.2">
      <c r="A11218" s="94" t="s">
        <v>7893</v>
      </c>
      <c r="B11218" s="93" t="s">
        <v>4903</v>
      </c>
      <c r="C11218" s="16" t="s">
        <v>11</v>
      </c>
      <c r="E11218" s="195" t="s">
        <v>65</v>
      </c>
      <c r="F11218" t="s">
        <v>7894</v>
      </c>
    </row>
    <row r="11219" spans="1:6" ht="25.5" x14ac:dyDescent="0.2">
      <c r="A11219" s="94" t="s">
        <v>7895</v>
      </c>
      <c r="B11219" s="93" t="s">
        <v>7854</v>
      </c>
      <c r="C11219" s="16" t="s">
        <v>11</v>
      </c>
      <c r="D11219">
        <f ca="1">composições!G31</f>
        <v>733.57</v>
      </c>
      <c r="E11219" s="195" t="s">
        <v>3786</v>
      </c>
    </row>
    <row r="11220" spans="1:6" ht="25.5" x14ac:dyDescent="0.2">
      <c r="A11220" s="94" t="s">
        <v>7896</v>
      </c>
      <c r="B11220" s="93" t="s">
        <v>7897</v>
      </c>
      <c r="C11220" s="16" t="s">
        <v>11</v>
      </c>
      <c r="D11220" t="e">
        <f>composições!#REF!</f>
        <v>#REF!</v>
      </c>
      <c r="E11220" s="195" t="s">
        <v>3786</v>
      </c>
    </row>
    <row r="11221" spans="1:6" ht="25.5" x14ac:dyDescent="0.2">
      <c r="A11221" s="94" t="s">
        <v>7898</v>
      </c>
      <c r="B11221" s="93" t="s">
        <v>7899</v>
      </c>
      <c r="C11221" s="16" t="s">
        <v>11</v>
      </c>
      <c r="D11221" t="e">
        <f>composições!#REF!</f>
        <v>#REF!</v>
      </c>
      <c r="E11221" s="195" t="s">
        <v>3786</v>
      </c>
    </row>
    <row r="11222" spans="1:6" ht="25.5" x14ac:dyDescent="0.2">
      <c r="A11222" s="94" t="s">
        <v>7900</v>
      </c>
      <c r="B11222" s="93" t="s">
        <v>7901</v>
      </c>
      <c r="C11222" s="16" t="s">
        <v>11</v>
      </c>
      <c r="E11222" s="195" t="s">
        <v>3786</v>
      </c>
    </row>
    <row r="11223" spans="1:6" ht="25.5" x14ac:dyDescent="0.2">
      <c r="A11223" s="94" t="s">
        <v>7902</v>
      </c>
      <c r="B11223" s="93" t="s">
        <v>7903</v>
      </c>
      <c r="C11223" s="16" t="s">
        <v>11</v>
      </c>
      <c r="E11223" s="195" t="s">
        <v>3786</v>
      </c>
    </row>
    <row r="11224" spans="1:6" ht="25.5" x14ac:dyDescent="0.2">
      <c r="A11224" s="94" t="s">
        <v>7904</v>
      </c>
      <c r="B11224" s="93" t="s">
        <v>7905</v>
      </c>
      <c r="C11224" s="16" t="s">
        <v>11</v>
      </c>
      <c r="E11224" s="195" t="s">
        <v>3786</v>
      </c>
    </row>
    <row r="11225" spans="1:6" ht="25.5" x14ac:dyDescent="0.2">
      <c r="A11225" s="94" t="s">
        <v>7906</v>
      </c>
      <c r="B11225" s="93" t="s">
        <v>7907</v>
      </c>
      <c r="C11225" s="16" t="s">
        <v>11</v>
      </c>
      <c r="E11225" s="195" t="s">
        <v>3786</v>
      </c>
    </row>
    <row r="11226" spans="1:6" ht="25.5" x14ac:dyDescent="0.2">
      <c r="A11226" s="94" t="s">
        <v>7908</v>
      </c>
      <c r="B11226" s="93" t="s">
        <v>7909</v>
      </c>
      <c r="C11226" s="16" t="s">
        <v>11</v>
      </c>
      <c r="E11226" s="195" t="s">
        <v>3786</v>
      </c>
    </row>
    <row r="11227" spans="1:6" ht="25.5" x14ac:dyDescent="0.2">
      <c r="A11227" s="94" t="s">
        <v>7910</v>
      </c>
      <c r="B11227" s="93" t="s">
        <v>7855</v>
      </c>
      <c r="C11227" s="16" t="s">
        <v>11</v>
      </c>
      <c r="E11227" s="195" t="s">
        <v>3786</v>
      </c>
    </row>
    <row r="11228" spans="1:6" ht="25.5" x14ac:dyDescent="0.2">
      <c r="A11228" s="94" t="s">
        <v>7911</v>
      </c>
      <c r="B11228" s="93" t="s">
        <v>7912</v>
      </c>
      <c r="C11228" s="16" t="s">
        <v>11</v>
      </c>
      <c r="E11228" s="195" t="s">
        <v>3786</v>
      </c>
    </row>
    <row r="11229" spans="1:6" ht="25.5" x14ac:dyDescent="0.2">
      <c r="A11229" s="94" t="s">
        <v>7913</v>
      </c>
      <c r="B11229" s="93" t="s">
        <v>7914</v>
      </c>
      <c r="C11229" s="16" t="s">
        <v>11</v>
      </c>
      <c r="E11229" s="195" t="s">
        <v>3786</v>
      </c>
    </row>
    <row r="11230" spans="1:6" ht="25.5" x14ac:dyDescent="0.2">
      <c r="A11230" s="94" t="s">
        <v>7915</v>
      </c>
      <c r="B11230" s="93" t="s">
        <v>7916</v>
      </c>
      <c r="C11230" s="16" t="s">
        <v>11</v>
      </c>
      <c r="E11230" s="195" t="s">
        <v>3786</v>
      </c>
    </row>
    <row r="11231" spans="1:6" ht="25.5" x14ac:dyDescent="0.2">
      <c r="A11231" s="94" t="s">
        <v>7917</v>
      </c>
      <c r="B11231" s="93" t="s">
        <v>7918</v>
      </c>
      <c r="C11231" s="16" t="s">
        <v>11</v>
      </c>
      <c r="E11231" s="195" t="s">
        <v>3786</v>
      </c>
    </row>
    <row r="11232" spans="1:6" ht="25.5" x14ac:dyDescent="0.2">
      <c r="A11232" s="94" t="s">
        <v>7919</v>
      </c>
      <c r="B11232" s="93" t="s">
        <v>7920</v>
      </c>
      <c r="C11232" s="16" t="s">
        <v>11</v>
      </c>
      <c r="E11232" s="195" t="s">
        <v>3786</v>
      </c>
    </row>
    <row r="11233" spans="1:5" ht="25.5" x14ac:dyDescent="0.2">
      <c r="A11233" s="94" t="s">
        <v>7921</v>
      </c>
      <c r="B11233" s="93" t="s">
        <v>7922</v>
      </c>
      <c r="C11233" s="16" t="s">
        <v>11</v>
      </c>
      <c r="E11233" s="195" t="s">
        <v>3786</v>
      </c>
    </row>
    <row r="11234" spans="1:5" ht="25.5" x14ac:dyDescent="0.2">
      <c r="A11234" s="94" t="s">
        <v>7923</v>
      </c>
      <c r="B11234" s="93" t="s">
        <v>7924</v>
      </c>
      <c r="C11234" s="16" t="s">
        <v>11</v>
      </c>
      <c r="E11234" s="195" t="s">
        <v>3786</v>
      </c>
    </row>
    <row r="11235" spans="1:5" ht="25.5" x14ac:dyDescent="0.2">
      <c r="A11235" s="94" t="s">
        <v>7925</v>
      </c>
      <c r="B11235" s="93" t="s">
        <v>7926</v>
      </c>
      <c r="C11235" s="16" t="s">
        <v>11</v>
      </c>
      <c r="E11235" s="195" t="s">
        <v>3786</v>
      </c>
    </row>
    <row r="11236" spans="1:5" ht="25.5" x14ac:dyDescent="0.2">
      <c r="A11236" s="94" t="s">
        <v>7927</v>
      </c>
      <c r="B11236" s="93" t="s">
        <v>7928</v>
      </c>
      <c r="C11236" s="16" t="s">
        <v>11</v>
      </c>
      <c r="E11236" s="195" t="s">
        <v>3786</v>
      </c>
    </row>
    <row r="11237" spans="1:5" x14ac:dyDescent="0.2">
      <c r="A11237" s="94" t="s">
        <v>7929</v>
      </c>
      <c r="B11237" s="93" t="s">
        <v>3010</v>
      </c>
      <c r="C11237" s="16" t="s">
        <v>11</v>
      </c>
      <c r="E11237" s="195" t="s">
        <v>3786</v>
      </c>
    </row>
    <row r="11238" spans="1:5" x14ac:dyDescent="0.2">
      <c r="A11238" s="94" t="s">
        <v>7930</v>
      </c>
      <c r="B11238" s="93" t="s">
        <v>3823</v>
      </c>
      <c r="C11238" s="16" t="s">
        <v>11</v>
      </c>
      <c r="E11238" s="195" t="s">
        <v>3786</v>
      </c>
    </row>
    <row r="11239" spans="1:5" ht="38.25" x14ac:dyDescent="0.2">
      <c r="A11239" s="94" t="s">
        <v>7931</v>
      </c>
      <c r="B11239" s="93" t="s">
        <v>3808</v>
      </c>
      <c r="C11239" s="16" t="s">
        <v>11</v>
      </c>
      <c r="E11239" s="195" t="s">
        <v>3786</v>
      </c>
    </row>
    <row r="11240" spans="1:5" x14ac:dyDescent="0.2">
      <c r="A11240" s="94" t="s">
        <v>7945</v>
      </c>
      <c r="B11240" s="93" t="s">
        <v>7944</v>
      </c>
      <c r="C11240" s="16" t="s">
        <v>24</v>
      </c>
      <c r="E11240" s="195" t="s">
        <v>3786</v>
      </c>
    </row>
    <row r="11364" spans="1:6" x14ac:dyDescent="0.2">
      <c r="A11364" s="95"/>
      <c r="B11364" s="96"/>
      <c r="C11364" s="96"/>
      <c r="D11364" s="96"/>
      <c r="E11364" s="99"/>
    </row>
    <row r="11365" spans="1:6" x14ac:dyDescent="0.2">
      <c r="A11365" s="95"/>
      <c r="B11365" s="96"/>
      <c r="C11365" s="96"/>
      <c r="D11365" s="96"/>
      <c r="E11365" s="99"/>
    </row>
    <row r="11366" spans="1:6" x14ac:dyDescent="0.2">
      <c r="A11366" s="497" t="s">
        <v>15283</v>
      </c>
      <c r="B11366" s="497"/>
      <c r="C11366" s="497"/>
      <c r="D11366" s="497"/>
      <c r="E11366" s="497"/>
    </row>
    <row r="11367" spans="1:6" x14ac:dyDescent="0.2">
      <c r="A11367" s="95"/>
      <c r="B11367" s="96"/>
      <c r="C11367" s="96"/>
      <c r="D11367" s="96"/>
      <c r="E11367" s="97"/>
    </row>
    <row r="11368" spans="1:6" ht="13.5" thickBot="1" x14ac:dyDescent="0.25">
      <c r="A11368"/>
      <c r="E11368" s="195"/>
    </row>
    <row r="11369" spans="1:6" x14ac:dyDescent="0.2">
      <c r="A11369" s="489" t="s">
        <v>3013</v>
      </c>
      <c r="B11369" s="489" t="s">
        <v>3014</v>
      </c>
      <c r="C11369" s="489" t="s">
        <v>3015</v>
      </c>
      <c r="D11369" s="401" t="s">
        <v>5088</v>
      </c>
      <c r="E11369" s="489"/>
      <c r="F11369" s="401" t="s">
        <v>5089</v>
      </c>
    </row>
    <row r="11370" spans="1:6" x14ac:dyDescent="0.2">
      <c r="A11370" s="490"/>
      <c r="B11370" s="490"/>
      <c r="C11370" s="490"/>
      <c r="D11370" s="402" t="s">
        <v>5090</v>
      </c>
      <c r="E11370" s="490"/>
      <c r="F11370" s="402" t="s">
        <v>5090</v>
      </c>
    </row>
    <row r="11371" spans="1:6" ht="13.5" thickBot="1" x14ac:dyDescent="0.25">
      <c r="A11371" s="491"/>
      <c r="B11371" s="491"/>
      <c r="C11371" s="491"/>
      <c r="D11371" s="403"/>
      <c r="E11371" s="491"/>
      <c r="F11371" s="403" t="s">
        <v>12934</v>
      </c>
    </row>
    <row r="11372" spans="1:6" ht="13.5" thickBot="1" x14ac:dyDescent="0.25">
      <c r="A11372" s="358" t="s">
        <v>5091</v>
      </c>
      <c r="B11372" s="358" t="s">
        <v>5092</v>
      </c>
      <c r="C11372" s="358" t="s">
        <v>5093</v>
      </c>
      <c r="D11372" s="358">
        <v>0.71</v>
      </c>
      <c r="E11372" s="243" t="s">
        <v>3777</v>
      </c>
      <c r="F11372" s="358">
        <v>0.71</v>
      </c>
    </row>
    <row r="11373" spans="1:6" ht="13.5" thickBot="1" x14ac:dyDescent="0.25">
      <c r="A11373" s="359" t="s">
        <v>5094</v>
      </c>
      <c r="B11373" s="359" t="s">
        <v>5095</v>
      </c>
      <c r="C11373" s="359" t="s">
        <v>5093</v>
      </c>
      <c r="D11373" s="359">
        <v>0.86</v>
      </c>
      <c r="E11373" s="243" t="s">
        <v>3777</v>
      </c>
      <c r="F11373" s="359">
        <v>0.86</v>
      </c>
    </row>
    <row r="11374" spans="1:6" ht="13.5" thickBot="1" x14ac:dyDescent="0.25">
      <c r="A11374" s="358" t="s">
        <v>5096</v>
      </c>
      <c r="B11374" s="358" t="s">
        <v>5097</v>
      </c>
      <c r="C11374" s="358" t="s">
        <v>5093</v>
      </c>
      <c r="D11374" s="358">
        <v>0.82</v>
      </c>
      <c r="E11374" s="243" t="s">
        <v>3777</v>
      </c>
      <c r="F11374" s="358">
        <v>0.82</v>
      </c>
    </row>
    <row r="11375" spans="1:6" ht="13.5" thickBot="1" x14ac:dyDescent="0.25">
      <c r="A11375" s="359" t="s">
        <v>5098</v>
      </c>
      <c r="B11375" s="359" t="s">
        <v>5099</v>
      </c>
      <c r="C11375" s="359" t="s">
        <v>5093</v>
      </c>
      <c r="D11375" s="359">
        <v>0.98</v>
      </c>
      <c r="E11375" s="243" t="s">
        <v>3777</v>
      </c>
      <c r="F11375" s="359">
        <v>0.98</v>
      </c>
    </row>
    <row r="11376" spans="1:6" ht="13.5" thickBot="1" x14ac:dyDescent="0.25">
      <c r="A11376" s="358" t="s">
        <v>5100</v>
      </c>
      <c r="B11376" s="358" t="s">
        <v>5101</v>
      </c>
      <c r="C11376" s="358" t="s">
        <v>5093</v>
      </c>
      <c r="D11376" s="358">
        <v>0.95</v>
      </c>
      <c r="E11376" s="243" t="s">
        <v>3777</v>
      </c>
      <c r="F11376" s="358">
        <v>0.95</v>
      </c>
    </row>
    <row r="11377" spans="1:6" ht="13.5" thickBot="1" x14ac:dyDescent="0.25">
      <c r="A11377" s="359" t="s">
        <v>5102</v>
      </c>
      <c r="B11377" s="359" t="s">
        <v>5103</v>
      </c>
      <c r="C11377" s="359" t="s">
        <v>5093</v>
      </c>
      <c r="D11377" s="359">
        <v>1.23</v>
      </c>
      <c r="E11377" s="243" t="s">
        <v>3777</v>
      </c>
      <c r="F11377" s="359">
        <v>1.23</v>
      </c>
    </row>
    <row r="11378" spans="1:6" ht="13.5" thickBot="1" x14ac:dyDescent="0.25">
      <c r="A11378" s="358" t="s">
        <v>5104</v>
      </c>
      <c r="B11378" s="358" t="s">
        <v>5105</v>
      </c>
      <c r="C11378" s="358" t="s">
        <v>5093</v>
      </c>
      <c r="D11378" s="358">
        <v>1.1399999999999999</v>
      </c>
      <c r="E11378" s="243" t="s">
        <v>3777</v>
      </c>
      <c r="F11378" s="358">
        <v>1.1399999999999999</v>
      </c>
    </row>
    <row r="11379" spans="1:6" ht="13.5" thickBot="1" x14ac:dyDescent="0.25">
      <c r="A11379" s="359" t="s">
        <v>5106</v>
      </c>
      <c r="B11379" s="359" t="s">
        <v>5107</v>
      </c>
      <c r="C11379" s="359" t="s">
        <v>5093</v>
      </c>
      <c r="D11379" s="359">
        <v>0.91</v>
      </c>
      <c r="E11379" s="243" t="s">
        <v>3777</v>
      </c>
      <c r="F11379" s="359">
        <v>0.91</v>
      </c>
    </row>
    <row r="11380" spans="1:6" ht="13.5" thickBot="1" x14ac:dyDescent="0.25">
      <c r="A11380" s="358" t="s">
        <v>5108</v>
      </c>
      <c r="B11380" s="358" t="s">
        <v>5109</v>
      </c>
      <c r="C11380" s="358" t="s">
        <v>5093</v>
      </c>
      <c r="D11380" s="358">
        <v>0.54</v>
      </c>
      <c r="E11380" s="243" t="s">
        <v>3777</v>
      </c>
      <c r="F11380" s="358">
        <v>0.54</v>
      </c>
    </row>
    <row r="11381" spans="1:6" ht="13.5" thickBot="1" x14ac:dyDescent="0.25">
      <c r="A11381" s="359" t="s">
        <v>5110</v>
      </c>
      <c r="B11381" s="359" t="s">
        <v>5111</v>
      </c>
      <c r="C11381" s="359" t="s">
        <v>5093</v>
      </c>
      <c r="D11381" s="359">
        <v>0.56000000000000005</v>
      </c>
      <c r="E11381" s="243" t="s">
        <v>3777</v>
      </c>
      <c r="F11381" s="359">
        <v>0.56000000000000005</v>
      </c>
    </row>
    <row r="11382" spans="1:6" ht="13.5" thickBot="1" x14ac:dyDescent="0.25">
      <c r="A11382" s="358" t="s">
        <v>5112</v>
      </c>
      <c r="B11382" s="358" t="s">
        <v>5113</v>
      </c>
      <c r="C11382" s="358" t="s">
        <v>5093</v>
      </c>
      <c r="D11382" s="358">
        <v>0.53</v>
      </c>
      <c r="E11382" s="243" t="s">
        <v>3777</v>
      </c>
      <c r="F11382" s="358">
        <v>0.53</v>
      </c>
    </row>
    <row r="11383" spans="1:6" ht="13.5" thickBot="1" x14ac:dyDescent="0.25">
      <c r="A11383" s="359" t="s">
        <v>5114</v>
      </c>
      <c r="B11383" s="359" t="s">
        <v>5115</v>
      </c>
      <c r="C11383" s="359" t="s">
        <v>5093</v>
      </c>
      <c r="D11383" s="359">
        <v>1.49</v>
      </c>
      <c r="E11383" s="243" t="s">
        <v>3777</v>
      </c>
      <c r="F11383" s="359">
        <v>1.49</v>
      </c>
    </row>
    <row r="11384" spans="1:6" ht="13.5" thickBot="1" x14ac:dyDescent="0.25">
      <c r="A11384" s="358" t="s">
        <v>5116</v>
      </c>
      <c r="B11384" s="358" t="s">
        <v>5117</v>
      </c>
      <c r="C11384" s="358" t="s">
        <v>5093</v>
      </c>
      <c r="D11384" s="358">
        <v>1.04</v>
      </c>
      <c r="E11384" s="243" t="s">
        <v>3777</v>
      </c>
      <c r="F11384" s="358">
        <v>1.04</v>
      </c>
    </row>
    <row r="11385" spans="1:6" ht="13.5" thickBot="1" x14ac:dyDescent="0.25">
      <c r="A11385" s="359" t="s">
        <v>5118</v>
      </c>
      <c r="B11385" s="359" t="s">
        <v>5119</v>
      </c>
      <c r="C11385" s="359" t="s">
        <v>5093</v>
      </c>
      <c r="D11385" s="359">
        <v>0.55000000000000004</v>
      </c>
      <c r="E11385" s="243" t="s">
        <v>3777</v>
      </c>
      <c r="F11385" s="359">
        <v>0.55000000000000004</v>
      </c>
    </row>
    <row r="11386" spans="1:6" ht="13.5" thickBot="1" x14ac:dyDescent="0.25">
      <c r="A11386" s="358" t="s">
        <v>5120</v>
      </c>
      <c r="B11386" s="358" t="s">
        <v>5121</v>
      </c>
      <c r="C11386" s="358" t="s">
        <v>5093</v>
      </c>
      <c r="D11386" s="358">
        <v>0.65</v>
      </c>
      <c r="E11386" s="243" t="s">
        <v>3777</v>
      </c>
      <c r="F11386" s="358">
        <v>0.65</v>
      </c>
    </row>
    <row r="11387" spans="1:6" ht="13.5" thickBot="1" x14ac:dyDescent="0.25">
      <c r="A11387" s="359" t="s">
        <v>5122</v>
      </c>
      <c r="B11387" s="359" t="s">
        <v>5123</v>
      </c>
      <c r="C11387" s="359" t="s">
        <v>5093</v>
      </c>
      <c r="D11387" s="359">
        <v>0.62</v>
      </c>
      <c r="E11387" s="243" t="s">
        <v>3777</v>
      </c>
      <c r="F11387" s="359">
        <v>0.62</v>
      </c>
    </row>
    <row r="11388" spans="1:6" ht="13.5" thickBot="1" x14ac:dyDescent="0.25">
      <c r="A11388" s="358" t="s">
        <v>5124</v>
      </c>
      <c r="B11388" s="358" t="s">
        <v>5125</v>
      </c>
      <c r="C11388" s="358" t="s">
        <v>5093</v>
      </c>
      <c r="D11388" s="358">
        <v>0.74</v>
      </c>
      <c r="E11388" s="243" t="s">
        <v>3777</v>
      </c>
      <c r="F11388" s="358">
        <v>0.74</v>
      </c>
    </row>
    <row r="11389" spans="1:6" ht="13.5" thickBot="1" x14ac:dyDescent="0.25">
      <c r="A11389" s="359" t="s">
        <v>5126</v>
      </c>
      <c r="B11389" s="359" t="s">
        <v>5127</v>
      </c>
      <c r="C11389" s="359" t="s">
        <v>5093</v>
      </c>
      <c r="D11389" s="359">
        <v>0.71</v>
      </c>
      <c r="E11389" s="243" t="s">
        <v>3777</v>
      </c>
      <c r="F11389" s="359">
        <v>0.71</v>
      </c>
    </row>
    <row r="11390" spans="1:6" ht="13.5" thickBot="1" x14ac:dyDescent="0.25">
      <c r="A11390" s="358" t="s">
        <v>5128</v>
      </c>
      <c r="B11390" s="358" t="s">
        <v>5129</v>
      </c>
      <c r="C11390" s="358" t="s">
        <v>5093</v>
      </c>
      <c r="D11390" s="358">
        <v>0.96</v>
      </c>
      <c r="E11390" s="243" t="s">
        <v>3777</v>
      </c>
      <c r="F11390" s="358">
        <v>0.96</v>
      </c>
    </row>
    <row r="11391" spans="1:6" ht="13.5" thickBot="1" x14ac:dyDescent="0.25">
      <c r="A11391" s="359" t="s">
        <v>5130</v>
      </c>
      <c r="B11391" s="359" t="s">
        <v>5131</v>
      </c>
      <c r="C11391" s="359" t="s">
        <v>5093</v>
      </c>
      <c r="D11391" s="359">
        <v>0.85</v>
      </c>
      <c r="E11391" s="243" t="s">
        <v>3777</v>
      </c>
      <c r="F11391" s="359">
        <v>0.85</v>
      </c>
    </row>
    <row r="11392" spans="1:6" ht="13.5" thickBot="1" x14ac:dyDescent="0.25">
      <c r="A11392" s="358" t="s">
        <v>5132</v>
      </c>
      <c r="B11392" s="358" t="s">
        <v>5133</v>
      </c>
      <c r="C11392" s="358" t="s">
        <v>5093</v>
      </c>
      <c r="D11392" s="358">
        <v>0.81</v>
      </c>
      <c r="E11392" s="243" t="s">
        <v>3777</v>
      </c>
      <c r="F11392" s="358">
        <v>0.81</v>
      </c>
    </row>
    <row r="11393" spans="1:6" ht="13.5" thickBot="1" x14ac:dyDescent="0.25">
      <c r="A11393" s="359" t="s">
        <v>5134</v>
      </c>
      <c r="B11393" s="359" t="s">
        <v>5135</v>
      </c>
      <c r="C11393" s="359" t="s">
        <v>5093</v>
      </c>
      <c r="D11393" s="359">
        <v>0.36</v>
      </c>
      <c r="E11393" s="243" t="s">
        <v>3777</v>
      </c>
      <c r="F11393" s="359">
        <v>0.36</v>
      </c>
    </row>
    <row r="11394" spans="1:6" ht="13.5" thickBot="1" x14ac:dyDescent="0.25">
      <c r="A11394" s="358" t="s">
        <v>5136</v>
      </c>
      <c r="B11394" s="358" t="s">
        <v>5137</v>
      </c>
      <c r="C11394" s="358" t="s">
        <v>5093</v>
      </c>
      <c r="D11394" s="358">
        <v>0.37</v>
      </c>
      <c r="E11394" s="243" t="s">
        <v>3777</v>
      </c>
      <c r="F11394" s="358">
        <v>0.37</v>
      </c>
    </row>
    <row r="11395" spans="1:6" ht="13.5" thickBot="1" x14ac:dyDescent="0.25">
      <c r="A11395" s="359" t="s">
        <v>5138</v>
      </c>
      <c r="B11395" s="359" t="s">
        <v>5139</v>
      </c>
      <c r="C11395" s="359" t="s">
        <v>5093</v>
      </c>
      <c r="D11395" s="359">
        <v>1.37</v>
      </c>
      <c r="E11395" s="243" t="s">
        <v>3777</v>
      </c>
      <c r="F11395" s="359">
        <v>1.37</v>
      </c>
    </row>
    <row r="11396" spans="1:6" ht="13.5" thickBot="1" x14ac:dyDescent="0.25">
      <c r="A11396" s="358" t="s">
        <v>5140</v>
      </c>
      <c r="B11396" s="358" t="s">
        <v>5141</v>
      </c>
      <c r="C11396" s="358" t="s">
        <v>5093</v>
      </c>
      <c r="D11396" s="358">
        <v>0</v>
      </c>
      <c r="E11396" s="243" t="s">
        <v>3777</v>
      </c>
      <c r="F11396" s="358">
        <v>0</v>
      </c>
    </row>
    <row r="11397" spans="1:6" ht="13.5" thickBot="1" x14ac:dyDescent="0.25">
      <c r="A11397" s="359" t="s">
        <v>5142</v>
      </c>
      <c r="B11397" s="359" t="s">
        <v>5143</v>
      </c>
      <c r="C11397" s="359" t="s">
        <v>5093</v>
      </c>
      <c r="D11397" s="359">
        <v>0</v>
      </c>
      <c r="E11397" s="243" t="s">
        <v>3777</v>
      </c>
      <c r="F11397" s="359">
        <v>0</v>
      </c>
    </row>
    <row r="11398" spans="1:6" ht="13.5" thickBot="1" x14ac:dyDescent="0.25">
      <c r="A11398" s="358" t="s">
        <v>5144</v>
      </c>
      <c r="B11398" s="358" t="s">
        <v>5145</v>
      </c>
      <c r="C11398" s="358" t="s">
        <v>5093</v>
      </c>
      <c r="D11398" s="358">
        <v>1.06</v>
      </c>
      <c r="E11398" s="243" t="s">
        <v>3777</v>
      </c>
      <c r="F11398" s="358">
        <v>1.06</v>
      </c>
    </row>
    <row r="11399" spans="1:6" ht="13.5" thickBot="1" x14ac:dyDescent="0.25">
      <c r="A11399" s="359" t="s">
        <v>5146</v>
      </c>
      <c r="B11399" s="359" t="s">
        <v>5147</v>
      </c>
      <c r="C11399" s="359" t="s">
        <v>5093</v>
      </c>
      <c r="D11399" s="359">
        <v>0.79</v>
      </c>
      <c r="E11399" s="243" t="s">
        <v>3777</v>
      </c>
      <c r="F11399" s="359">
        <v>0.79</v>
      </c>
    </row>
    <row r="11400" spans="1:6" ht="13.5" thickBot="1" x14ac:dyDescent="0.25">
      <c r="A11400" s="358" t="s">
        <v>5148</v>
      </c>
      <c r="B11400" s="358" t="s">
        <v>5149</v>
      </c>
      <c r="C11400" s="358" t="s">
        <v>45</v>
      </c>
      <c r="D11400" s="358">
        <v>3.34</v>
      </c>
      <c r="E11400" s="243" t="s">
        <v>3777</v>
      </c>
      <c r="F11400" s="358">
        <v>3.34</v>
      </c>
    </row>
    <row r="11401" spans="1:6" ht="13.5" thickBot="1" x14ac:dyDescent="0.25">
      <c r="A11401" s="359" t="s">
        <v>5150</v>
      </c>
      <c r="B11401" s="359" t="s">
        <v>5151</v>
      </c>
      <c r="C11401" s="359" t="s">
        <v>45</v>
      </c>
      <c r="D11401" s="359">
        <v>2.94</v>
      </c>
      <c r="E11401" s="243" t="s">
        <v>3777</v>
      </c>
      <c r="F11401" s="359">
        <v>2.94</v>
      </c>
    </row>
    <row r="11402" spans="1:6" ht="13.5" thickBot="1" x14ac:dyDescent="0.25">
      <c r="A11402" s="358" t="s">
        <v>5152</v>
      </c>
      <c r="B11402" s="358" t="s">
        <v>5153</v>
      </c>
      <c r="C11402" s="358" t="s">
        <v>45</v>
      </c>
      <c r="D11402" s="358">
        <v>3.32</v>
      </c>
      <c r="E11402" s="243" t="s">
        <v>3777</v>
      </c>
      <c r="F11402" s="358">
        <v>3.32</v>
      </c>
    </row>
    <row r="11403" spans="1:6" ht="13.5" thickBot="1" x14ac:dyDescent="0.25">
      <c r="A11403" s="359" t="s">
        <v>5154</v>
      </c>
      <c r="B11403" s="359" t="s">
        <v>5155</v>
      </c>
      <c r="C11403" s="359" t="s">
        <v>9</v>
      </c>
      <c r="D11403" s="359">
        <v>75.5</v>
      </c>
      <c r="E11403" s="243" t="s">
        <v>3777</v>
      </c>
      <c r="F11403" s="359">
        <v>75.5</v>
      </c>
    </row>
    <row r="11404" spans="1:6" ht="13.5" thickBot="1" x14ac:dyDescent="0.25">
      <c r="A11404" s="358" t="s">
        <v>5156</v>
      </c>
      <c r="B11404" s="358" t="s">
        <v>5157</v>
      </c>
      <c r="C11404" s="358" t="s">
        <v>9</v>
      </c>
      <c r="D11404" s="358">
        <v>52.13</v>
      </c>
      <c r="E11404" s="243" t="s">
        <v>3777</v>
      </c>
      <c r="F11404" s="358">
        <v>52.13</v>
      </c>
    </row>
    <row r="11405" spans="1:6" ht="13.5" thickBot="1" x14ac:dyDescent="0.25">
      <c r="A11405" s="359" t="s">
        <v>5158</v>
      </c>
      <c r="B11405" s="359" t="s">
        <v>5159</v>
      </c>
      <c r="C11405" s="359" t="s">
        <v>9</v>
      </c>
      <c r="D11405" s="359">
        <v>203.75</v>
      </c>
      <c r="E11405" s="243" t="s">
        <v>3777</v>
      </c>
      <c r="F11405" s="359">
        <v>203.75</v>
      </c>
    </row>
    <row r="11406" spans="1:6" ht="13.5" thickBot="1" x14ac:dyDescent="0.25">
      <c r="A11406" s="358" t="s">
        <v>5160</v>
      </c>
      <c r="B11406" s="358" t="s">
        <v>5161</v>
      </c>
      <c r="C11406" s="358" t="s">
        <v>9</v>
      </c>
      <c r="D11406" s="358">
        <v>233.63</v>
      </c>
      <c r="E11406" s="243" t="s">
        <v>3777</v>
      </c>
      <c r="F11406" s="358">
        <v>233.63</v>
      </c>
    </row>
    <row r="11407" spans="1:6" ht="13.5" thickBot="1" x14ac:dyDescent="0.25">
      <c r="A11407" s="359" t="s">
        <v>5162</v>
      </c>
      <c r="B11407" s="359" t="s">
        <v>5163</v>
      </c>
      <c r="C11407" s="359" t="s">
        <v>24</v>
      </c>
      <c r="D11407" s="359">
        <v>65.27</v>
      </c>
      <c r="E11407" s="243" t="s">
        <v>3777</v>
      </c>
      <c r="F11407" s="359">
        <v>65.27</v>
      </c>
    </row>
    <row r="11408" spans="1:6" ht="13.5" thickBot="1" x14ac:dyDescent="0.25">
      <c r="A11408" s="358" t="s">
        <v>5164</v>
      </c>
      <c r="B11408" s="358" t="s">
        <v>5165</v>
      </c>
      <c r="C11408" s="358" t="s">
        <v>24</v>
      </c>
      <c r="D11408" s="358">
        <v>67.84</v>
      </c>
      <c r="E11408" s="243" t="s">
        <v>3777</v>
      </c>
      <c r="F11408" s="358">
        <v>67.84</v>
      </c>
    </row>
    <row r="11409" spans="1:6" ht="13.5" thickBot="1" x14ac:dyDescent="0.25">
      <c r="A11409" s="359" t="s">
        <v>5166</v>
      </c>
      <c r="B11409" s="359" t="s">
        <v>5167</v>
      </c>
      <c r="C11409" s="359" t="s">
        <v>5168</v>
      </c>
      <c r="D11409" s="359">
        <v>146.91</v>
      </c>
      <c r="E11409" s="243" t="s">
        <v>3777</v>
      </c>
      <c r="F11409" s="359">
        <v>146.91</v>
      </c>
    </row>
    <row r="11410" spans="1:6" ht="13.5" thickBot="1" x14ac:dyDescent="0.25">
      <c r="A11410" s="358" t="s">
        <v>5169</v>
      </c>
      <c r="B11410" s="358" t="s">
        <v>5170</v>
      </c>
      <c r="C11410" s="358" t="s">
        <v>5168</v>
      </c>
      <c r="D11410" s="358">
        <v>166.32</v>
      </c>
      <c r="E11410" s="243" t="s">
        <v>3777</v>
      </c>
      <c r="F11410" s="358">
        <v>166.32</v>
      </c>
    </row>
    <row r="11411" spans="1:6" ht="13.5" thickBot="1" x14ac:dyDescent="0.25">
      <c r="A11411" s="359" t="s">
        <v>5171</v>
      </c>
      <c r="B11411" s="359" t="s">
        <v>5172</v>
      </c>
      <c r="C11411" s="359" t="s">
        <v>5168</v>
      </c>
      <c r="D11411" s="359">
        <v>164.92</v>
      </c>
      <c r="E11411" s="243" t="s">
        <v>3777</v>
      </c>
      <c r="F11411" s="359">
        <v>164.92</v>
      </c>
    </row>
    <row r="11412" spans="1:6" ht="13.5" thickBot="1" x14ac:dyDescent="0.25">
      <c r="A11412" s="358" t="s">
        <v>5173</v>
      </c>
      <c r="B11412" s="358" t="s">
        <v>5174</v>
      </c>
      <c r="C11412" s="358" t="s">
        <v>5168</v>
      </c>
      <c r="D11412" s="358">
        <v>187.28</v>
      </c>
      <c r="E11412" s="243" t="s">
        <v>3777</v>
      </c>
      <c r="F11412" s="358">
        <v>187.28</v>
      </c>
    </row>
    <row r="11413" spans="1:6" ht="13.5" thickBot="1" x14ac:dyDescent="0.25">
      <c r="A11413" s="359" t="s">
        <v>5175</v>
      </c>
      <c r="B11413" s="359" t="s">
        <v>5176</v>
      </c>
      <c r="C11413" s="359" t="s">
        <v>5168</v>
      </c>
      <c r="D11413" s="359">
        <v>205.58</v>
      </c>
      <c r="E11413" s="243" t="s">
        <v>3777</v>
      </c>
      <c r="F11413" s="359">
        <v>205.58</v>
      </c>
    </row>
    <row r="11414" spans="1:6" ht="13.5" thickBot="1" x14ac:dyDescent="0.25">
      <c r="A11414" s="358" t="s">
        <v>5177</v>
      </c>
      <c r="B11414" s="358" t="s">
        <v>5178</v>
      </c>
      <c r="C11414" s="358" t="s">
        <v>5168</v>
      </c>
      <c r="D11414" s="358">
        <v>232.28</v>
      </c>
      <c r="E11414" s="243" t="s">
        <v>3777</v>
      </c>
      <c r="F11414" s="358">
        <v>232.28</v>
      </c>
    </row>
    <row r="11415" spans="1:6" ht="13.5" thickBot="1" x14ac:dyDescent="0.25">
      <c r="A11415" s="359" t="s">
        <v>5179</v>
      </c>
      <c r="B11415" s="359" t="s">
        <v>5180</v>
      </c>
      <c r="C11415" s="359" t="s">
        <v>5168</v>
      </c>
      <c r="D11415" s="359">
        <v>49.95</v>
      </c>
      <c r="E11415" s="243" t="s">
        <v>3777</v>
      </c>
      <c r="F11415" s="359">
        <v>49.95</v>
      </c>
    </row>
    <row r="11416" spans="1:6" ht="13.5" thickBot="1" x14ac:dyDescent="0.25">
      <c r="A11416" s="358" t="s">
        <v>5181</v>
      </c>
      <c r="B11416" s="358" t="s">
        <v>5182</v>
      </c>
      <c r="C11416" s="358" t="s">
        <v>5168</v>
      </c>
      <c r="D11416" s="358">
        <v>56.43</v>
      </c>
      <c r="E11416" s="243" t="s">
        <v>3777</v>
      </c>
      <c r="F11416" s="358">
        <v>56.43</v>
      </c>
    </row>
    <row r="11417" spans="1:6" ht="13.5" thickBot="1" x14ac:dyDescent="0.25">
      <c r="A11417" s="359" t="s">
        <v>5183</v>
      </c>
      <c r="B11417" s="359" t="s">
        <v>5184</v>
      </c>
      <c r="C11417" s="359" t="s">
        <v>5168</v>
      </c>
      <c r="D11417" s="359">
        <v>61.55</v>
      </c>
      <c r="E11417" s="243" t="s">
        <v>3777</v>
      </c>
      <c r="F11417" s="359">
        <v>61.55</v>
      </c>
    </row>
    <row r="11418" spans="1:6" ht="13.5" thickBot="1" x14ac:dyDescent="0.25">
      <c r="A11418" s="358" t="s">
        <v>5185</v>
      </c>
      <c r="B11418" s="358" t="s">
        <v>5186</v>
      </c>
      <c r="C11418" s="358" t="s">
        <v>5168</v>
      </c>
      <c r="D11418" s="358">
        <v>69.64</v>
      </c>
      <c r="E11418" s="243" t="s">
        <v>3777</v>
      </c>
      <c r="F11418" s="358">
        <v>69.64</v>
      </c>
    </row>
    <row r="11419" spans="1:6" ht="13.5" thickBot="1" x14ac:dyDescent="0.25">
      <c r="A11419" s="359" t="s">
        <v>5187</v>
      </c>
      <c r="B11419" s="359" t="s">
        <v>5188</v>
      </c>
      <c r="C11419" s="359" t="s">
        <v>5168</v>
      </c>
      <c r="D11419" s="359">
        <v>73.34</v>
      </c>
      <c r="E11419" s="243" t="s">
        <v>3777</v>
      </c>
      <c r="F11419" s="359">
        <v>73.34</v>
      </c>
    </row>
    <row r="11420" spans="1:6" ht="13.5" thickBot="1" x14ac:dyDescent="0.25">
      <c r="A11420" s="358" t="s">
        <v>5189</v>
      </c>
      <c r="B11420" s="358" t="s">
        <v>5190</v>
      </c>
      <c r="C11420" s="358" t="s">
        <v>5168</v>
      </c>
      <c r="D11420" s="358">
        <v>83.03</v>
      </c>
      <c r="E11420" s="243" t="s">
        <v>3777</v>
      </c>
      <c r="F11420" s="358">
        <v>83.03</v>
      </c>
    </row>
    <row r="11421" spans="1:6" ht="13.5" thickBot="1" x14ac:dyDescent="0.25">
      <c r="A11421" s="359" t="s">
        <v>5191</v>
      </c>
      <c r="B11421" s="359" t="s">
        <v>5192</v>
      </c>
      <c r="C11421" s="359" t="s">
        <v>5168</v>
      </c>
      <c r="D11421" s="359">
        <v>82.58</v>
      </c>
      <c r="E11421" s="243" t="s">
        <v>3777</v>
      </c>
      <c r="F11421" s="359">
        <v>82.58</v>
      </c>
    </row>
    <row r="11422" spans="1:6" ht="13.5" thickBot="1" x14ac:dyDescent="0.25">
      <c r="A11422" s="358" t="s">
        <v>5193</v>
      </c>
      <c r="B11422" s="358" t="s">
        <v>5194</v>
      </c>
      <c r="C11422" s="358" t="s">
        <v>5168</v>
      </c>
      <c r="D11422" s="358">
        <v>93.78</v>
      </c>
      <c r="E11422" s="243" t="s">
        <v>3777</v>
      </c>
      <c r="F11422" s="358">
        <v>93.78</v>
      </c>
    </row>
    <row r="11423" spans="1:6" ht="13.5" thickBot="1" x14ac:dyDescent="0.25">
      <c r="A11423" s="359" t="s">
        <v>5195</v>
      </c>
      <c r="B11423" s="359" t="s">
        <v>5196</v>
      </c>
      <c r="C11423" s="359" t="s">
        <v>5168</v>
      </c>
      <c r="D11423" s="359">
        <v>106.16</v>
      </c>
      <c r="E11423" s="243" t="s">
        <v>3777</v>
      </c>
      <c r="F11423" s="359">
        <v>106.16</v>
      </c>
    </row>
    <row r="11424" spans="1:6" ht="13.5" thickBot="1" x14ac:dyDescent="0.25">
      <c r="A11424" s="358" t="s">
        <v>5197</v>
      </c>
      <c r="B11424" s="358" t="s">
        <v>5198</v>
      </c>
      <c r="C11424" s="358" t="s">
        <v>5168</v>
      </c>
      <c r="D11424" s="358">
        <v>119.51</v>
      </c>
      <c r="E11424" s="243" t="s">
        <v>3777</v>
      </c>
      <c r="F11424" s="358">
        <v>119.51</v>
      </c>
    </row>
    <row r="11425" spans="1:6" ht="13.5" thickBot="1" x14ac:dyDescent="0.25">
      <c r="A11425" s="359" t="s">
        <v>5199</v>
      </c>
      <c r="B11425" s="359" t="s">
        <v>5200</v>
      </c>
      <c r="C11425" s="359" t="s">
        <v>5168</v>
      </c>
      <c r="D11425" s="359">
        <v>214.71</v>
      </c>
      <c r="E11425" s="243" t="s">
        <v>3777</v>
      </c>
      <c r="F11425" s="359">
        <v>214.71</v>
      </c>
    </row>
    <row r="11426" spans="1:6" ht="13.5" thickBot="1" x14ac:dyDescent="0.25">
      <c r="A11426" s="358" t="s">
        <v>5201</v>
      </c>
      <c r="B11426" s="358" t="s">
        <v>5202</v>
      </c>
      <c r="C11426" s="358" t="s">
        <v>5168</v>
      </c>
      <c r="D11426" s="358">
        <v>243.81</v>
      </c>
      <c r="E11426" s="243" t="s">
        <v>3777</v>
      </c>
      <c r="F11426" s="358">
        <v>243.81</v>
      </c>
    </row>
    <row r="11427" spans="1:6" ht="13.5" thickBot="1" x14ac:dyDescent="0.25">
      <c r="A11427" s="359" t="s">
        <v>5203</v>
      </c>
      <c r="B11427" s="359" t="s">
        <v>5204</v>
      </c>
      <c r="C11427" s="359" t="s">
        <v>5168</v>
      </c>
      <c r="D11427" s="359">
        <v>247.5</v>
      </c>
      <c r="E11427" s="243" t="s">
        <v>3777</v>
      </c>
      <c r="F11427" s="359">
        <v>247.5</v>
      </c>
    </row>
    <row r="11428" spans="1:6" ht="13.5" thickBot="1" x14ac:dyDescent="0.25">
      <c r="A11428" s="358" t="s">
        <v>5205</v>
      </c>
      <c r="B11428" s="358" t="s">
        <v>5206</v>
      </c>
      <c r="C11428" s="358" t="s">
        <v>5168</v>
      </c>
      <c r="D11428" s="358">
        <v>281.06</v>
      </c>
      <c r="E11428" s="243" t="s">
        <v>3777</v>
      </c>
      <c r="F11428" s="358">
        <v>281.06</v>
      </c>
    </row>
    <row r="11429" spans="1:6" ht="13.5" thickBot="1" x14ac:dyDescent="0.25">
      <c r="A11429" s="359" t="s">
        <v>5207</v>
      </c>
      <c r="B11429" s="359" t="s">
        <v>5208</v>
      </c>
      <c r="C11429" s="359" t="s">
        <v>5168</v>
      </c>
      <c r="D11429" s="359">
        <v>303.79000000000002</v>
      </c>
      <c r="E11429" s="243" t="s">
        <v>3777</v>
      </c>
      <c r="F11429" s="359">
        <v>303.79000000000002</v>
      </c>
    </row>
    <row r="11430" spans="1:6" ht="13.5" thickBot="1" x14ac:dyDescent="0.25">
      <c r="A11430" s="358" t="s">
        <v>5209</v>
      </c>
      <c r="B11430" s="358" t="s">
        <v>5210</v>
      </c>
      <c r="C11430" s="358" t="s">
        <v>5168</v>
      </c>
      <c r="D11430" s="358">
        <v>343.8</v>
      </c>
      <c r="E11430" s="243" t="s">
        <v>3777</v>
      </c>
      <c r="F11430" s="358">
        <v>343.8</v>
      </c>
    </row>
    <row r="11431" spans="1:6" ht="13.5" thickBot="1" x14ac:dyDescent="0.25">
      <c r="A11431" s="359" t="s">
        <v>5211</v>
      </c>
      <c r="B11431" s="359" t="s">
        <v>5212</v>
      </c>
      <c r="C11431" s="359" t="s">
        <v>5213</v>
      </c>
      <c r="D11431" s="359">
        <v>149.31</v>
      </c>
      <c r="E11431" s="243" t="s">
        <v>3777</v>
      </c>
      <c r="F11431" s="359">
        <v>149.31</v>
      </c>
    </row>
    <row r="11432" spans="1:6" ht="13.5" thickBot="1" x14ac:dyDescent="0.25">
      <c r="A11432" s="358" t="s">
        <v>5214</v>
      </c>
      <c r="B11432" s="358" t="s">
        <v>5215</v>
      </c>
      <c r="C11432" s="358" t="s">
        <v>5213</v>
      </c>
      <c r="D11432" s="358">
        <v>61.76</v>
      </c>
      <c r="E11432" s="243" t="s">
        <v>3777</v>
      </c>
      <c r="F11432" s="358">
        <v>61.76</v>
      </c>
    </row>
    <row r="11433" spans="1:6" ht="13.5" thickBot="1" x14ac:dyDescent="0.25">
      <c r="A11433" s="359" t="s">
        <v>5216</v>
      </c>
      <c r="B11433" s="359" t="s">
        <v>5217</v>
      </c>
      <c r="C11433" s="359" t="s">
        <v>9</v>
      </c>
      <c r="D11433" s="359">
        <v>22.79</v>
      </c>
      <c r="E11433" s="243" t="s">
        <v>3777</v>
      </c>
      <c r="F11433" s="359">
        <v>22.79</v>
      </c>
    </row>
    <row r="11434" spans="1:6" ht="13.5" thickBot="1" x14ac:dyDescent="0.25">
      <c r="A11434" s="358" t="s">
        <v>5218</v>
      </c>
      <c r="B11434" s="358" t="s">
        <v>5219</v>
      </c>
      <c r="C11434" s="358" t="s">
        <v>24</v>
      </c>
      <c r="D11434" s="358">
        <v>0.43</v>
      </c>
      <c r="E11434" s="243" t="s">
        <v>3777</v>
      </c>
      <c r="F11434" s="358">
        <v>0.43</v>
      </c>
    </row>
    <row r="11435" spans="1:6" ht="13.5" thickBot="1" x14ac:dyDescent="0.25">
      <c r="A11435" s="359" t="s">
        <v>5220</v>
      </c>
      <c r="B11435" s="359" t="s">
        <v>5221</v>
      </c>
      <c r="C11435" s="359" t="s">
        <v>24</v>
      </c>
      <c r="D11435" s="359">
        <v>0.9</v>
      </c>
      <c r="E11435" s="243" t="s">
        <v>3777</v>
      </c>
      <c r="F11435" s="359">
        <v>0.9</v>
      </c>
    </row>
    <row r="11436" spans="1:6" ht="13.5" thickBot="1" x14ac:dyDescent="0.25">
      <c r="A11436" s="358" t="s">
        <v>5222</v>
      </c>
      <c r="B11436" s="358" t="s">
        <v>5223</v>
      </c>
      <c r="C11436" s="358" t="s">
        <v>9</v>
      </c>
      <c r="D11436" s="358">
        <v>2.27</v>
      </c>
      <c r="E11436" s="243" t="s">
        <v>3777</v>
      </c>
      <c r="F11436" s="358">
        <v>2.27</v>
      </c>
    </row>
    <row r="11437" spans="1:6" ht="13.5" thickBot="1" x14ac:dyDescent="0.25">
      <c r="A11437" s="359" t="s">
        <v>5224</v>
      </c>
      <c r="B11437" s="359" t="s">
        <v>5225</v>
      </c>
      <c r="C11437" s="359" t="s">
        <v>9</v>
      </c>
      <c r="D11437" s="359">
        <v>4.87</v>
      </c>
      <c r="E11437" s="243" t="s">
        <v>3777</v>
      </c>
      <c r="F11437" s="359">
        <v>4.87</v>
      </c>
    </row>
    <row r="11438" spans="1:6" ht="13.5" thickBot="1" x14ac:dyDescent="0.25">
      <c r="A11438" s="358" t="s">
        <v>5226</v>
      </c>
      <c r="B11438" s="358" t="s">
        <v>5227</v>
      </c>
      <c r="C11438" s="358" t="s">
        <v>9</v>
      </c>
      <c r="D11438" s="358">
        <v>0</v>
      </c>
      <c r="E11438" s="243" t="s">
        <v>3777</v>
      </c>
      <c r="F11438" s="358">
        <v>0</v>
      </c>
    </row>
    <row r="11439" spans="1:6" ht="13.5" thickBot="1" x14ac:dyDescent="0.25">
      <c r="A11439" s="359" t="s">
        <v>5228</v>
      </c>
      <c r="B11439" s="359" t="s">
        <v>5229</v>
      </c>
      <c r="C11439" s="359" t="s">
        <v>9</v>
      </c>
      <c r="D11439" s="359">
        <v>8.09</v>
      </c>
      <c r="E11439" s="243" t="s">
        <v>3777</v>
      </c>
      <c r="F11439" s="359">
        <v>8.09</v>
      </c>
    </row>
    <row r="11440" spans="1:6" ht="13.5" thickBot="1" x14ac:dyDescent="0.25">
      <c r="A11440" s="358" t="s">
        <v>5230</v>
      </c>
      <c r="B11440" s="358" t="s">
        <v>5231</v>
      </c>
      <c r="C11440" s="358" t="s">
        <v>9</v>
      </c>
      <c r="D11440" s="358">
        <v>3.51</v>
      </c>
      <c r="E11440" s="243" t="s">
        <v>3777</v>
      </c>
      <c r="F11440" s="358">
        <v>3.51</v>
      </c>
    </row>
    <row r="11441" spans="1:6" ht="13.5" thickBot="1" x14ac:dyDescent="0.25">
      <c r="A11441" s="359" t="s">
        <v>5232</v>
      </c>
      <c r="B11441" s="359" t="s">
        <v>5233</v>
      </c>
      <c r="C11441" s="359" t="s">
        <v>9</v>
      </c>
      <c r="D11441" s="359">
        <v>24.92</v>
      </c>
      <c r="E11441" s="243" t="s">
        <v>3777</v>
      </c>
      <c r="F11441" s="359">
        <v>24.92</v>
      </c>
    </row>
    <row r="11442" spans="1:6" ht="13.5" thickBot="1" x14ac:dyDescent="0.25">
      <c r="A11442" s="358" t="s">
        <v>5234</v>
      </c>
      <c r="B11442" s="358" t="s">
        <v>5235</v>
      </c>
      <c r="C11442" s="358" t="s">
        <v>9</v>
      </c>
      <c r="D11442" s="358">
        <v>26.45</v>
      </c>
      <c r="E11442" s="243" t="s">
        <v>3777</v>
      </c>
      <c r="F11442" s="358">
        <v>26.45</v>
      </c>
    </row>
    <row r="11443" spans="1:6" ht="13.5" thickBot="1" x14ac:dyDescent="0.25">
      <c r="A11443" s="359" t="s">
        <v>5236</v>
      </c>
      <c r="B11443" s="359" t="s">
        <v>5237</v>
      </c>
      <c r="C11443" s="359" t="s">
        <v>9</v>
      </c>
      <c r="D11443" s="359">
        <v>23.68</v>
      </c>
      <c r="E11443" s="243" t="s">
        <v>3777</v>
      </c>
      <c r="F11443" s="359">
        <v>23.68</v>
      </c>
    </row>
    <row r="11444" spans="1:6" ht="13.5" thickBot="1" x14ac:dyDescent="0.25">
      <c r="A11444" s="358" t="s">
        <v>5238</v>
      </c>
      <c r="B11444" s="358" t="s">
        <v>5239</v>
      </c>
      <c r="C11444" s="358" t="s">
        <v>9</v>
      </c>
      <c r="D11444" s="358">
        <v>28</v>
      </c>
      <c r="E11444" s="243" t="s">
        <v>3777</v>
      </c>
      <c r="F11444" s="358">
        <v>28</v>
      </c>
    </row>
    <row r="11445" spans="1:6" ht="13.5" thickBot="1" x14ac:dyDescent="0.25">
      <c r="A11445" s="359" t="s">
        <v>5240</v>
      </c>
      <c r="B11445" s="359" t="s">
        <v>5241</v>
      </c>
      <c r="C11445" s="359" t="s">
        <v>9</v>
      </c>
      <c r="D11445" s="359">
        <v>6.69</v>
      </c>
      <c r="E11445" s="243" t="s">
        <v>3777</v>
      </c>
      <c r="F11445" s="359">
        <v>6.69</v>
      </c>
    </row>
    <row r="11446" spans="1:6" ht="13.5" thickBot="1" x14ac:dyDescent="0.25">
      <c r="A11446" s="358" t="s">
        <v>5242</v>
      </c>
      <c r="B11446" s="358" t="s">
        <v>5243</v>
      </c>
      <c r="C11446" s="358" t="s">
        <v>9</v>
      </c>
      <c r="D11446" s="358">
        <v>5.39</v>
      </c>
      <c r="E11446" s="243" t="s">
        <v>3777</v>
      </c>
      <c r="F11446" s="358">
        <v>5.39</v>
      </c>
    </row>
    <row r="11447" spans="1:6" ht="13.5" thickBot="1" x14ac:dyDescent="0.25">
      <c r="A11447" s="359" t="s">
        <v>5244</v>
      </c>
      <c r="B11447" s="359" t="s">
        <v>5245</v>
      </c>
      <c r="C11447" s="359" t="s">
        <v>9</v>
      </c>
      <c r="D11447" s="359">
        <v>27.43</v>
      </c>
      <c r="E11447" s="243" t="s">
        <v>3777</v>
      </c>
      <c r="F11447" s="359">
        <v>27.43</v>
      </c>
    </row>
    <row r="11448" spans="1:6" ht="13.5" thickBot="1" x14ac:dyDescent="0.25">
      <c r="A11448" s="358" t="s">
        <v>5246</v>
      </c>
      <c r="B11448" s="358" t="s">
        <v>5247</v>
      </c>
      <c r="C11448" s="358" t="s">
        <v>9</v>
      </c>
      <c r="D11448" s="358">
        <v>30.74</v>
      </c>
      <c r="E11448" s="243" t="s">
        <v>3777</v>
      </c>
      <c r="F11448" s="358">
        <v>30.74</v>
      </c>
    </row>
    <row r="11449" spans="1:6" ht="13.5" thickBot="1" x14ac:dyDescent="0.25">
      <c r="A11449" s="359" t="s">
        <v>5248</v>
      </c>
      <c r="B11449" s="359" t="s">
        <v>5249</v>
      </c>
      <c r="C11449" s="359" t="s">
        <v>9</v>
      </c>
      <c r="D11449" s="359">
        <v>54.15</v>
      </c>
      <c r="E11449" s="243" t="s">
        <v>3777</v>
      </c>
      <c r="F11449" s="359">
        <v>54.15</v>
      </c>
    </row>
    <row r="11450" spans="1:6" ht="13.5" thickBot="1" x14ac:dyDescent="0.25">
      <c r="A11450" s="358" t="s">
        <v>5250</v>
      </c>
      <c r="B11450" s="358" t="s">
        <v>5251</v>
      </c>
      <c r="C11450" s="358" t="s">
        <v>5252</v>
      </c>
      <c r="D11450" s="358">
        <v>49.33</v>
      </c>
      <c r="E11450" s="243" t="s">
        <v>3777</v>
      </c>
      <c r="F11450" s="358">
        <v>49.33</v>
      </c>
    </row>
    <row r="11451" spans="1:6" ht="13.5" thickBot="1" x14ac:dyDescent="0.25">
      <c r="A11451" s="359" t="s">
        <v>5253</v>
      </c>
      <c r="B11451" s="359" t="s">
        <v>5254</v>
      </c>
      <c r="C11451" s="359" t="s">
        <v>5252</v>
      </c>
      <c r="D11451" s="359">
        <v>42.7</v>
      </c>
      <c r="E11451" s="243" t="s">
        <v>3777</v>
      </c>
      <c r="F11451" s="359">
        <v>42.7</v>
      </c>
    </row>
    <row r="11452" spans="1:6" ht="13.5" thickBot="1" x14ac:dyDescent="0.25">
      <c r="A11452" s="358" t="s">
        <v>5255</v>
      </c>
      <c r="B11452" s="358" t="s">
        <v>5256</v>
      </c>
      <c r="C11452" s="358" t="s">
        <v>5252</v>
      </c>
      <c r="D11452" s="358">
        <v>53.51</v>
      </c>
      <c r="E11452" s="243" t="s">
        <v>3777</v>
      </c>
      <c r="F11452" s="358">
        <v>53.51</v>
      </c>
    </row>
    <row r="11453" spans="1:6" ht="13.5" thickBot="1" x14ac:dyDescent="0.25">
      <c r="A11453" s="359" t="s">
        <v>5257</v>
      </c>
      <c r="B11453" s="359" t="s">
        <v>5258</v>
      </c>
      <c r="C11453" s="359" t="s">
        <v>5252</v>
      </c>
      <c r="D11453" s="359">
        <v>64.930000000000007</v>
      </c>
      <c r="E11453" s="243" t="s">
        <v>3777</v>
      </c>
      <c r="F11453" s="359">
        <v>64.930000000000007</v>
      </c>
    </row>
    <row r="11454" spans="1:6" ht="13.5" thickBot="1" x14ac:dyDescent="0.25">
      <c r="A11454" s="358" t="s">
        <v>5259</v>
      </c>
      <c r="B11454" s="358" t="s">
        <v>5260</v>
      </c>
      <c r="C11454" s="358" t="s">
        <v>5252</v>
      </c>
      <c r="D11454" s="358">
        <v>63.9</v>
      </c>
      <c r="E11454" s="243" t="s">
        <v>3777</v>
      </c>
      <c r="F11454" s="358">
        <v>63.9</v>
      </c>
    </row>
    <row r="11455" spans="1:6" ht="13.5" thickBot="1" x14ac:dyDescent="0.25">
      <c r="A11455" s="359" t="s">
        <v>5261</v>
      </c>
      <c r="B11455" s="359" t="s">
        <v>5262</v>
      </c>
      <c r="C11455" s="359" t="s">
        <v>5252</v>
      </c>
      <c r="D11455" s="359">
        <v>69.22</v>
      </c>
      <c r="E11455" s="243" t="s">
        <v>3777</v>
      </c>
      <c r="F11455" s="359">
        <v>69.22</v>
      </c>
    </row>
    <row r="11456" spans="1:6" ht="13.5" thickBot="1" x14ac:dyDescent="0.25">
      <c r="A11456" s="358" t="s">
        <v>5263</v>
      </c>
      <c r="B11456" s="358" t="s">
        <v>5264</v>
      </c>
      <c r="C11456" s="358" t="s">
        <v>5252</v>
      </c>
      <c r="D11456" s="358">
        <v>53.13</v>
      </c>
      <c r="E11456" s="243" t="s">
        <v>3777</v>
      </c>
      <c r="F11456" s="358">
        <v>53.13</v>
      </c>
    </row>
    <row r="11457" spans="1:6" ht="13.5" thickBot="1" x14ac:dyDescent="0.25">
      <c r="A11457" s="359" t="s">
        <v>5265</v>
      </c>
      <c r="B11457" s="359" t="s">
        <v>5266</v>
      </c>
      <c r="C11457" s="359" t="s">
        <v>5252</v>
      </c>
      <c r="D11457" s="359">
        <v>102.68</v>
      </c>
      <c r="E11457" s="243" t="s">
        <v>3777</v>
      </c>
      <c r="F11457" s="359">
        <v>102.68</v>
      </c>
    </row>
    <row r="11458" spans="1:6" ht="13.5" thickBot="1" x14ac:dyDescent="0.25">
      <c r="A11458" s="358" t="s">
        <v>5267</v>
      </c>
      <c r="B11458" s="358" t="s">
        <v>5268</v>
      </c>
      <c r="C11458" s="358" t="s">
        <v>9</v>
      </c>
      <c r="D11458" s="358">
        <v>53.33</v>
      </c>
      <c r="E11458" s="243" t="s">
        <v>3777</v>
      </c>
      <c r="F11458" s="358">
        <v>53.33</v>
      </c>
    </row>
    <row r="11459" spans="1:6" ht="13.5" thickBot="1" x14ac:dyDescent="0.25">
      <c r="A11459" s="359" t="s">
        <v>5269</v>
      </c>
      <c r="B11459" s="359" t="s">
        <v>5270</v>
      </c>
      <c r="C11459" s="359" t="s">
        <v>9</v>
      </c>
      <c r="D11459" s="359">
        <v>27.87</v>
      </c>
      <c r="E11459" s="243" t="s">
        <v>3777</v>
      </c>
      <c r="F11459" s="359">
        <v>27.87</v>
      </c>
    </row>
    <row r="11460" spans="1:6" ht="13.5" thickBot="1" x14ac:dyDescent="0.25">
      <c r="A11460" s="358" t="s">
        <v>5271</v>
      </c>
      <c r="B11460" s="358" t="s">
        <v>5272</v>
      </c>
      <c r="C11460" s="358" t="s">
        <v>9</v>
      </c>
      <c r="D11460" s="358">
        <v>33.54</v>
      </c>
      <c r="E11460" s="243" t="s">
        <v>3777</v>
      </c>
      <c r="F11460" s="358">
        <v>33.54</v>
      </c>
    </row>
    <row r="11461" spans="1:6" ht="13.5" thickBot="1" x14ac:dyDescent="0.25">
      <c r="A11461" s="359" t="s">
        <v>5273</v>
      </c>
      <c r="B11461" s="359" t="s">
        <v>5274</v>
      </c>
      <c r="C11461" s="359" t="s">
        <v>9</v>
      </c>
      <c r="D11461" s="359">
        <v>87.55</v>
      </c>
      <c r="E11461" s="243" t="s">
        <v>3777</v>
      </c>
      <c r="F11461" s="359">
        <v>87.55</v>
      </c>
    </row>
    <row r="11462" spans="1:6" ht="13.5" thickBot="1" x14ac:dyDescent="0.25">
      <c r="A11462" s="358" t="s">
        <v>5275</v>
      </c>
      <c r="B11462" s="358" t="s">
        <v>5276</v>
      </c>
      <c r="C11462" s="358" t="s">
        <v>9</v>
      </c>
      <c r="D11462" s="358">
        <v>41.56</v>
      </c>
      <c r="E11462" s="243" t="s">
        <v>3777</v>
      </c>
      <c r="F11462" s="358">
        <v>41.56</v>
      </c>
    </row>
    <row r="11463" spans="1:6" ht="13.5" thickBot="1" x14ac:dyDescent="0.25">
      <c r="A11463" s="359" t="s">
        <v>5277</v>
      </c>
      <c r="B11463" s="359" t="s">
        <v>5278</v>
      </c>
      <c r="C11463" s="359" t="s">
        <v>9</v>
      </c>
      <c r="D11463" s="359">
        <v>54.93</v>
      </c>
      <c r="E11463" s="243" t="s">
        <v>3777</v>
      </c>
      <c r="F11463" s="359">
        <v>54.93</v>
      </c>
    </row>
    <row r="11464" spans="1:6" ht="13.5" thickBot="1" x14ac:dyDescent="0.25">
      <c r="A11464" s="358" t="s">
        <v>5279</v>
      </c>
      <c r="B11464" s="358" t="s">
        <v>5280</v>
      </c>
      <c r="C11464" s="358" t="s">
        <v>9</v>
      </c>
      <c r="D11464" s="358">
        <v>96.74</v>
      </c>
      <c r="E11464" s="243" t="s">
        <v>3777</v>
      </c>
      <c r="F11464" s="358">
        <v>96.74</v>
      </c>
    </row>
    <row r="11465" spans="1:6" ht="13.5" thickBot="1" x14ac:dyDescent="0.25">
      <c r="A11465" s="359" t="s">
        <v>5281</v>
      </c>
      <c r="B11465" s="359" t="s">
        <v>5282</v>
      </c>
      <c r="C11465" s="359" t="s">
        <v>9</v>
      </c>
      <c r="D11465" s="359">
        <v>52.56</v>
      </c>
      <c r="E11465" s="243" t="s">
        <v>3777</v>
      </c>
      <c r="F11465" s="359">
        <v>52.56</v>
      </c>
    </row>
    <row r="11466" spans="1:6" ht="13.5" thickBot="1" x14ac:dyDescent="0.25">
      <c r="A11466" s="358" t="s">
        <v>5283</v>
      </c>
      <c r="B11466" s="358" t="s">
        <v>5284</v>
      </c>
      <c r="C11466" s="358" t="s">
        <v>9</v>
      </c>
      <c r="D11466" s="358">
        <v>52.82</v>
      </c>
      <c r="E11466" s="243" t="s">
        <v>3777</v>
      </c>
      <c r="F11466" s="358">
        <v>52.82</v>
      </c>
    </row>
    <row r="11467" spans="1:6" ht="13.5" thickBot="1" x14ac:dyDescent="0.25">
      <c r="A11467" s="359" t="s">
        <v>5285</v>
      </c>
      <c r="B11467" s="359" t="s">
        <v>5286</v>
      </c>
      <c r="C11467" s="359" t="s">
        <v>9</v>
      </c>
      <c r="D11467" s="359">
        <v>92.15</v>
      </c>
      <c r="E11467" s="243" t="s">
        <v>3777</v>
      </c>
      <c r="F11467" s="359">
        <v>92.15</v>
      </c>
    </row>
    <row r="11468" spans="1:6" ht="13.5" thickBot="1" x14ac:dyDescent="0.25">
      <c r="A11468" s="358" t="s">
        <v>5287</v>
      </c>
      <c r="B11468" s="358" t="s">
        <v>5288</v>
      </c>
      <c r="C11468" s="358" t="s">
        <v>5252</v>
      </c>
      <c r="D11468" s="358">
        <v>37.08</v>
      </c>
      <c r="E11468" s="243" t="s">
        <v>3777</v>
      </c>
      <c r="F11468" s="358">
        <v>37.08</v>
      </c>
    </row>
    <row r="11469" spans="1:6" ht="13.5" thickBot="1" x14ac:dyDescent="0.25">
      <c r="A11469" s="359" t="s">
        <v>5289</v>
      </c>
      <c r="B11469" s="359" t="s">
        <v>5290</v>
      </c>
      <c r="C11469" s="359" t="s">
        <v>5252</v>
      </c>
      <c r="D11469" s="359">
        <v>44.05</v>
      </c>
      <c r="E11469" s="243" t="s">
        <v>3777</v>
      </c>
      <c r="F11469" s="359">
        <v>44.05</v>
      </c>
    </row>
    <row r="11470" spans="1:6" ht="13.5" thickBot="1" x14ac:dyDescent="0.25">
      <c r="A11470" s="358" t="s">
        <v>5291</v>
      </c>
      <c r="B11470" s="358" t="s">
        <v>5292</v>
      </c>
      <c r="C11470" s="358" t="s">
        <v>24</v>
      </c>
      <c r="D11470" s="358">
        <v>64.959999999999994</v>
      </c>
      <c r="E11470" s="243" t="s">
        <v>3777</v>
      </c>
      <c r="F11470" s="358">
        <v>64.959999999999994</v>
      </c>
    </row>
    <row r="11471" spans="1:6" ht="13.5" thickBot="1" x14ac:dyDescent="0.25">
      <c r="A11471" s="359" t="s">
        <v>5293</v>
      </c>
      <c r="B11471" s="359" t="s">
        <v>5294</v>
      </c>
      <c r="C11471" s="359" t="s">
        <v>24</v>
      </c>
      <c r="D11471" s="359">
        <v>45.45</v>
      </c>
      <c r="E11471" s="243" t="s">
        <v>3777</v>
      </c>
      <c r="F11471" s="359">
        <v>45.45</v>
      </c>
    </row>
    <row r="11472" spans="1:6" ht="13.5" thickBot="1" x14ac:dyDescent="0.25">
      <c r="A11472" s="358" t="s">
        <v>5295</v>
      </c>
      <c r="B11472" s="358" t="s">
        <v>5296</v>
      </c>
      <c r="C11472" s="358" t="s">
        <v>24</v>
      </c>
      <c r="D11472" s="358">
        <v>47.23</v>
      </c>
      <c r="E11472" s="243" t="s">
        <v>3777</v>
      </c>
      <c r="F11472" s="358">
        <v>47.23</v>
      </c>
    </row>
    <row r="11473" spans="1:6" ht="13.5" thickBot="1" x14ac:dyDescent="0.25">
      <c r="A11473" s="359" t="s">
        <v>5297</v>
      </c>
      <c r="B11473" s="359" t="s">
        <v>5298</v>
      </c>
      <c r="C11473" s="359" t="s">
        <v>24</v>
      </c>
      <c r="D11473" s="359">
        <v>27.54</v>
      </c>
      <c r="E11473" s="243" t="s">
        <v>3777</v>
      </c>
      <c r="F11473" s="359">
        <v>27.54</v>
      </c>
    </row>
    <row r="11474" spans="1:6" ht="13.5" thickBot="1" x14ac:dyDescent="0.25">
      <c r="A11474" s="358" t="s">
        <v>5299</v>
      </c>
      <c r="B11474" s="358" t="s">
        <v>5300</v>
      </c>
      <c r="C11474" s="358" t="s">
        <v>9</v>
      </c>
      <c r="D11474" s="358">
        <v>24.79</v>
      </c>
      <c r="E11474" s="243" t="s">
        <v>3777</v>
      </c>
      <c r="F11474" s="358">
        <v>24.79</v>
      </c>
    </row>
    <row r="11475" spans="1:6" ht="13.5" thickBot="1" x14ac:dyDescent="0.25">
      <c r="A11475" s="359" t="s">
        <v>5301</v>
      </c>
      <c r="B11475" s="359" t="s">
        <v>5302</v>
      </c>
      <c r="C11475" s="359" t="s">
        <v>9</v>
      </c>
      <c r="D11475" s="359">
        <v>238.01</v>
      </c>
      <c r="E11475" s="243" t="s">
        <v>3777</v>
      </c>
      <c r="F11475" s="359">
        <v>238.01</v>
      </c>
    </row>
    <row r="11476" spans="1:6" ht="13.5" thickBot="1" x14ac:dyDescent="0.25">
      <c r="A11476" s="358" t="s">
        <v>5303</v>
      </c>
      <c r="B11476" s="358" t="s">
        <v>5304</v>
      </c>
      <c r="C11476" s="358" t="s">
        <v>9</v>
      </c>
      <c r="D11476" s="358">
        <v>302.69</v>
      </c>
      <c r="E11476" s="243" t="s">
        <v>3777</v>
      </c>
      <c r="F11476" s="358">
        <v>302.69</v>
      </c>
    </row>
    <row r="11477" spans="1:6" ht="13.5" thickBot="1" x14ac:dyDescent="0.25">
      <c r="A11477" s="359" t="s">
        <v>5305</v>
      </c>
      <c r="B11477" s="359" t="s">
        <v>5306</v>
      </c>
      <c r="C11477" s="359" t="s">
        <v>9</v>
      </c>
      <c r="D11477" s="359">
        <v>294.56</v>
      </c>
      <c r="E11477" s="243" t="s">
        <v>3777</v>
      </c>
      <c r="F11477" s="359">
        <v>294.56</v>
      </c>
    </row>
    <row r="11478" spans="1:6" ht="13.5" thickBot="1" x14ac:dyDescent="0.25">
      <c r="A11478" s="358" t="s">
        <v>5307</v>
      </c>
      <c r="B11478" s="358" t="s">
        <v>5308</v>
      </c>
      <c r="C11478" s="358" t="s">
        <v>9</v>
      </c>
      <c r="D11478" s="358">
        <v>352.4</v>
      </c>
      <c r="E11478" s="243" t="s">
        <v>3777</v>
      </c>
      <c r="F11478" s="358">
        <v>352.4</v>
      </c>
    </row>
    <row r="11479" spans="1:6" ht="13.5" thickBot="1" x14ac:dyDescent="0.25">
      <c r="A11479" s="359" t="s">
        <v>5309</v>
      </c>
      <c r="B11479" s="359" t="s">
        <v>5310</v>
      </c>
      <c r="C11479" s="359" t="s">
        <v>9</v>
      </c>
      <c r="D11479" s="359">
        <v>294.58</v>
      </c>
      <c r="E11479" s="243" t="s">
        <v>3777</v>
      </c>
      <c r="F11479" s="359">
        <v>294.58</v>
      </c>
    </row>
    <row r="11480" spans="1:6" ht="13.5" thickBot="1" x14ac:dyDescent="0.25">
      <c r="A11480" s="358" t="s">
        <v>5311</v>
      </c>
      <c r="B11480" s="358" t="s">
        <v>5312</v>
      </c>
      <c r="C11480" s="358" t="s">
        <v>9</v>
      </c>
      <c r="D11480" s="358">
        <v>352.61</v>
      </c>
      <c r="E11480" s="243" t="s">
        <v>3777</v>
      </c>
      <c r="F11480" s="358">
        <v>352.61</v>
      </c>
    </row>
    <row r="11481" spans="1:6" ht="13.5" thickBot="1" x14ac:dyDescent="0.25">
      <c r="A11481" s="359" t="s">
        <v>5313</v>
      </c>
      <c r="B11481" s="359" t="s">
        <v>5314</v>
      </c>
      <c r="C11481" s="359" t="s">
        <v>9</v>
      </c>
      <c r="D11481" s="359">
        <v>294.58</v>
      </c>
      <c r="E11481" s="243" t="s">
        <v>3777</v>
      </c>
      <c r="F11481" s="359">
        <v>294.58</v>
      </c>
    </row>
    <row r="11482" spans="1:6" ht="13.5" thickBot="1" x14ac:dyDescent="0.25">
      <c r="A11482" s="358" t="s">
        <v>5315</v>
      </c>
      <c r="B11482" s="358" t="s">
        <v>5316</v>
      </c>
      <c r="C11482" s="358" t="s">
        <v>9</v>
      </c>
      <c r="D11482" s="358">
        <v>352.61</v>
      </c>
      <c r="E11482" s="243" t="s">
        <v>3777</v>
      </c>
      <c r="F11482" s="358">
        <v>352.61</v>
      </c>
    </row>
    <row r="11483" spans="1:6" ht="13.5" thickBot="1" x14ac:dyDescent="0.25">
      <c r="A11483" s="359" t="s">
        <v>5317</v>
      </c>
      <c r="B11483" s="359" t="s">
        <v>5318</v>
      </c>
      <c r="C11483" s="359" t="s">
        <v>9</v>
      </c>
      <c r="D11483" s="359">
        <v>295.49</v>
      </c>
      <c r="E11483" s="243" t="s">
        <v>3777</v>
      </c>
      <c r="F11483" s="359">
        <v>295.49</v>
      </c>
    </row>
    <row r="11484" spans="1:6" ht="13.5" thickBot="1" x14ac:dyDescent="0.25">
      <c r="A11484" s="358" t="s">
        <v>5319</v>
      </c>
      <c r="B11484" s="358" t="s">
        <v>5320</v>
      </c>
      <c r="C11484" s="358" t="s">
        <v>9</v>
      </c>
      <c r="D11484" s="358">
        <v>353.45</v>
      </c>
      <c r="E11484" s="243" t="s">
        <v>3777</v>
      </c>
      <c r="F11484" s="358">
        <v>353.45</v>
      </c>
    </row>
    <row r="11485" spans="1:6" ht="13.5" thickBot="1" x14ac:dyDescent="0.25">
      <c r="A11485" s="359" t="s">
        <v>5321</v>
      </c>
      <c r="B11485" s="359" t="s">
        <v>5322</v>
      </c>
      <c r="C11485" s="359" t="s">
        <v>9</v>
      </c>
      <c r="D11485" s="359">
        <v>312.07</v>
      </c>
      <c r="E11485" s="243" t="s">
        <v>3777</v>
      </c>
      <c r="F11485" s="359">
        <v>312.07</v>
      </c>
    </row>
    <row r="11486" spans="1:6" ht="13.5" thickBot="1" x14ac:dyDescent="0.25">
      <c r="A11486" s="358" t="s">
        <v>5323</v>
      </c>
      <c r="B11486" s="358" t="s">
        <v>5324</v>
      </c>
      <c r="C11486" s="358" t="s">
        <v>9</v>
      </c>
      <c r="D11486" s="358">
        <v>368.7</v>
      </c>
      <c r="E11486" s="243" t="s">
        <v>3777</v>
      </c>
      <c r="F11486" s="358">
        <v>368.7</v>
      </c>
    </row>
    <row r="11487" spans="1:6" ht="13.5" thickBot="1" x14ac:dyDescent="0.25">
      <c r="A11487" s="359" t="s">
        <v>5325</v>
      </c>
      <c r="B11487" s="359" t="s">
        <v>5326</v>
      </c>
      <c r="C11487" s="359" t="s">
        <v>9</v>
      </c>
      <c r="D11487" s="359">
        <v>294.24</v>
      </c>
      <c r="E11487" s="243" t="s">
        <v>3777</v>
      </c>
      <c r="F11487" s="359">
        <v>294.24</v>
      </c>
    </row>
    <row r="11488" spans="1:6" ht="13.5" thickBot="1" x14ac:dyDescent="0.25">
      <c r="A11488" s="358" t="s">
        <v>5327</v>
      </c>
      <c r="B11488" s="358" t="s">
        <v>5328</v>
      </c>
      <c r="C11488" s="358" t="s">
        <v>9</v>
      </c>
      <c r="D11488" s="358">
        <v>352.21</v>
      </c>
      <c r="E11488" s="243" t="s">
        <v>3777</v>
      </c>
      <c r="F11488" s="358">
        <v>352.21</v>
      </c>
    </row>
    <row r="11489" spans="1:6" ht="13.5" thickBot="1" x14ac:dyDescent="0.25">
      <c r="A11489" s="359" t="s">
        <v>5329</v>
      </c>
      <c r="B11489" s="359" t="s">
        <v>5330</v>
      </c>
      <c r="C11489" s="359" t="s">
        <v>9</v>
      </c>
      <c r="D11489" s="359">
        <v>319.02999999999997</v>
      </c>
      <c r="E11489" s="243" t="s">
        <v>3777</v>
      </c>
      <c r="F11489" s="359">
        <v>319.02999999999997</v>
      </c>
    </row>
    <row r="11490" spans="1:6" ht="13.5" thickBot="1" x14ac:dyDescent="0.25">
      <c r="A11490" s="358" t="s">
        <v>5331</v>
      </c>
      <c r="B11490" s="358" t="s">
        <v>5332</v>
      </c>
      <c r="C11490" s="358" t="s">
        <v>9</v>
      </c>
      <c r="D11490" s="358">
        <v>363.61</v>
      </c>
      <c r="E11490" s="243" t="s">
        <v>3777</v>
      </c>
      <c r="F11490" s="358">
        <v>363.61</v>
      </c>
    </row>
    <row r="11491" spans="1:6" ht="13.5" thickBot="1" x14ac:dyDescent="0.25">
      <c r="A11491" s="359" t="s">
        <v>5333</v>
      </c>
      <c r="B11491" s="359" t="s">
        <v>5334</v>
      </c>
      <c r="C11491" s="359" t="s">
        <v>9</v>
      </c>
      <c r="D11491" s="359">
        <v>52.39</v>
      </c>
      <c r="E11491" s="243" t="s">
        <v>3777</v>
      </c>
      <c r="F11491" s="359">
        <v>52.39</v>
      </c>
    </row>
    <row r="11492" spans="1:6" ht="13.5" thickBot="1" x14ac:dyDescent="0.25">
      <c r="A11492" s="358" t="s">
        <v>5335</v>
      </c>
      <c r="B11492" s="358" t="s">
        <v>5336</v>
      </c>
      <c r="C11492" s="358" t="s">
        <v>9</v>
      </c>
      <c r="D11492" s="358">
        <v>230.95</v>
      </c>
      <c r="E11492" s="243" t="s">
        <v>3777</v>
      </c>
      <c r="F11492" s="358">
        <v>230.95</v>
      </c>
    </row>
    <row r="11493" spans="1:6" ht="13.5" thickBot="1" x14ac:dyDescent="0.25">
      <c r="A11493" s="359" t="s">
        <v>5337</v>
      </c>
      <c r="B11493" s="359" t="s">
        <v>5338</v>
      </c>
      <c r="C11493" s="359" t="s">
        <v>9</v>
      </c>
      <c r="D11493" s="359">
        <v>273.06</v>
      </c>
      <c r="E11493" s="243" t="s">
        <v>3777</v>
      </c>
      <c r="F11493" s="359">
        <v>273.06</v>
      </c>
    </row>
    <row r="11494" spans="1:6" ht="13.5" thickBot="1" x14ac:dyDescent="0.25">
      <c r="A11494" s="358" t="s">
        <v>5339</v>
      </c>
      <c r="B11494" s="358" t="s">
        <v>5336</v>
      </c>
      <c r="C11494" s="358" t="s">
        <v>9</v>
      </c>
      <c r="D11494" s="358">
        <v>230.95</v>
      </c>
      <c r="E11494" s="243" t="s">
        <v>3777</v>
      </c>
      <c r="F11494" s="358">
        <v>230.95</v>
      </c>
    </row>
    <row r="11495" spans="1:6" ht="13.5" thickBot="1" x14ac:dyDescent="0.25">
      <c r="A11495" s="359" t="s">
        <v>5340</v>
      </c>
      <c r="B11495" s="359" t="s">
        <v>5338</v>
      </c>
      <c r="C11495" s="359" t="s">
        <v>9</v>
      </c>
      <c r="D11495" s="359">
        <v>273.06</v>
      </c>
      <c r="E11495" s="243" t="s">
        <v>3777</v>
      </c>
      <c r="F11495" s="359">
        <v>273.06</v>
      </c>
    </row>
    <row r="11496" spans="1:6" ht="13.5" thickBot="1" x14ac:dyDescent="0.25">
      <c r="A11496" s="358" t="s">
        <v>5341</v>
      </c>
      <c r="B11496" s="358" t="s">
        <v>5342</v>
      </c>
      <c r="C11496" s="358" t="s">
        <v>45</v>
      </c>
      <c r="D11496" s="358">
        <v>7.75</v>
      </c>
      <c r="E11496" s="243" t="s">
        <v>3777</v>
      </c>
      <c r="F11496" s="358">
        <v>7.75</v>
      </c>
    </row>
    <row r="11497" spans="1:6" ht="13.5" thickBot="1" x14ac:dyDescent="0.25">
      <c r="A11497" s="359" t="s">
        <v>5343</v>
      </c>
      <c r="B11497" s="359" t="s">
        <v>5344</v>
      </c>
      <c r="C11497" s="359" t="s">
        <v>45</v>
      </c>
      <c r="D11497" s="359">
        <v>7.33</v>
      </c>
      <c r="E11497" s="243" t="s">
        <v>3777</v>
      </c>
      <c r="F11497" s="359">
        <v>7.33</v>
      </c>
    </row>
    <row r="11498" spans="1:6" ht="13.5" thickBot="1" x14ac:dyDescent="0.25">
      <c r="A11498" s="358" t="s">
        <v>5345</v>
      </c>
      <c r="B11498" s="358" t="s">
        <v>5346</v>
      </c>
      <c r="C11498" s="358" t="s">
        <v>45</v>
      </c>
      <c r="D11498" s="358">
        <v>7.77</v>
      </c>
      <c r="E11498" s="243" t="s">
        <v>3777</v>
      </c>
      <c r="F11498" s="358">
        <v>7.77</v>
      </c>
    </row>
    <row r="11499" spans="1:6" ht="13.5" thickBot="1" x14ac:dyDescent="0.25">
      <c r="A11499" s="359" t="s">
        <v>5347</v>
      </c>
      <c r="B11499" s="359" t="s">
        <v>5348</v>
      </c>
      <c r="C11499" s="359" t="s">
        <v>9</v>
      </c>
      <c r="D11499" s="359">
        <v>348.96</v>
      </c>
      <c r="E11499" s="243" t="s">
        <v>3777</v>
      </c>
      <c r="F11499" s="359">
        <v>348.96</v>
      </c>
    </row>
    <row r="11500" spans="1:6" ht="13.5" thickBot="1" x14ac:dyDescent="0.25">
      <c r="A11500" s="358" t="s">
        <v>5349</v>
      </c>
      <c r="B11500" s="358" t="s">
        <v>5350</v>
      </c>
      <c r="C11500" s="358" t="s">
        <v>9</v>
      </c>
      <c r="D11500" s="358">
        <v>431.54</v>
      </c>
      <c r="E11500" s="243" t="s">
        <v>3777</v>
      </c>
      <c r="F11500" s="358">
        <v>431.54</v>
      </c>
    </row>
    <row r="11501" spans="1:6" ht="13.5" thickBot="1" x14ac:dyDescent="0.25">
      <c r="A11501" s="359" t="s">
        <v>5351</v>
      </c>
      <c r="B11501" s="359" t="s">
        <v>5352</v>
      </c>
      <c r="C11501" s="359" t="s">
        <v>9</v>
      </c>
      <c r="D11501" s="359">
        <v>289.24</v>
      </c>
      <c r="E11501" s="243" t="s">
        <v>3777</v>
      </c>
      <c r="F11501" s="359">
        <v>289.24</v>
      </c>
    </row>
    <row r="11502" spans="1:6" ht="13.5" thickBot="1" x14ac:dyDescent="0.25">
      <c r="A11502" s="358" t="s">
        <v>5353</v>
      </c>
      <c r="B11502" s="358" t="s">
        <v>5354</v>
      </c>
      <c r="C11502" s="358" t="s">
        <v>9</v>
      </c>
      <c r="D11502" s="358">
        <v>373.19</v>
      </c>
      <c r="E11502" s="243" t="s">
        <v>3777</v>
      </c>
      <c r="F11502" s="358">
        <v>373.19</v>
      </c>
    </row>
    <row r="11503" spans="1:6" ht="13.5" thickBot="1" x14ac:dyDescent="0.25">
      <c r="A11503" s="359" t="s">
        <v>5355</v>
      </c>
      <c r="B11503" s="359" t="s">
        <v>5356</v>
      </c>
      <c r="C11503" s="359" t="s">
        <v>9</v>
      </c>
      <c r="D11503" s="359">
        <v>241.72</v>
      </c>
      <c r="E11503" s="243" t="s">
        <v>3777</v>
      </c>
      <c r="F11503" s="359">
        <v>241.72</v>
      </c>
    </row>
    <row r="11504" spans="1:6" ht="13.5" thickBot="1" x14ac:dyDescent="0.25">
      <c r="A11504" s="358" t="s">
        <v>5357</v>
      </c>
      <c r="B11504" s="358" t="s">
        <v>5358</v>
      </c>
      <c r="C11504" s="358" t="s">
        <v>9</v>
      </c>
      <c r="D11504" s="358">
        <v>324.3</v>
      </c>
      <c r="E11504" s="243" t="s">
        <v>3777</v>
      </c>
      <c r="F11504" s="358">
        <v>324.3</v>
      </c>
    </row>
    <row r="11505" spans="1:6" ht="13.5" thickBot="1" x14ac:dyDescent="0.25">
      <c r="A11505" s="359" t="s">
        <v>5359</v>
      </c>
      <c r="B11505" s="359" t="s">
        <v>5360</v>
      </c>
      <c r="C11505" s="359" t="s">
        <v>9</v>
      </c>
      <c r="D11505" s="359">
        <v>168.78</v>
      </c>
      <c r="E11505" s="243" t="s">
        <v>3777</v>
      </c>
      <c r="F11505" s="359">
        <v>168.78</v>
      </c>
    </row>
    <row r="11506" spans="1:6" ht="13.5" thickBot="1" x14ac:dyDescent="0.25">
      <c r="A11506" s="358" t="s">
        <v>5361</v>
      </c>
      <c r="B11506" s="358" t="s">
        <v>5362</v>
      </c>
      <c r="C11506" s="358" t="s">
        <v>9</v>
      </c>
      <c r="D11506" s="358">
        <v>104.79</v>
      </c>
      <c r="E11506" s="243" t="s">
        <v>3777</v>
      </c>
      <c r="F11506" s="358">
        <v>104.79</v>
      </c>
    </row>
    <row r="11507" spans="1:6" ht="13.5" thickBot="1" x14ac:dyDescent="0.25">
      <c r="A11507" s="359" t="s">
        <v>5363</v>
      </c>
      <c r="B11507" s="359" t="s">
        <v>5364</v>
      </c>
      <c r="C11507" s="359" t="s">
        <v>9</v>
      </c>
      <c r="D11507" s="359">
        <v>137.30000000000001</v>
      </c>
      <c r="E11507" s="243" t="s">
        <v>3777</v>
      </c>
      <c r="F11507" s="359">
        <v>137.30000000000001</v>
      </c>
    </row>
    <row r="11508" spans="1:6" ht="13.5" thickBot="1" x14ac:dyDescent="0.25">
      <c r="A11508" s="358" t="s">
        <v>5365</v>
      </c>
      <c r="B11508" s="358" t="s">
        <v>5366</v>
      </c>
      <c r="C11508" s="358" t="s">
        <v>9</v>
      </c>
      <c r="D11508" s="358">
        <v>151.13</v>
      </c>
      <c r="E11508" s="243" t="s">
        <v>3777</v>
      </c>
      <c r="F11508" s="358">
        <v>151.13</v>
      </c>
    </row>
    <row r="11509" spans="1:6" ht="13.5" thickBot="1" x14ac:dyDescent="0.25">
      <c r="A11509" s="359" t="s">
        <v>5367</v>
      </c>
      <c r="B11509" s="359" t="s">
        <v>5368</v>
      </c>
      <c r="C11509" s="359" t="s">
        <v>9</v>
      </c>
      <c r="D11509" s="359">
        <v>183.64</v>
      </c>
      <c r="E11509" s="243" t="s">
        <v>3777</v>
      </c>
      <c r="F11509" s="359">
        <v>183.64</v>
      </c>
    </row>
    <row r="11510" spans="1:6" ht="13.5" thickBot="1" x14ac:dyDescent="0.25">
      <c r="A11510" s="358" t="s">
        <v>5369</v>
      </c>
      <c r="B11510" s="358" t="s">
        <v>5370</v>
      </c>
      <c r="C11510" s="358" t="s">
        <v>9</v>
      </c>
      <c r="D11510" s="358">
        <v>201.78</v>
      </c>
      <c r="E11510" s="243" t="s">
        <v>3777</v>
      </c>
      <c r="F11510" s="358">
        <v>201.78</v>
      </c>
    </row>
    <row r="11511" spans="1:6" ht="13.5" thickBot="1" x14ac:dyDescent="0.25">
      <c r="A11511" s="359" t="s">
        <v>5371</v>
      </c>
      <c r="B11511" s="359" t="s">
        <v>5372</v>
      </c>
      <c r="C11511" s="359" t="s">
        <v>9</v>
      </c>
      <c r="D11511" s="359">
        <v>233.31</v>
      </c>
      <c r="E11511" s="243" t="s">
        <v>3777</v>
      </c>
      <c r="F11511" s="359">
        <v>233.31</v>
      </c>
    </row>
    <row r="11512" spans="1:6" ht="13.5" thickBot="1" x14ac:dyDescent="0.25">
      <c r="A11512" s="358" t="s">
        <v>5373</v>
      </c>
      <c r="B11512" s="358" t="s">
        <v>5374</v>
      </c>
      <c r="C11512" s="358" t="s">
        <v>9</v>
      </c>
      <c r="D11512" s="358">
        <v>259.19</v>
      </c>
      <c r="E11512" s="243" t="s">
        <v>3777</v>
      </c>
      <c r="F11512" s="358">
        <v>259.19</v>
      </c>
    </row>
    <row r="11513" spans="1:6" ht="13.5" thickBot="1" x14ac:dyDescent="0.25">
      <c r="A11513" s="359" t="s">
        <v>5375</v>
      </c>
      <c r="B11513" s="359" t="s">
        <v>5376</v>
      </c>
      <c r="C11513" s="359" t="s">
        <v>9</v>
      </c>
      <c r="D11513" s="359">
        <v>289.45</v>
      </c>
      <c r="E11513" s="243" t="s">
        <v>3777</v>
      </c>
      <c r="F11513" s="359">
        <v>289.45</v>
      </c>
    </row>
    <row r="11514" spans="1:6" ht="13.5" thickBot="1" x14ac:dyDescent="0.25">
      <c r="A11514" s="358" t="s">
        <v>5377</v>
      </c>
      <c r="B11514" s="358" t="s">
        <v>5378</v>
      </c>
      <c r="C11514" s="358" t="s">
        <v>9</v>
      </c>
      <c r="D11514" s="358">
        <v>292.43</v>
      </c>
      <c r="E11514" s="243" t="s">
        <v>3777</v>
      </c>
      <c r="F11514" s="358">
        <v>292.43</v>
      </c>
    </row>
    <row r="11515" spans="1:6" ht="13.5" thickBot="1" x14ac:dyDescent="0.25">
      <c r="A11515" s="359" t="s">
        <v>5379</v>
      </c>
      <c r="B11515" s="359" t="s">
        <v>5380</v>
      </c>
      <c r="C11515" s="359" t="s">
        <v>9</v>
      </c>
      <c r="D11515" s="359">
        <v>347.4</v>
      </c>
      <c r="E11515" s="243" t="s">
        <v>3777</v>
      </c>
      <c r="F11515" s="359">
        <v>347.4</v>
      </c>
    </row>
    <row r="11516" spans="1:6" ht="13.5" thickBot="1" x14ac:dyDescent="0.25">
      <c r="A11516" s="358" t="s">
        <v>5381</v>
      </c>
      <c r="B11516" s="358" t="s">
        <v>5382</v>
      </c>
      <c r="C11516" s="358" t="s">
        <v>9</v>
      </c>
      <c r="D11516" s="358">
        <v>340.25</v>
      </c>
      <c r="E11516" s="243" t="s">
        <v>3777</v>
      </c>
      <c r="F11516" s="358">
        <v>340.25</v>
      </c>
    </row>
    <row r="11517" spans="1:6" ht="13.5" thickBot="1" x14ac:dyDescent="0.25">
      <c r="A11517" s="359" t="s">
        <v>5383</v>
      </c>
      <c r="B11517" s="359" t="s">
        <v>5384</v>
      </c>
      <c r="C11517" s="359" t="s">
        <v>9</v>
      </c>
      <c r="D11517" s="359">
        <v>393.08</v>
      </c>
      <c r="E11517" s="243" t="s">
        <v>3777</v>
      </c>
      <c r="F11517" s="359">
        <v>393.08</v>
      </c>
    </row>
    <row r="11518" spans="1:6" ht="13.5" thickBot="1" x14ac:dyDescent="0.25">
      <c r="A11518" s="358" t="s">
        <v>5385</v>
      </c>
      <c r="B11518" s="358" t="s">
        <v>5386</v>
      </c>
      <c r="C11518" s="358" t="s">
        <v>9</v>
      </c>
      <c r="D11518" s="358">
        <v>295.89</v>
      </c>
      <c r="E11518" s="243" t="s">
        <v>3777</v>
      </c>
      <c r="F11518" s="358">
        <v>295.89</v>
      </c>
    </row>
    <row r="11519" spans="1:6" ht="13.5" thickBot="1" x14ac:dyDescent="0.25">
      <c r="A11519" s="359" t="s">
        <v>5387</v>
      </c>
      <c r="B11519" s="359" t="s">
        <v>5388</v>
      </c>
      <c r="C11519" s="359" t="s">
        <v>10</v>
      </c>
      <c r="D11519" s="359">
        <v>267.68</v>
      </c>
      <c r="E11519" s="243" t="s">
        <v>3777</v>
      </c>
      <c r="F11519" s="359">
        <v>267.68</v>
      </c>
    </row>
    <row r="11520" spans="1:6" ht="13.5" thickBot="1" x14ac:dyDescent="0.25">
      <c r="A11520" s="358" t="s">
        <v>5389</v>
      </c>
      <c r="B11520" s="358" t="s">
        <v>5390</v>
      </c>
      <c r="C11520" s="358" t="s">
        <v>10</v>
      </c>
      <c r="D11520" s="358">
        <v>48.05</v>
      </c>
      <c r="E11520" s="243" t="s">
        <v>3777</v>
      </c>
      <c r="F11520" s="358">
        <v>48.05</v>
      </c>
    </row>
    <row r="11521" spans="1:6" ht="13.5" thickBot="1" x14ac:dyDescent="0.25">
      <c r="A11521" s="359" t="s">
        <v>5391</v>
      </c>
      <c r="B11521" s="359" t="s">
        <v>5392</v>
      </c>
      <c r="C11521" s="359" t="s">
        <v>9</v>
      </c>
      <c r="D11521" s="359">
        <v>353.86</v>
      </c>
      <c r="E11521" s="243" t="s">
        <v>3777</v>
      </c>
      <c r="F11521" s="359">
        <v>353.86</v>
      </c>
    </row>
    <row r="11522" spans="1:6" ht="13.5" thickBot="1" x14ac:dyDescent="0.25">
      <c r="A11522" s="358" t="s">
        <v>5393</v>
      </c>
      <c r="B11522" s="358" t="s">
        <v>5394</v>
      </c>
      <c r="C11522" s="358" t="s">
        <v>10</v>
      </c>
      <c r="D11522" s="358">
        <v>281.13</v>
      </c>
      <c r="E11522" s="243" t="s">
        <v>3777</v>
      </c>
      <c r="F11522" s="358">
        <v>281.13</v>
      </c>
    </row>
    <row r="11523" spans="1:6" ht="13.5" thickBot="1" x14ac:dyDescent="0.25">
      <c r="A11523" s="359" t="s">
        <v>5395</v>
      </c>
      <c r="B11523" s="359" t="s">
        <v>5396</v>
      </c>
      <c r="C11523" s="359" t="s">
        <v>11</v>
      </c>
      <c r="D11523" s="359">
        <v>17.27</v>
      </c>
      <c r="E11523" s="243" t="s">
        <v>3777</v>
      </c>
      <c r="F11523" s="359">
        <v>17.27</v>
      </c>
    </row>
    <row r="11524" spans="1:6" ht="13.5" thickBot="1" x14ac:dyDescent="0.25">
      <c r="A11524" s="358" t="s">
        <v>5397</v>
      </c>
      <c r="B11524" s="358" t="s">
        <v>5398</v>
      </c>
      <c r="C11524" s="358" t="s">
        <v>11</v>
      </c>
      <c r="D11524" s="358">
        <v>17.87</v>
      </c>
      <c r="E11524" s="243" t="s">
        <v>3777</v>
      </c>
      <c r="F11524" s="358">
        <v>17.87</v>
      </c>
    </row>
    <row r="11525" spans="1:6" ht="13.5" thickBot="1" x14ac:dyDescent="0.25">
      <c r="A11525" s="359" t="s">
        <v>5399</v>
      </c>
      <c r="B11525" s="359" t="s">
        <v>5400</v>
      </c>
      <c r="C11525" s="359" t="s">
        <v>9</v>
      </c>
      <c r="D11525" s="359">
        <v>245.01</v>
      </c>
      <c r="E11525" s="243" t="s">
        <v>3777</v>
      </c>
      <c r="F11525" s="359">
        <v>245.01</v>
      </c>
    </row>
    <row r="11526" spans="1:6" ht="13.5" thickBot="1" x14ac:dyDescent="0.25">
      <c r="A11526" s="358" t="s">
        <v>5401</v>
      </c>
      <c r="B11526" s="358" t="s">
        <v>5402</v>
      </c>
      <c r="C11526" s="358" t="s">
        <v>11</v>
      </c>
      <c r="D11526" s="358">
        <v>40.799999999999997</v>
      </c>
      <c r="E11526" s="243" t="s">
        <v>3777</v>
      </c>
      <c r="F11526" s="358">
        <v>40.799999999999997</v>
      </c>
    </row>
    <row r="11527" spans="1:6" ht="13.5" thickBot="1" x14ac:dyDescent="0.25">
      <c r="A11527" s="359" t="s">
        <v>5403</v>
      </c>
      <c r="B11527" s="359" t="s">
        <v>5404</v>
      </c>
      <c r="C11527" s="359" t="s">
        <v>11</v>
      </c>
      <c r="D11527" s="359">
        <v>27.49</v>
      </c>
      <c r="E11527" s="243" t="s">
        <v>3777</v>
      </c>
      <c r="F11527" s="359">
        <v>27.49</v>
      </c>
    </row>
    <row r="11528" spans="1:6" ht="13.5" thickBot="1" x14ac:dyDescent="0.25">
      <c r="A11528" s="358" t="s">
        <v>5405</v>
      </c>
      <c r="B11528" s="358" t="s">
        <v>5406</v>
      </c>
      <c r="C11528" s="358" t="s">
        <v>9</v>
      </c>
      <c r="D11528" s="358">
        <v>302.97000000000003</v>
      </c>
      <c r="E11528" s="243" t="s">
        <v>3777</v>
      </c>
      <c r="F11528" s="358">
        <v>302.97000000000003</v>
      </c>
    </row>
    <row r="11529" spans="1:6" ht="13.5" thickBot="1" x14ac:dyDescent="0.25">
      <c r="A11529" s="359" t="s">
        <v>5407</v>
      </c>
      <c r="B11529" s="359" t="s">
        <v>5408</v>
      </c>
      <c r="C11529" s="359" t="s">
        <v>11</v>
      </c>
      <c r="D11529" s="359">
        <v>43.67</v>
      </c>
      <c r="E11529" s="243" t="s">
        <v>3777</v>
      </c>
      <c r="F11529" s="359">
        <v>43.67</v>
      </c>
    </row>
    <row r="11530" spans="1:6" ht="13.5" thickBot="1" x14ac:dyDescent="0.25">
      <c r="A11530" s="358" t="s">
        <v>5409</v>
      </c>
      <c r="B11530" s="358" t="s">
        <v>5410</v>
      </c>
      <c r="C11530" s="358" t="s">
        <v>11</v>
      </c>
      <c r="D11530" s="358">
        <v>28.93</v>
      </c>
      <c r="E11530" s="243" t="s">
        <v>3777</v>
      </c>
      <c r="F11530" s="358">
        <v>28.93</v>
      </c>
    </row>
    <row r="11531" spans="1:6" ht="13.5" thickBot="1" x14ac:dyDescent="0.25">
      <c r="A11531" s="359" t="s">
        <v>5411</v>
      </c>
      <c r="B11531" s="359" t="s">
        <v>5412</v>
      </c>
      <c r="C11531" s="359" t="s">
        <v>11</v>
      </c>
      <c r="D11531" s="359">
        <v>30.13</v>
      </c>
      <c r="E11531" s="243" t="s">
        <v>3777</v>
      </c>
      <c r="F11531" s="359">
        <v>30.13</v>
      </c>
    </row>
    <row r="11532" spans="1:6" ht="13.5" thickBot="1" x14ac:dyDescent="0.25">
      <c r="A11532" s="358" t="s">
        <v>5413</v>
      </c>
      <c r="B11532" s="358" t="s">
        <v>5414</v>
      </c>
      <c r="C11532" s="358" t="s">
        <v>11</v>
      </c>
      <c r="D11532" s="358">
        <v>21.01</v>
      </c>
      <c r="E11532" s="243" t="s">
        <v>3777</v>
      </c>
      <c r="F11532" s="358">
        <v>21.01</v>
      </c>
    </row>
    <row r="11533" spans="1:6" ht="13.5" thickBot="1" x14ac:dyDescent="0.25">
      <c r="A11533" s="359" t="s">
        <v>5415</v>
      </c>
      <c r="B11533" s="359" t="s">
        <v>5416</v>
      </c>
      <c r="C11533" s="359" t="s">
        <v>11</v>
      </c>
      <c r="D11533" s="359">
        <v>31.6</v>
      </c>
      <c r="E11533" s="243" t="s">
        <v>3777</v>
      </c>
      <c r="F11533" s="359">
        <v>31.6</v>
      </c>
    </row>
    <row r="11534" spans="1:6" ht="13.5" thickBot="1" x14ac:dyDescent="0.25">
      <c r="A11534" s="358" t="s">
        <v>5417</v>
      </c>
      <c r="B11534" s="358" t="s">
        <v>5418</v>
      </c>
      <c r="C11534" s="358" t="s">
        <v>11</v>
      </c>
      <c r="D11534" s="358">
        <v>21.74</v>
      </c>
      <c r="E11534" s="243" t="s">
        <v>3777</v>
      </c>
      <c r="F11534" s="358">
        <v>21.74</v>
      </c>
    </row>
    <row r="11535" spans="1:6" ht="13.5" thickBot="1" x14ac:dyDescent="0.25">
      <c r="A11535" s="359" t="s">
        <v>5419</v>
      </c>
      <c r="B11535" s="359" t="s">
        <v>5420</v>
      </c>
      <c r="C11535" s="359" t="s">
        <v>10</v>
      </c>
      <c r="D11535" s="359">
        <v>19.39</v>
      </c>
      <c r="E11535" s="243" t="s">
        <v>3777</v>
      </c>
      <c r="F11535" s="359">
        <v>19.39</v>
      </c>
    </row>
    <row r="11536" spans="1:6" ht="13.5" thickBot="1" x14ac:dyDescent="0.25">
      <c r="A11536" s="358" t="s">
        <v>5421</v>
      </c>
      <c r="B11536" s="358" t="s">
        <v>5422</v>
      </c>
      <c r="C11536" s="358" t="s">
        <v>10</v>
      </c>
      <c r="D11536" s="358">
        <v>21.14</v>
      </c>
      <c r="E11536" s="243" t="s">
        <v>3777</v>
      </c>
      <c r="F11536" s="358">
        <v>21.14</v>
      </c>
    </row>
    <row r="11537" spans="1:6" ht="13.5" thickBot="1" x14ac:dyDescent="0.25">
      <c r="A11537" s="359" t="s">
        <v>5423</v>
      </c>
      <c r="B11537" s="359" t="s">
        <v>5424</v>
      </c>
      <c r="C11537" s="359" t="s">
        <v>10</v>
      </c>
      <c r="D11537" s="359">
        <v>20.04</v>
      </c>
      <c r="E11537" s="243" t="s">
        <v>3777</v>
      </c>
      <c r="F11537" s="359">
        <v>20.04</v>
      </c>
    </row>
    <row r="11538" spans="1:6" ht="13.5" thickBot="1" x14ac:dyDescent="0.25">
      <c r="A11538" s="358" t="s">
        <v>5425</v>
      </c>
      <c r="B11538" s="358" t="s">
        <v>5426</v>
      </c>
      <c r="C11538" s="358" t="s">
        <v>10</v>
      </c>
      <c r="D11538" s="358">
        <v>21.79</v>
      </c>
      <c r="E11538" s="243" t="s">
        <v>3777</v>
      </c>
      <c r="F11538" s="358">
        <v>21.79</v>
      </c>
    </row>
    <row r="11539" spans="1:6" ht="13.5" thickBot="1" x14ac:dyDescent="0.25">
      <c r="A11539" s="359" t="s">
        <v>5427</v>
      </c>
      <c r="B11539" s="359" t="s">
        <v>5428</v>
      </c>
      <c r="C11539" s="359" t="s">
        <v>10</v>
      </c>
      <c r="D11539" s="359">
        <v>20.13</v>
      </c>
      <c r="E11539" s="243" t="s">
        <v>3777</v>
      </c>
      <c r="F11539" s="359">
        <v>20.13</v>
      </c>
    </row>
    <row r="11540" spans="1:6" ht="13.5" thickBot="1" x14ac:dyDescent="0.25">
      <c r="A11540" s="358" t="s">
        <v>5429</v>
      </c>
      <c r="B11540" s="358" t="s">
        <v>5430</v>
      </c>
      <c r="C11540" s="358" t="s">
        <v>10</v>
      </c>
      <c r="D11540" s="358">
        <v>21.48</v>
      </c>
      <c r="E11540" s="243" t="s">
        <v>3777</v>
      </c>
      <c r="F11540" s="358">
        <v>21.48</v>
      </c>
    </row>
    <row r="11541" spans="1:6" ht="13.5" thickBot="1" x14ac:dyDescent="0.25">
      <c r="A11541" s="359" t="s">
        <v>5431</v>
      </c>
      <c r="B11541" s="359" t="s">
        <v>5432</v>
      </c>
      <c r="C11541" s="359" t="s">
        <v>10</v>
      </c>
      <c r="D11541" s="359">
        <v>30.11</v>
      </c>
      <c r="E11541" s="243" t="s">
        <v>3777</v>
      </c>
      <c r="F11541" s="359">
        <v>30.11</v>
      </c>
    </row>
    <row r="11542" spans="1:6" ht="13.5" thickBot="1" x14ac:dyDescent="0.25">
      <c r="A11542" s="358" t="s">
        <v>5433</v>
      </c>
      <c r="B11542" s="358" t="s">
        <v>5434</v>
      </c>
      <c r="C11542" s="358" t="s">
        <v>10</v>
      </c>
      <c r="D11542" s="358">
        <v>33.29</v>
      </c>
      <c r="E11542" s="243" t="s">
        <v>3777</v>
      </c>
      <c r="F11542" s="358">
        <v>33.29</v>
      </c>
    </row>
    <row r="11543" spans="1:6" ht="13.5" thickBot="1" x14ac:dyDescent="0.25">
      <c r="A11543" s="359" t="s">
        <v>5435</v>
      </c>
      <c r="B11543" s="359" t="s">
        <v>5436</v>
      </c>
      <c r="C11543" s="359" t="s">
        <v>10</v>
      </c>
      <c r="D11543" s="359">
        <v>30.76</v>
      </c>
      <c r="E11543" s="243" t="s">
        <v>3777</v>
      </c>
      <c r="F11543" s="359">
        <v>30.76</v>
      </c>
    </row>
    <row r="11544" spans="1:6" ht="13.5" thickBot="1" x14ac:dyDescent="0.25">
      <c r="A11544" s="358" t="s">
        <v>5437</v>
      </c>
      <c r="B11544" s="358" t="s">
        <v>5438</v>
      </c>
      <c r="C11544" s="358" t="s">
        <v>10</v>
      </c>
      <c r="D11544" s="358">
        <v>33.94</v>
      </c>
      <c r="E11544" s="243" t="s">
        <v>3777</v>
      </c>
      <c r="F11544" s="358">
        <v>33.94</v>
      </c>
    </row>
    <row r="11545" spans="1:6" ht="13.5" thickBot="1" x14ac:dyDescent="0.25">
      <c r="A11545" s="359" t="s">
        <v>5439</v>
      </c>
      <c r="B11545" s="359" t="s">
        <v>5440</v>
      </c>
      <c r="C11545" s="359" t="s">
        <v>10</v>
      </c>
      <c r="D11545" s="359">
        <v>31.47</v>
      </c>
      <c r="E11545" s="243" t="s">
        <v>3777</v>
      </c>
      <c r="F11545" s="359">
        <v>31.47</v>
      </c>
    </row>
    <row r="11546" spans="1:6" ht="13.5" thickBot="1" x14ac:dyDescent="0.25">
      <c r="A11546" s="358" t="s">
        <v>5441</v>
      </c>
      <c r="B11546" s="358" t="s">
        <v>5442</v>
      </c>
      <c r="C11546" s="358" t="s">
        <v>10</v>
      </c>
      <c r="D11546" s="358">
        <v>33.92</v>
      </c>
      <c r="E11546" s="243" t="s">
        <v>3777</v>
      </c>
      <c r="F11546" s="358">
        <v>33.92</v>
      </c>
    </row>
    <row r="11547" spans="1:6" ht="13.5" thickBot="1" x14ac:dyDescent="0.25">
      <c r="A11547" s="359" t="s">
        <v>5443</v>
      </c>
      <c r="B11547" s="359" t="s">
        <v>5444</v>
      </c>
      <c r="C11547" s="359" t="s">
        <v>10</v>
      </c>
      <c r="D11547" s="359">
        <v>43.77</v>
      </c>
      <c r="E11547" s="243" t="s">
        <v>3777</v>
      </c>
      <c r="F11547" s="359">
        <v>43.77</v>
      </c>
    </row>
    <row r="11548" spans="1:6" ht="13.5" thickBot="1" x14ac:dyDescent="0.25">
      <c r="A11548" s="358" t="s">
        <v>5445</v>
      </c>
      <c r="B11548" s="358" t="s">
        <v>5446</v>
      </c>
      <c r="C11548" s="358" t="s">
        <v>10</v>
      </c>
      <c r="D11548" s="358">
        <v>48.8</v>
      </c>
      <c r="E11548" s="243" t="s">
        <v>3777</v>
      </c>
      <c r="F11548" s="358">
        <v>48.8</v>
      </c>
    </row>
    <row r="11549" spans="1:6" ht="13.5" thickBot="1" x14ac:dyDescent="0.25">
      <c r="A11549" s="359" t="s">
        <v>5447</v>
      </c>
      <c r="B11549" s="359" t="s">
        <v>5448</v>
      </c>
      <c r="C11549" s="359" t="s">
        <v>10</v>
      </c>
      <c r="D11549" s="359">
        <v>44.42</v>
      </c>
      <c r="E11549" s="243" t="s">
        <v>3777</v>
      </c>
      <c r="F11549" s="359">
        <v>44.42</v>
      </c>
    </row>
    <row r="11550" spans="1:6" ht="13.5" thickBot="1" x14ac:dyDescent="0.25">
      <c r="A11550" s="358" t="s">
        <v>5449</v>
      </c>
      <c r="B11550" s="358" t="s">
        <v>5450</v>
      </c>
      <c r="C11550" s="358" t="s">
        <v>10</v>
      </c>
      <c r="D11550" s="358">
        <v>49.45</v>
      </c>
      <c r="E11550" s="243" t="s">
        <v>3777</v>
      </c>
      <c r="F11550" s="358">
        <v>49.45</v>
      </c>
    </row>
    <row r="11551" spans="1:6" ht="13.5" thickBot="1" x14ac:dyDescent="0.25">
      <c r="A11551" s="359" t="s">
        <v>5451</v>
      </c>
      <c r="B11551" s="359" t="s">
        <v>5452</v>
      </c>
      <c r="C11551" s="359" t="s">
        <v>10</v>
      </c>
      <c r="D11551" s="359">
        <v>45.92</v>
      </c>
      <c r="E11551" s="243" t="s">
        <v>3777</v>
      </c>
      <c r="F11551" s="359">
        <v>45.92</v>
      </c>
    </row>
    <row r="11552" spans="1:6" ht="13.5" thickBot="1" x14ac:dyDescent="0.25">
      <c r="A11552" s="358" t="s">
        <v>5453</v>
      </c>
      <c r="B11552" s="358" t="s">
        <v>5454</v>
      </c>
      <c r="C11552" s="358" t="s">
        <v>10</v>
      </c>
      <c r="D11552" s="358">
        <v>49.79</v>
      </c>
      <c r="E11552" s="243" t="s">
        <v>3777</v>
      </c>
      <c r="F11552" s="358">
        <v>49.79</v>
      </c>
    </row>
    <row r="11553" spans="1:6" ht="13.5" thickBot="1" x14ac:dyDescent="0.25">
      <c r="A11553" s="359" t="s">
        <v>5455</v>
      </c>
      <c r="B11553" s="359" t="s">
        <v>5456</v>
      </c>
      <c r="C11553" s="359" t="s">
        <v>10</v>
      </c>
      <c r="D11553" s="359">
        <v>175.91</v>
      </c>
      <c r="E11553" s="243" t="s">
        <v>3777</v>
      </c>
      <c r="F11553" s="359">
        <v>175.91</v>
      </c>
    </row>
    <row r="11554" spans="1:6" ht="13.5" thickBot="1" x14ac:dyDescent="0.25">
      <c r="A11554" s="358" t="s">
        <v>5457</v>
      </c>
      <c r="B11554" s="358" t="s">
        <v>5458</v>
      </c>
      <c r="C11554" s="358" t="s">
        <v>10</v>
      </c>
      <c r="D11554" s="358">
        <v>185.81</v>
      </c>
      <c r="E11554" s="243" t="s">
        <v>3777</v>
      </c>
      <c r="F11554" s="358">
        <v>185.81</v>
      </c>
    </row>
    <row r="11555" spans="1:6" ht="13.5" thickBot="1" x14ac:dyDescent="0.25">
      <c r="A11555" s="359" t="s">
        <v>5459</v>
      </c>
      <c r="B11555" s="359" t="s">
        <v>5460</v>
      </c>
      <c r="C11555" s="359" t="s">
        <v>10</v>
      </c>
      <c r="D11555" s="359">
        <v>263.25</v>
      </c>
      <c r="E11555" s="243" t="s">
        <v>3777</v>
      </c>
      <c r="F11555" s="359">
        <v>263.25</v>
      </c>
    </row>
    <row r="11556" spans="1:6" ht="13.5" thickBot="1" x14ac:dyDescent="0.25">
      <c r="A11556" s="358" t="s">
        <v>5461</v>
      </c>
      <c r="B11556" s="358" t="s">
        <v>5462</v>
      </c>
      <c r="C11556" s="358" t="s">
        <v>10</v>
      </c>
      <c r="D11556" s="358">
        <v>279.64</v>
      </c>
      <c r="E11556" s="243" t="s">
        <v>3777</v>
      </c>
      <c r="F11556" s="358">
        <v>279.64</v>
      </c>
    </row>
    <row r="11557" spans="1:6" ht="13.5" thickBot="1" x14ac:dyDescent="0.25">
      <c r="A11557" s="359" t="s">
        <v>5463</v>
      </c>
      <c r="B11557" s="359" t="s">
        <v>5464</v>
      </c>
      <c r="C11557" s="359" t="s">
        <v>10</v>
      </c>
      <c r="D11557" s="359">
        <v>395.27</v>
      </c>
      <c r="E11557" s="243" t="s">
        <v>3777</v>
      </c>
      <c r="F11557" s="359">
        <v>395.27</v>
      </c>
    </row>
    <row r="11558" spans="1:6" ht="13.5" thickBot="1" x14ac:dyDescent="0.25">
      <c r="A11558" s="358" t="s">
        <v>5465</v>
      </c>
      <c r="B11558" s="358" t="s">
        <v>5466</v>
      </c>
      <c r="C11558" s="358" t="s">
        <v>10</v>
      </c>
      <c r="D11558" s="358">
        <v>419.74</v>
      </c>
      <c r="E11558" s="243" t="s">
        <v>3777</v>
      </c>
      <c r="F11558" s="358">
        <v>419.74</v>
      </c>
    </row>
    <row r="11559" spans="1:6" ht="13.5" thickBot="1" x14ac:dyDescent="0.25">
      <c r="A11559" s="359" t="s">
        <v>5467</v>
      </c>
      <c r="B11559" s="359" t="s">
        <v>5468</v>
      </c>
      <c r="C11559" s="359" t="s">
        <v>10</v>
      </c>
      <c r="D11559" s="359">
        <v>555.92999999999995</v>
      </c>
      <c r="E11559" s="243" t="s">
        <v>3777</v>
      </c>
      <c r="F11559" s="359">
        <v>555.92999999999995</v>
      </c>
    </row>
    <row r="11560" spans="1:6" ht="13.5" thickBot="1" x14ac:dyDescent="0.25">
      <c r="A11560" s="358" t="s">
        <v>5469</v>
      </c>
      <c r="B11560" s="358" t="s">
        <v>5470</v>
      </c>
      <c r="C11560" s="358" t="s">
        <v>10</v>
      </c>
      <c r="D11560" s="358">
        <v>587.41999999999996</v>
      </c>
      <c r="E11560" s="243" t="s">
        <v>3777</v>
      </c>
      <c r="F11560" s="358">
        <v>587.41999999999996</v>
      </c>
    </row>
    <row r="11561" spans="1:6" ht="13.5" thickBot="1" x14ac:dyDescent="0.25">
      <c r="A11561" s="359" t="s">
        <v>5471</v>
      </c>
      <c r="B11561" s="359" t="s">
        <v>5472</v>
      </c>
      <c r="C11561" s="359" t="s">
        <v>10</v>
      </c>
      <c r="D11561" s="359">
        <v>879.44</v>
      </c>
      <c r="E11561" s="243" t="s">
        <v>3777</v>
      </c>
      <c r="F11561" s="359">
        <v>879.44</v>
      </c>
    </row>
    <row r="11562" spans="1:6" ht="13.5" thickBot="1" x14ac:dyDescent="0.25">
      <c r="A11562" s="358" t="s">
        <v>5473</v>
      </c>
      <c r="B11562" s="358" t="s">
        <v>5474</v>
      </c>
      <c r="C11562" s="358" t="s">
        <v>10</v>
      </c>
      <c r="D11562" s="358">
        <v>921.25</v>
      </c>
      <c r="E11562" s="243" t="s">
        <v>3777</v>
      </c>
      <c r="F11562" s="358">
        <v>921.25</v>
      </c>
    </row>
    <row r="11563" spans="1:6" ht="13.5" thickBot="1" x14ac:dyDescent="0.25">
      <c r="A11563" s="359" t="s">
        <v>5475</v>
      </c>
      <c r="B11563" s="359" t="s">
        <v>5476</v>
      </c>
      <c r="C11563" s="359" t="s">
        <v>24</v>
      </c>
      <c r="D11563" s="359">
        <v>1.9</v>
      </c>
      <c r="E11563" s="243" t="s">
        <v>3777</v>
      </c>
      <c r="F11563" s="359">
        <v>1.9</v>
      </c>
    </row>
    <row r="11564" spans="1:6" ht="13.5" thickBot="1" x14ac:dyDescent="0.25">
      <c r="A11564" s="358" t="s">
        <v>5477</v>
      </c>
      <c r="B11564" s="358" t="s">
        <v>5478</v>
      </c>
      <c r="C11564" s="358" t="s">
        <v>24</v>
      </c>
      <c r="D11564" s="358">
        <v>34.270000000000003</v>
      </c>
      <c r="E11564" s="243" t="s">
        <v>3777</v>
      </c>
      <c r="F11564" s="358">
        <v>34.270000000000003</v>
      </c>
    </row>
    <row r="11565" spans="1:6" ht="13.5" thickBot="1" x14ac:dyDescent="0.25">
      <c r="A11565" s="359" t="s">
        <v>5479</v>
      </c>
      <c r="B11565" s="359" t="s">
        <v>5480</v>
      </c>
      <c r="C11565" s="359" t="s">
        <v>10</v>
      </c>
      <c r="D11565" s="359">
        <v>167.46</v>
      </c>
      <c r="E11565" s="243" t="s">
        <v>3777</v>
      </c>
      <c r="F11565" s="359">
        <v>167.46</v>
      </c>
    </row>
    <row r="11566" spans="1:6" ht="13.5" thickBot="1" x14ac:dyDescent="0.25">
      <c r="A11566" s="358" t="s">
        <v>5481</v>
      </c>
      <c r="B11566" s="358" t="s">
        <v>5482</v>
      </c>
      <c r="C11566" s="358" t="s">
        <v>24</v>
      </c>
      <c r="D11566" s="358">
        <v>128.63999999999999</v>
      </c>
      <c r="E11566" s="243" t="s">
        <v>3777</v>
      </c>
      <c r="F11566" s="358">
        <v>128.63999999999999</v>
      </c>
    </row>
    <row r="11567" spans="1:6" ht="13.5" thickBot="1" x14ac:dyDescent="0.25">
      <c r="A11567" s="359" t="s">
        <v>5483</v>
      </c>
      <c r="B11567" s="359" t="s">
        <v>5484</v>
      </c>
      <c r="C11567" s="359" t="s">
        <v>24</v>
      </c>
      <c r="D11567" s="359">
        <v>203.55</v>
      </c>
      <c r="E11567" s="243" t="s">
        <v>3777</v>
      </c>
      <c r="F11567" s="359">
        <v>203.55</v>
      </c>
    </row>
    <row r="11568" spans="1:6" ht="13.5" thickBot="1" x14ac:dyDescent="0.25">
      <c r="A11568" s="358" t="s">
        <v>5485</v>
      </c>
      <c r="B11568" s="358" t="s">
        <v>5486</v>
      </c>
      <c r="C11568" s="358" t="s">
        <v>11</v>
      </c>
      <c r="D11568" s="358">
        <v>54.81</v>
      </c>
      <c r="E11568" s="243" t="s">
        <v>3777</v>
      </c>
      <c r="F11568" s="358">
        <v>54.81</v>
      </c>
    </row>
    <row r="11569" spans="1:6" ht="13.5" thickBot="1" x14ac:dyDescent="0.25">
      <c r="A11569" s="359" t="s">
        <v>5487</v>
      </c>
      <c r="B11569" s="359" t="s">
        <v>5488</v>
      </c>
      <c r="C11569" s="359" t="s">
        <v>9</v>
      </c>
      <c r="D11569" s="359">
        <v>42.3</v>
      </c>
      <c r="E11569" s="243" t="s">
        <v>3777</v>
      </c>
      <c r="F11569" s="359">
        <v>42.3</v>
      </c>
    </row>
    <row r="11570" spans="1:6" ht="13.5" thickBot="1" x14ac:dyDescent="0.25">
      <c r="A11570" s="358" t="s">
        <v>5489</v>
      </c>
      <c r="B11570" s="358" t="s">
        <v>5490</v>
      </c>
      <c r="C11570" s="358" t="s">
        <v>9</v>
      </c>
      <c r="D11570" s="358">
        <v>48.82</v>
      </c>
      <c r="E11570" s="243" t="s">
        <v>3777</v>
      </c>
      <c r="F11570" s="358">
        <v>48.82</v>
      </c>
    </row>
    <row r="11571" spans="1:6" ht="13.5" thickBot="1" x14ac:dyDescent="0.25">
      <c r="A11571" s="359" t="s">
        <v>5491</v>
      </c>
      <c r="B11571" s="359" t="s">
        <v>5492</v>
      </c>
      <c r="C11571" s="359" t="s">
        <v>9</v>
      </c>
      <c r="D11571" s="359">
        <v>5.26</v>
      </c>
      <c r="E11571" s="243" t="s">
        <v>3777</v>
      </c>
      <c r="F11571" s="359">
        <v>5.26</v>
      </c>
    </row>
    <row r="11572" spans="1:6" ht="13.5" thickBot="1" x14ac:dyDescent="0.25">
      <c r="A11572" s="358" t="s">
        <v>5493</v>
      </c>
      <c r="B11572" s="358" t="s">
        <v>5494</v>
      </c>
      <c r="C11572" s="358" t="s">
        <v>9</v>
      </c>
      <c r="D11572" s="358">
        <v>14.05</v>
      </c>
      <c r="E11572" s="243" t="s">
        <v>3777</v>
      </c>
      <c r="F11572" s="358">
        <v>14.05</v>
      </c>
    </row>
    <row r="11573" spans="1:6" ht="13.5" thickBot="1" x14ac:dyDescent="0.25">
      <c r="A11573" s="359" t="s">
        <v>5495</v>
      </c>
      <c r="B11573" s="359" t="s">
        <v>5496</v>
      </c>
      <c r="C11573" s="359" t="s">
        <v>9</v>
      </c>
      <c r="D11573" s="359">
        <v>29.22</v>
      </c>
      <c r="E11573" s="243" t="s">
        <v>3777</v>
      </c>
      <c r="F11573" s="359">
        <v>29.22</v>
      </c>
    </row>
    <row r="11574" spans="1:6" ht="13.5" thickBot="1" x14ac:dyDescent="0.25">
      <c r="A11574" s="358" t="s">
        <v>5497</v>
      </c>
      <c r="B11574" s="358" t="s">
        <v>5498</v>
      </c>
      <c r="C11574" s="358" t="s">
        <v>9</v>
      </c>
      <c r="D11574" s="358">
        <v>47.16</v>
      </c>
      <c r="E11574" s="243" t="s">
        <v>3777</v>
      </c>
      <c r="F11574" s="358">
        <v>47.16</v>
      </c>
    </row>
    <row r="11575" spans="1:6" ht="13.5" thickBot="1" x14ac:dyDescent="0.25">
      <c r="A11575" s="359" t="s">
        <v>5499</v>
      </c>
      <c r="B11575" s="359" t="s">
        <v>5500</v>
      </c>
      <c r="C11575" s="359" t="s">
        <v>9</v>
      </c>
      <c r="D11575" s="359">
        <v>72.819999999999993</v>
      </c>
      <c r="E11575" s="243" t="s">
        <v>3777</v>
      </c>
      <c r="F11575" s="359">
        <v>72.819999999999993</v>
      </c>
    </row>
    <row r="11576" spans="1:6" ht="13.5" thickBot="1" x14ac:dyDescent="0.25">
      <c r="A11576" s="358" t="s">
        <v>5501</v>
      </c>
      <c r="B11576" s="358" t="s">
        <v>5502</v>
      </c>
      <c r="C11576" s="358" t="s">
        <v>10</v>
      </c>
      <c r="D11576" s="358">
        <v>3.07</v>
      </c>
      <c r="E11576" s="243" t="s">
        <v>3777</v>
      </c>
      <c r="F11576" s="358">
        <v>3.07</v>
      </c>
    </row>
    <row r="11577" spans="1:6" ht="13.5" thickBot="1" x14ac:dyDescent="0.25">
      <c r="A11577" s="359" t="s">
        <v>5503</v>
      </c>
      <c r="B11577" s="359" t="s">
        <v>5504</v>
      </c>
      <c r="C11577" s="359" t="s">
        <v>9</v>
      </c>
      <c r="D11577" s="359">
        <v>0</v>
      </c>
      <c r="E11577" s="243" t="s">
        <v>3777</v>
      </c>
      <c r="F11577" s="359">
        <v>0</v>
      </c>
    </row>
    <row r="11578" spans="1:6" ht="13.5" thickBot="1" x14ac:dyDescent="0.25">
      <c r="A11578" s="358" t="s">
        <v>5505</v>
      </c>
      <c r="B11578" s="358" t="s">
        <v>5506</v>
      </c>
      <c r="C11578" s="358" t="s">
        <v>9</v>
      </c>
      <c r="D11578" s="358">
        <v>0</v>
      </c>
      <c r="E11578" s="243" t="s">
        <v>3777</v>
      </c>
      <c r="F11578" s="358">
        <v>0</v>
      </c>
    </row>
    <row r="11579" spans="1:6" ht="13.5" thickBot="1" x14ac:dyDescent="0.25">
      <c r="A11579" s="359" t="s">
        <v>5507</v>
      </c>
      <c r="B11579" s="359" t="s">
        <v>5508</v>
      </c>
      <c r="C11579" s="359" t="s">
        <v>9</v>
      </c>
      <c r="D11579" s="359">
        <v>0</v>
      </c>
      <c r="E11579" s="243" t="s">
        <v>3777</v>
      </c>
      <c r="F11579" s="359">
        <v>0</v>
      </c>
    </row>
    <row r="11580" spans="1:6" ht="13.5" thickBot="1" x14ac:dyDescent="0.25">
      <c r="A11580" s="358" t="s">
        <v>5509</v>
      </c>
      <c r="B11580" s="358" t="s">
        <v>5510</v>
      </c>
      <c r="C11580" s="358" t="s">
        <v>9</v>
      </c>
      <c r="D11580" s="358">
        <v>0</v>
      </c>
      <c r="E11580" s="243" t="s">
        <v>3777</v>
      </c>
      <c r="F11580" s="358">
        <v>0</v>
      </c>
    </row>
    <row r="11581" spans="1:6" ht="13.5" thickBot="1" x14ac:dyDescent="0.25">
      <c r="A11581" s="359" t="s">
        <v>5511</v>
      </c>
      <c r="B11581" s="359" t="s">
        <v>5512</v>
      </c>
      <c r="C11581" s="359" t="s">
        <v>9</v>
      </c>
      <c r="D11581" s="359">
        <v>0</v>
      </c>
      <c r="E11581" s="243" t="s">
        <v>3777</v>
      </c>
      <c r="F11581" s="359">
        <v>0</v>
      </c>
    </row>
    <row r="11582" spans="1:6" ht="13.5" thickBot="1" x14ac:dyDescent="0.25">
      <c r="A11582" s="358" t="s">
        <v>5513</v>
      </c>
      <c r="B11582" s="358" t="s">
        <v>5514</v>
      </c>
      <c r="C11582" s="358" t="s">
        <v>24</v>
      </c>
      <c r="D11582" s="358">
        <v>0.3</v>
      </c>
      <c r="E11582" s="243" t="s">
        <v>3777</v>
      </c>
      <c r="F11582" s="358">
        <v>0.38</v>
      </c>
    </row>
    <row r="11583" spans="1:6" ht="13.5" thickBot="1" x14ac:dyDescent="0.25">
      <c r="A11583" s="359" t="s">
        <v>5515</v>
      </c>
      <c r="B11583" s="359" t="s">
        <v>5516</v>
      </c>
      <c r="C11583" s="359" t="s">
        <v>5168</v>
      </c>
      <c r="D11583" s="359">
        <v>28.88</v>
      </c>
      <c r="E11583" s="243" t="s">
        <v>3777</v>
      </c>
      <c r="F11583" s="359">
        <v>36.590000000000003</v>
      </c>
    </row>
    <row r="11584" spans="1:6" ht="13.5" thickBot="1" x14ac:dyDescent="0.25">
      <c r="A11584" s="358" t="s">
        <v>5517</v>
      </c>
      <c r="B11584" s="358" t="s">
        <v>5518</v>
      </c>
      <c r="C11584" s="358" t="s">
        <v>5168</v>
      </c>
      <c r="D11584" s="358">
        <v>72.19</v>
      </c>
      <c r="E11584" s="243" t="s">
        <v>3777</v>
      </c>
      <c r="F11584" s="358">
        <v>91.47</v>
      </c>
    </row>
    <row r="11585" spans="1:6" ht="13.5" thickBot="1" x14ac:dyDescent="0.25">
      <c r="A11585" s="359" t="s">
        <v>5519</v>
      </c>
      <c r="B11585" s="359" t="s">
        <v>5520</v>
      </c>
      <c r="C11585" s="359" t="s">
        <v>9</v>
      </c>
      <c r="D11585" s="359">
        <v>1.51</v>
      </c>
      <c r="E11585" s="243" t="s">
        <v>3777</v>
      </c>
      <c r="F11585" s="359">
        <v>1.91</v>
      </c>
    </row>
    <row r="11586" spans="1:6" ht="13.5" thickBot="1" x14ac:dyDescent="0.25">
      <c r="A11586" s="358" t="s">
        <v>5521</v>
      </c>
      <c r="B11586" s="358" t="s">
        <v>5522</v>
      </c>
      <c r="C11586" s="358" t="s">
        <v>9</v>
      </c>
      <c r="D11586" s="358">
        <v>5.57</v>
      </c>
      <c r="E11586" s="243" t="s">
        <v>3777</v>
      </c>
      <c r="F11586" s="358">
        <v>7.05</v>
      </c>
    </row>
    <row r="11587" spans="1:6" ht="13.5" thickBot="1" x14ac:dyDescent="0.25">
      <c r="A11587" s="359" t="s">
        <v>5523</v>
      </c>
      <c r="B11587" s="359" t="s">
        <v>5524</v>
      </c>
      <c r="C11587" s="359" t="s">
        <v>9</v>
      </c>
      <c r="D11587" s="359">
        <v>6.81</v>
      </c>
      <c r="E11587" s="243" t="s">
        <v>3777</v>
      </c>
      <c r="F11587" s="359">
        <v>8.6300000000000008</v>
      </c>
    </row>
    <row r="11588" spans="1:6" ht="13.5" thickBot="1" x14ac:dyDescent="0.25">
      <c r="A11588" s="358" t="s">
        <v>5525</v>
      </c>
      <c r="B11588" s="358" t="s">
        <v>5526</v>
      </c>
      <c r="C11588" s="358" t="s">
        <v>9</v>
      </c>
      <c r="D11588" s="358">
        <v>8.1199999999999992</v>
      </c>
      <c r="E11588" s="243" t="s">
        <v>3777</v>
      </c>
      <c r="F11588" s="358">
        <v>10.29</v>
      </c>
    </row>
    <row r="11589" spans="1:6" ht="13.5" thickBot="1" x14ac:dyDescent="0.25">
      <c r="A11589" s="359" t="s">
        <v>5527</v>
      </c>
      <c r="B11589" s="359" t="s">
        <v>5528</v>
      </c>
      <c r="C11589" s="359" t="s">
        <v>9</v>
      </c>
      <c r="D11589" s="359">
        <v>9.2899999999999991</v>
      </c>
      <c r="E11589" s="243" t="s">
        <v>3777</v>
      </c>
      <c r="F11589" s="359">
        <v>11.77</v>
      </c>
    </row>
    <row r="11590" spans="1:6" ht="13.5" thickBot="1" x14ac:dyDescent="0.25">
      <c r="A11590" s="358" t="s">
        <v>5529</v>
      </c>
      <c r="B11590" s="358" t="s">
        <v>5530</v>
      </c>
      <c r="C11590" s="358" t="s">
        <v>9</v>
      </c>
      <c r="D11590" s="358">
        <v>10.75</v>
      </c>
      <c r="E11590" s="243" t="s">
        <v>3777</v>
      </c>
      <c r="F11590" s="358">
        <v>13.62</v>
      </c>
    </row>
    <row r="11591" spans="1:6" ht="13.5" thickBot="1" x14ac:dyDescent="0.25">
      <c r="A11591" s="359" t="s">
        <v>5531</v>
      </c>
      <c r="B11591" s="359" t="s">
        <v>5532</v>
      </c>
      <c r="C11591" s="359" t="s">
        <v>9</v>
      </c>
      <c r="D11591" s="359">
        <v>12.29</v>
      </c>
      <c r="E11591" s="243" t="s">
        <v>3777</v>
      </c>
      <c r="F11591" s="359">
        <v>15.57</v>
      </c>
    </row>
    <row r="11592" spans="1:6" ht="13.5" thickBot="1" x14ac:dyDescent="0.25">
      <c r="A11592" s="358" t="s">
        <v>5533</v>
      </c>
      <c r="B11592" s="358" t="s">
        <v>5534</v>
      </c>
      <c r="C11592" s="358" t="s">
        <v>9</v>
      </c>
      <c r="D11592" s="358">
        <v>13.71</v>
      </c>
      <c r="E11592" s="243" t="s">
        <v>3777</v>
      </c>
      <c r="F11592" s="358">
        <v>17.37</v>
      </c>
    </row>
    <row r="11593" spans="1:6" ht="13.5" thickBot="1" x14ac:dyDescent="0.25">
      <c r="A11593" s="359" t="s">
        <v>5535</v>
      </c>
      <c r="B11593" s="359" t="s">
        <v>5536</v>
      </c>
      <c r="C11593" s="359" t="s">
        <v>9</v>
      </c>
      <c r="D11593" s="359">
        <v>5.93</v>
      </c>
      <c r="E11593" s="243" t="s">
        <v>3777</v>
      </c>
      <c r="F11593" s="359">
        <v>7.51</v>
      </c>
    </row>
    <row r="11594" spans="1:6" ht="13.5" thickBot="1" x14ac:dyDescent="0.25">
      <c r="A11594" s="358" t="s">
        <v>5537</v>
      </c>
      <c r="B11594" s="358" t="s">
        <v>5538</v>
      </c>
      <c r="C11594" s="358" t="s">
        <v>9</v>
      </c>
      <c r="D11594" s="358">
        <v>6.44</v>
      </c>
      <c r="E11594" s="243" t="s">
        <v>3777</v>
      </c>
      <c r="F11594" s="358">
        <v>8.16</v>
      </c>
    </row>
    <row r="11595" spans="1:6" ht="13.5" thickBot="1" x14ac:dyDescent="0.25">
      <c r="A11595" s="359" t="s">
        <v>5539</v>
      </c>
      <c r="B11595" s="359" t="s">
        <v>5540</v>
      </c>
      <c r="C11595" s="359" t="s">
        <v>9</v>
      </c>
      <c r="D11595" s="359">
        <v>6.71</v>
      </c>
      <c r="E11595" s="243" t="s">
        <v>3777</v>
      </c>
      <c r="F11595" s="359">
        <v>8.5</v>
      </c>
    </row>
    <row r="11596" spans="1:6" ht="13.5" thickBot="1" x14ac:dyDescent="0.25">
      <c r="A11596" s="358" t="s">
        <v>5541</v>
      </c>
      <c r="B11596" s="358" t="s">
        <v>5542</v>
      </c>
      <c r="C11596" s="358" t="s">
        <v>9</v>
      </c>
      <c r="D11596" s="358">
        <v>7.01</v>
      </c>
      <c r="E11596" s="243" t="s">
        <v>3777</v>
      </c>
      <c r="F11596" s="358">
        <v>8.89</v>
      </c>
    </row>
    <row r="11597" spans="1:6" ht="13.5" thickBot="1" x14ac:dyDescent="0.25">
      <c r="A11597" s="359" t="s">
        <v>5543</v>
      </c>
      <c r="B11597" s="359" t="s">
        <v>5544</v>
      </c>
      <c r="C11597" s="359" t="s">
        <v>9</v>
      </c>
      <c r="D11597" s="359">
        <v>7.51</v>
      </c>
      <c r="E11597" s="243" t="s">
        <v>3777</v>
      </c>
      <c r="F11597" s="359">
        <v>9.51</v>
      </c>
    </row>
    <row r="11598" spans="1:6" ht="13.5" thickBot="1" x14ac:dyDescent="0.25">
      <c r="A11598" s="358" t="s">
        <v>5545</v>
      </c>
      <c r="B11598" s="358" t="s">
        <v>5546</v>
      </c>
      <c r="C11598" s="358" t="s">
        <v>9</v>
      </c>
      <c r="D11598" s="358">
        <v>7.79</v>
      </c>
      <c r="E11598" s="243" t="s">
        <v>3777</v>
      </c>
      <c r="F11598" s="358">
        <v>9.8699999999999992</v>
      </c>
    </row>
    <row r="11599" spans="1:6" ht="13.5" thickBot="1" x14ac:dyDescent="0.25">
      <c r="A11599" s="359" t="s">
        <v>5547</v>
      </c>
      <c r="B11599" s="359" t="s">
        <v>5548</v>
      </c>
      <c r="C11599" s="359" t="s">
        <v>9</v>
      </c>
      <c r="D11599" s="359">
        <v>8.0399999999999991</v>
      </c>
      <c r="E11599" s="243" t="s">
        <v>3777</v>
      </c>
      <c r="F11599" s="359">
        <v>10.19</v>
      </c>
    </row>
    <row r="11600" spans="1:6" ht="13.5" thickBot="1" x14ac:dyDescent="0.25">
      <c r="A11600" s="358" t="s">
        <v>5549</v>
      </c>
      <c r="B11600" s="358" t="s">
        <v>5550</v>
      </c>
      <c r="C11600" s="358" t="s">
        <v>9</v>
      </c>
      <c r="D11600" s="358">
        <v>8.43</v>
      </c>
      <c r="E11600" s="243" t="s">
        <v>3777</v>
      </c>
      <c r="F11600" s="358">
        <v>10.68</v>
      </c>
    </row>
    <row r="11601" spans="1:6" ht="13.5" thickBot="1" x14ac:dyDescent="0.25">
      <c r="A11601" s="359" t="s">
        <v>5551</v>
      </c>
      <c r="B11601" s="359" t="s">
        <v>5552</v>
      </c>
      <c r="C11601" s="359" t="s">
        <v>9</v>
      </c>
      <c r="D11601" s="359">
        <v>8.56</v>
      </c>
      <c r="E11601" s="243" t="s">
        <v>3777</v>
      </c>
      <c r="F11601" s="359">
        <v>10.84</v>
      </c>
    </row>
    <row r="11602" spans="1:6" ht="13.5" thickBot="1" x14ac:dyDescent="0.25">
      <c r="A11602" s="358" t="s">
        <v>5553</v>
      </c>
      <c r="B11602" s="358" t="s">
        <v>5554</v>
      </c>
      <c r="C11602" s="358" t="s">
        <v>9</v>
      </c>
      <c r="D11602" s="358">
        <v>9.0500000000000007</v>
      </c>
      <c r="E11602" s="243" t="s">
        <v>3777</v>
      </c>
      <c r="F11602" s="358">
        <v>11.47</v>
      </c>
    </row>
    <row r="11603" spans="1:6" ht="13.5" thickBot="1" x14ac:dyDescent="0.25">
      <c r="A11603" s="359" t="s">
        <v>5555</v>
      </c>
      <c r="B11603" s="359" t="s">
        <v>5556</v>
      </c>
      <c r="C11603" s="359" t="s">
        <v>9</v>
      </c>
      <c r="D11603" s="359">
        <v>10.07</v>
      </c>
      <c r="E11603" s="243" t="s">
        <v>3777</v>
      </c>
      <c r="F11603" s="359">
        <v>12.76</v>
      </c>
    </row>
    <row r="11604" spans="1:6" ht="13.5" thickBot="1" x14ac:dyDescent="0.25">
      <c r="A11604" s="358" t="s">
        <v>5557</v>
      </c>
      <c r="B11604" s="358" t="s">
        <v>5558</v>
      </c>
      <c r="C11604" s="358" t="s">
        <v>9</v>
      </c>
      <c r="D11604" s="358">
        <v>12.83</v>
      </c>
      <c r="E11604" s="243" t="s">
        <v>3777</v>
      </c>
      <c r="F11604" s="358">
        <v>16.260000000000002</v>
      </c>
    </row>
    <row r="11605" spans="1:6" ht="13.5" thickBot="1" x14ac:dyDescent="0.25">
      <c r="A11605" s="359" t="s">
        <v>5559</v>
      </c>
      <c r="B11605" s="359" t="s">
        <v>5560</v>
      </c>
      <c r="C11605" s="359" t="s">
        <v>9</v>
      </c>
      <c r="D11605" s="359">
        <v>35.96</v>
      </c>
      <c r="E11605" s="243" t="s">
        <v>3777</v>
      </c>
      <c r="F11605" s="359">
        <v>45.56</v>
      </c>
    </row>
    <row r="11606" spans="1:6" ht="13.5" thickBot="1" x14ac:dyDescent="0.25">
      <c r="A11606" s="358" t="s">
        <v>5561</v>
      </c>
      <c r="B11606" s="358" t="s">
        <v>5562</v>
      </c>
      <c r="C11606" s="358" t="s">
        <v>9</v>
      </c>
      <c r="D11606" s="358">
        <v>4.72</v>
      </c>
      <c r="E11606" s="243" t="s">
        <v>3777</v>
      </c>
      <c r="F11606" s="358">
        <v>5.98</v>
      </c>
    </row>
    <row r="11607" spans="1:6" ht="13.5" thickBot="1" x14ac:dyDescent="0.25">
      <c r="A11607" s="359" t="s">
        <v>5563</v>
      </c>
      <c r="B11607" s="359" t="s">
        <v>5564</v>
      </c>
      <c r="C11607" s="359" t="s">
        <v>9</v>
      </c>
      <c r="D11607" s="359">
        <v>5.12</v>
      </c>
      <c r="E11607" s="243" t="s">
        <v>3777</v>
      </c>
      <c r="F11607" s="359">
        <v>6.48</v>
      </c>
    </row>
    <row r="11608" spans="1:6" ht="13.5" thickBot="1" x14ac:dyDescent="0.25">
      <c r="A11608" s="358" t="s">
        <v>5565</v>
      </c>
      <c r="B11608" s="358" t="s">
        <v>5566</v>
      </c>
      <c r="C11608" s="358" t="s">
        <v>9</v>
      </c>
      <c r="D11608" s="358">
        <v>5.53</v>
      </c>
      <c r="E11608" s="243" t="s">
        <v>3777</v>
      </c>
      <c r="F11608" s="358">
        <v>7.01</v>
      </c>
    </row>
    <row r="11609" spans="1:6" ht="13.5" thickBot="1" x14ac:dyDescent="0.25">
      <c r="A11609" s="359" t="s">
        <v>5567</v>
      </c>
      <c r="B11609" s="359" t="s">
        <v>5568</v>
      </c>
      <c r="C11609" s="359" t="s">
        <v>9</v>
      </c>
      <c r="D11609" s="359">
        <v>5.91</v>
      </c>
      <c r="E11609" s="243" t="s">
        <v>3777</v>
      </c>
      <c r="F11609" s="359">
        <v>7.49</v>
      </c>
    </row>
    <row r="11610" spans="1:6" ht="13.5" thickBot="1" x14ac:dyDescent="0.25">
      <c r="A11610" s="358" t="s">
        <v>5569</v>
      </c>
      <c r="B11610" s="358" t="s">
        <v>5570</v>
      </c>
      <c r="C11610" s="358" t="s">
        <v>9</v>
      </c>
      <c r="D11610" s="358">
        <v>6.25</v>
      </c>
      <c r="E11610" s="243" t="s">
        <v>3777</v>
      </c>
      <c r="F11610" s="358">
        <v>7.92</v>
      </c>
    </row>
    <row r="11611" spans="1:6" ht="13.5" thickBot="1" x14ac:dyDescent="0.25">
      <c r="A11611" s="359" t="s">
        <v>5571</v>
      </c>
      <c r="B11611" s="359" t="s">
        <v>5572</v>
      </c>
      <c r="C11611" s="359" t="s">
        <v>9</v>
      </c>
      <c r="D11611" s="359">
        <v>6.6</v>
      </c>
      <c r="E11611" s="243" t="s">
        <v>3777</v>
      </c>
      <c r="F11611" s="359">
        <v>8.3699999999999992</v>
      </c>
    </row>
    <row r="11612" spans="1:6" ht="13.5" thickBot="1" x14ac:dyDescent="0.25">
      <c r="A11612" s="358" t="s">
        <v>5573</v>
      </c>
      <c r="B11612" s="358" t="s">
        <v>5574</v>
      </c>
      <c r="C11612" s="358" t="s">
        <v>9</v>
      </c>
      <c r="D11612" s="358">
        <v>6.93</v>
      </c>
      <c r="E11612" s="243" t="s">
        <v>3777</v>
      </c>
      <c r="F11612" s="358">
        <v>8.7799999999999994</v>
      </c>
    </row>
    <row r="11613" spans="1:6" ht="13.5" thickBot="1" x14ac:dyDescent="0.25">
      <c r="A11613" s="359" t="s">
        <v>5575</v>
      </c>
      <c r="B11613" s="359" t="s">
        <v>5576</v>
      </c>
      <c r="C11613" s="359" t="s">
        <v>9</v>
      </c>
      <c r="D11613" s="359">
        <v>7.2</v>
      </c>
      <c r="E11613" s="243" t="s">
        <v>3777</v>
      </c>
      <c r="F11613" s="359">
        <v>9.1199999999999992</v>
      </c>
    </row>
    <row r="11614" spans="1:6" ht="13.5" thickBot="1" x14ac:dyDescent="0.25">
      <c r="A11614" s="358" t="s">
        <v>5577</v>
      </c>
      <c r="B11614" s="358" t="s">
        <v>5578</v>
      </c>
      <c r="C11614" s="358" t="s">
        <v>9</v>
      </c>
      <c r="D11614" s="358">
        <v>7.32</v>
      </c>
      <c r="E11614" s="243" t="s">
        <v>3777</v>
      </c>
      <c r="F11614" s="358">
        <v>9.27</v>
      </c>
    </row>
    <row r="11615" spans="1:6" ht="13.5" thickBot="1" x14ac:dyDescent="0.25">
      <c r="A11615" s="359" t="s">
        <v>5579</v>
      </c>
      <c r="B11615" s="359" t="s">
        <v>5580</v>
      </c>
      <c r="C11615" s="359" t="s">
        <v>9</v>
      </c>
      <c r="D11615" s="359">
        <v>7.86</v>
      </c>
      <c r="E11615" s="243" t="s">
        <v>3777</v>
      </c>
      <c r="F11615" s="359">
        <v>9.9499999999999993</v>
      </c>
    </row>
    <row r="11616" spans="1:6" ht="13.5" thickBot="1" x14ac:dyDescent="0.25">
      <c r="A11616" s="358" t="s">
        <v>5581</v>
      </c>
      <c r="B11616" s="358" t="s">
        <v>5582</v>
      </c>
      <c r="C11616" s="358" t="s">
        <v>9</v>
      </c>
      <c r="D11616" s="358">
        <v>8.81</v>
      </c>
      <c r="E11616" s="243" t="s">
        <v>3777</v>
      </c>
      <c r="F11616" s="358">
        <v>11.16</v>
      </c>
    </row>
    <row r="11617" spans="1:6" ht="13.5" thickBot="1" x14ac:dyDescent="0.25">
      <c r="A11617" s="359" t="s">
        <v>5583</v>
      </c>
      <c r="B11617" s="359" t="s">
        <v>5584</v>
      </c>
      <c r="C11617" s="359" t="s">
        <v>9</v>
      </c>
      <c r="D11617" s="359">
        <v>11.68</v>
      </c>
      <c r="E11617" s="243" t="s">
        <v>3777</v>
      </c>
      <c r="F11617" s="359">
        <v>14.8</v>
      </c>
    </row>
    <row r="11618" spans="1:6" ht="13.5" thickBot="1" x14ac:dyDescent="0.25">
      <c r="A11618" s="358" t="s">
        <v>5585</v>
      </c>
      <c r="B11618" s="358" t="s">
        <v>5586</v>
      </c>
      <c r="C11618" s="358" t="s">
        <v>9</v>
      </c>
      <c r="D11618" s="358">
        <v>3.2</v>
      </c>
      <c r="E11618" s="243" t="s">
        <v>3777</v>
      </c>
      <c r="F11618" s="358">
        <v>4.05</v>
      </c>
    </row>
    <row r="11619" spans="1:6" ht="13.5" thickBot="1" x14ac:dyDescent="0.25">
      <c r="A11619" s="359" t="s">
        <v>5587</v>
      </c>
      <c r="B11619" s="359" t="s">
        <v>5588</v>
      </c>
      <c r="C11619" s="359" t="s">
        <v>9</v>
      </c>
      <c r="D11619" s="359">
        <v>9.48</v>
      </c>
      <c r="E11619" s="243" t="s">
        <v>3777</v>
      </c>
      <c r="F11619" s="359">
        <v>12.01</v>
      </c>
    </row>
    <row r="11620" spans="1:6" ht="13.5" thickBot="1" x14ac:dyDescent="0.25">
      <c r="A11620" s="358" t="s">
        <v>5589</v>
      </c>
      <c r="B11620" s="358" t="s">
        <v>5590</v>
      </c>
      <c r="C11620" s="358" t="s">
        <v>9</v>
      </c>
      <c r="D11620" s="358">
        <v>9.51</v>
      </c>
      <c r="E11620" s="243" t="s">
        <v>3777</v>
      </c>
      <c r="F11620" s="358">
        <v>12.05</v>
      </c>
    </row>
    <row r="11621" spans="1:6" ht="13.5" thickBot="1" x14ac:dyDescent="0.25">
      <c r="A11621" s="359" t="s">
        <v>5591</v>
      </c>
      <c r="B11621" s="359" t="s">
        <v>5592</v>
      </c>
      <c r="C11621" s="359" t="s">
        <v>9</v>
      </c>
      <c r="D11621" s="359">
        <v>11.67</v>
      </c>
      <c r="E11621" s="243" t="s">
        <v>3777</v>
      </c>
      <c r="F11621" s="359">
        <v>14.79</v>
      </c>
    </row>
    <row r="11622" spans="1:6" ht="13.5" thickBot="1" x14ac:dyDescent="0.25">
      <c r="A11622" s="358" t="s">
        <v>5593</v>
      </c>
      <c r="B11622" s="358" t="s">
        <v>5594</v>
      </c>
      <c r="C11622" s="358" t="s">
        <v>9</v>
      </c>
      <c r="D11622" s="358">
        <v>13.83</v>
      </c>
      <c r="E11622" s="243" t="s">
        <v>3777</v>
      </c>
      <c r="F11622" s="358">
        <v>17.53</v>
      </c>
    </row>
    <row r="11623" spans="1:6" ht="13.5" thickBot="1" x14ac:dyDescent="0.25">
      <c r="A11623" s="359" t="s">
        <v>5595</v>
      </c>
      <c r="B11623" s="359" t="s">
        <v>5596</v>
      </c>
      <c r="C11623" s="359" t="s">
        <v>9</v>
      </c>
      <c r="D11623" s="359">
        <v>16</v>
      </c>
      <c r="E11623" s="243" t="s">
        <v>3777</v>
      </c>
      <c r="F11623" s="359">
        <v>20.27</v>
      </c>
    </row>
    <row r="11624" spans="1:6" ht="13.5" thickBot="1" x14ac:dyDescent="0.25">
      <c r="A11624" s="358" t="s">
        <v>5597</v>
      </c>
      <c r="B11624" s="358" t="s">
        <v>5598</v>
      </c>
      <c r="C11624" s="358" t="s">
        <v>9</v>
      </c>
      <c r="D11624" s="358">
        <v>16.02</v>
      </c>
      <c r="E11624" s="243" t="s">
        <v>3777</v>
      </c>
      <c r="F11624" s="358">
        <v>20.29</v>
      </c>
    </row>
    <row r="11625" spans="1:6" ht="13.5" thickBot="1" x14ac:dyDescent="0.25">
      <c r="A11625" s="359" t="s">
        <v>5599</v>
      </c>
      <c r="B11625" s="359" t="s">
        <v>5600</v>
      </c>
      <c r="C11625" s="359" t="s">
        <v>9</v>
      </c>
      <c r="D11625" s="359">
        <v>18.190000000000001</v>
      </c>
      <c r="E11625" s="243" t="s">
        <v>3777</v>
      </c>
      <c r="F11625" s="359">
        <v>23.04</v>
      </c>
    </row>
    <row r="11626" spans="1:6" ht="13.5" thickBot="1" x14ac:dyDescent="0.25">
      <c r="A11626" s="358" t="s">
        <v>5601</v>
      </c>
      <c r="B11626" s="358" t="s">
        <v>5602</v>
      </c>
      <c r="C11626" s="358" t="s">
        <v>9</v>
      </c>
      <c r="D11626" s="358">
        <v>9.11</v>
      </c>
      <c r="E11626" s="243" t="s">
        <v>3777</v>
      </c>
      <c r="F11626" s="358">
        <v>11.54</v>
      </c>
    </row>
    <row r="11627" spans="1:6" ht="13.5" thickBot="1" x14ac:dyDescent="0.25">
      <c r="A11627" s="359" t="s">
        <v>5603</v>
      </c>
      <c r="B11627" s="359" t="s">
        <v>5604</v>
      </c>
      <c r="C11627" s="359" t="s">
        <v>9</v>
      </c>
      <c r="D11627" s="359">
        <v>9.5399999999999991</v>
      </c>
      <c r="E11627" s="243" t="s">
        <v>3777</v>
      </c>
      <c r="F11627" s="359">
        <v>12.09</v>
      </c>
    </row>
    <row r="11628" spans="1:6" ht="13.5" thickBot="1" x14ac:dyDescent="0.25">
      <c r="A11628" s="358" t="s">
        <v>5605</v>
      </c>
      <c r="B11628" s="358" t="s">
        <v>5606</v>
      </c>
      <c r="C11628" s="358" t="s">
        <v>9</v>
      </c>
      <c r="D11628" s="358">
        <v>10.08</v>
      </c>
      <c r="E11628" s="243" t="s">
        <v>3777</v>
      </c>
      <c r="F11628" s="358">
        <v>12.78</v>
      </c>
    </row>
    <row r="11629" spans="1:6" ht="13.5" thickBot="1" x14ac:dyDescent="0.25">
      <c r="A11629" s="359" t="s">
        <v>5607</v>
      </c>
      <c r="B11629" s="359" t="s">
        <v>5608</v>
      </c>
      <c r="C11629" s="359" t="s">
        <v>9</v>
      </c>
      <c r="D11629" s="359">
        <v>10.58</v>
      </c>
      <c r="E11629" s="243" t="s">
        <v>3777</v>
      </c>
      <c r="F11629" s="359">
        <v>13.41</v>
      </c>
    </row>
    <row r="11630" spans="1:6" ht="13.5" thickBot="1" x14ac:dyDescent="0.25">
      <c r="A11630" s="358" t="s">
        <v>5609</v>
      </c>
      <c r="B11630" s="358" t="s">
        <v>5610</v>
      </c>
      <c r="C11630" s="358" t="s">
        <v>9</v>
      </c>
      <c r="D11630" s="358">
        <v>10.89</v>
      </c>
      <c r="E11630" s="243" t="s">
        <v>3777</v>
      </c>
      <c r="F11630" s="358">
        <v>13.8</v>
      </c>
    </row>
    <row r="11631" spans="1:6" ht="13.5" thickBot="1" x14ac:dyDescent="0.25">
      <c r="A11631" s="359" t="s">
        <v>5611</v>
      </c>
      <c r="B11631" s="359" t="s">
        <v>5612</v>
      </c>
      <c r="C11631" s="359" t="s">
        <v>9</v>
      </c>
      <c r="D11631" s="359">
        <v>11.48</v>
      </c>
      <c r="E11631" s="243" t="s">
        <v>3777</v>
      </c>
      <c r="F11631" s="359">
        <v>14.54</v>
      </c>
    </row>
    <row r="11632" spans="1:6" ht="13.5" thickBot="1" x14ac:dyDescent="0.25">
      <c r="A11632" s="358" t="s">
        <v>5613</v>
      </c>
      <c r="B11632" s="358" t="s">
        <v>5614</v>
      </c>
      <c r="C11632" s="358" t="s">
        <v>9</v>
      </c>
      <c r="D11632" s="358">
        <v>11.81</v>
      </c>
      <c r="E11632" s="243" t="s">
        <v>3777</v>
      </c>
      <c r="F11632" s="358">
        <v>14.96</v>
      </c>
    </row>
    <row r="11633" spans="1:6" ht="13.5" thickBot="1" x14ac:dyDescent="0.25">
      <c r="A11633" s="359" t="s">
        <v>5615</v>
      </c>
      <c r="B11633" s="359" t="s">
        <v>5616</v>
      </c>
      <c r="C11633" s="359" t="s">
        <v>9</v>
      </c>
      <c r="D11633" s="359">
        <v>12.12</v>
      </c>
      <c r="E11633" s="243" t="s">
        <v>3777</v>
      </c>
      <c r="F11633" s="359">
        <v>15.36</v>
      </c>
    </row>
    <row r="11634" spans="1:6" ht="13.5" thickBot="1" x14ac:dyDescent="0.25">
      <c r="A11634" s="358" t="s">
        <v>5617</v>
      </c>
      <c r="B11634" s="358" t="s">
        <v>5618</v>
      </c>
      <c r="C11634" s="358" t="s">
        <v>9</v>
      </c>
      <c r="D11634" s="358">
        <v>12.27</v>
      </c>
      <c r="E11634" s="243" t="s">
        <v>3777</v>
      </c>
      <c r="F11634" s="358">
        <v>15.54</v>
      </c>
    </row>
    <row r="11635" spans="1:6" ht="13.5" thickBot="1" x14ac:dyDescent="0.25">
      <c r="A11635" s="359" t="s">
        <v>5619</v>
      </c>
      <c r="B11635" s="359" t="s">
        <v>5620</v>
      </c>
      <c r="C11635" s="359" t="s">
        <v>9</v>
      </c>
      <c r="D11635" s="359">
        <v>12.86</v>
      </c>
      <c r="E11635" s="243" t="s">
        <v>3777</v>
      </c>
      <c r="F11635" s="359">
        <v>16.3</v>
      </c>
    </row>
    <row r="11636" spans="1:6" ht="13.5" thickBot="1" x14ac:dyDescent="0.25">
      <c r="A11636" s="358" t="s">
        <v>5621</v>
      </c>
      <c r="B11636" s="358" t="s">
        <v>5622</v>
      </c>
      <c r="C11636" s="358" t="s">
        <v>9</v>
      </c>
      <c r="D11636" s="358">
        <v>14</v>
      </c>
      <c r="E11636" s="243" t="s">
        <v>3777</v>
      </c>
      <c r="F11636" s="358">
        <v>17.739999999999998</v>
      </c>
    </row>
    <row r="11637" spans="1:6" ht="13.5" thickBot="1" x14ac:dyDescent="0.25">
      <c r="A11637" s="359" t="s">
        <v>5623</v>
      </c>
      <c r="B11637" s="359" t="s">
        <v>5624</v>
      </c>
      <c r="C11637" s="359" t="s">
        <v>9</v>
      </c>
      <c r="D11637" s="359">
        <v>17.64</v>
      </c>
      <c r="E11637" s="243" t="s">
        <v>3777</v>
      </c>
      <c r="F11637" s="359">
        <v>22.35</v>
      </c>
    </row>
    <row r="11638" spans="1:6" ht="13.5" thickBot="1" x14ac:dyDescent="0.25">
      <c r="A11638" s="358" t="s">
        <v>5625</v>
      </c>
      <c r="B11638" s="358" t="s">
        <v>5626</v>
      </c>
      <c r="C11638" s="358" t="s">
        <v>9</v>
      </c>
      <c r="D11638" s="358">
        <v>6.61</v>
      </c>
      <c r="E11638" s="243" t="s">
        <v>3777</v>
      </c>
      <c r="F11638" s="358">
        <v>8.3800000000000008</v>
      </c>
    </row>
    <row r="11639" spans="1:6" ht="13.5" thickBot="1" x14ac:dyDescent="0.25">
      <c r="A11639" s="359" t="s">
        <v>5627</v>
      </c>
      <c r="B11639" s="359" t="s">
        <v>5628</v>
      </c>
      <c r="C11639" s="359" t="s">
        <v>9</v>
      </c>
      <c r="D11639" s="359">
        <v>7.12</v>
      </c>
      <c r="E11639" s="243" t="s">
        <v>3777</v>
      </c>
      <c r="F11639" s="359">
        <v>9.02</v>
      </c>
    </row>
    <row r="11640" spans="1:6" ht="13.5" thickBot="1" x14ac:dyDescent="0.25">
      <c r="A11640" s="358" t="s">
        <v>5629</v>
      </c>
      <c r="B11640" s="358" t="s">
        <v>5630</v>
      </c>
      <c r="C11640" s="358" t="s">
        <v>9</v>
      </c>
      <c r="D11640" s="358">
        <v>7.5</v>
      </c>
      <c r="E11640" s="243" t="s">
        <v>3777</v>
      </c>
      <c r="F11640" s="358">
        <v>9.51</v>
      </c>
    </row>
    <row r="11641" spans="1:6" ht="13.5" thickBot="1" x14ac:dyDescent="0.25">
      <c r="A11641" s="359" t="s">
        <v>5631</v>
      </c>
      <c r="B11641" s="359" t="s">
        <v>5632</v>
      </c>
      <c r="C11641" s="359" t="s">
        <v>9</v>
      </c>
      <c r="D11641" s="359">
        <v>7.81</v>
      </c>
      <c r="E11641" s="243" t="s">
        <v>3777</v>
      </c>
      <c r="F11641" s="359">
        <v>9.9</v>
      </c>
    </row>
    <row r="11642" spans="1:6" ht="13.5" thickBot="1" x14ac:dyDescent="0.25">
      <c r="A11642" s="358" t="s">
        <v>5633</v>
      </c>
      <c r="B11642" s="358" t="s">
        <v>5634</v>
      </c>
      <c r="C11642" s="358" t="s">
        <v>9</v>
      </c>
      <c r="D11642" s="358">
        <v>8.51</v>
      </c>
      <c r="E11642" s="243" t="s">
        <v>3777</v>
      </c>
      <c r="F11642" s="358">
        <v>10.79</v>
      </c>
    </row>
    <row r="11643" spans="1:6" ht="13.5" thickBot="1" x14ac:dyDescent="0.25">
      <c r="A11643" s="359" t="s">
        <v>5635</v>
      </c>
      <c r="B11643" s="359" t="s">
        <v>5636</v>
      </c>
      <c r="C11643" s="359" t="s">
        <v>9</v>
      </c>
      <c r="D11643" s="359">
        <v>8.9600000000000009</v>
      </c>
      <c r="E11643" s="243" t="s">
        <v>3777</v>
      </c>
      <c r="F11643" s="359">
        <v>11.35</v>
      </c>
    </row>
    <row r="11644" spans="1:6" ht="13.5" thickBot="1" x14ac:dyDescent="0.25">
      <c r="A11644" s="358" t="s">
        <v>5637</v>
      </c>
      <c r="B11644" s="358" t="s">
        <v>5638</v>
      </c>
      <c r="C11644" s="358" t="s">
        <v>9</v>
      </c>
      <c r="D11644" s="358">
        <v>9.31</v>
      </c>
      <c r="E11644" s="243" t="s">
        <v>3777</v>
      </c>
      <c r="F11644" s="358">
        <v>11.79</v>
      </c>
    </row>
    <row r="11645" spans="1:6" ht="13.5" thickBot="1" x14ac:dyDescent="0.25">
      <c r="A11645" s="359" t="s">
        <v>5639</v>
      </c>
      <c r="B11645" s="359" t="s">
        <v>5640</v>
      </c>
      <c r="C11645" s="359" t="s">
        <v>9</v>
      </c>
      <c r="D11645" s="359">
        <v>9.58</v>
      </c>
      <c r="E11645" s="243" t="s">
        <v>3777</v>
      </c>
      <c r="F11645" s="359">
        <v>12.14</v>
      </c>
    </row>
    <row r="11646" spans="1:6" ht="13.5" thickBot="1" x14ac:dyDescent="0.25">
      <c r="A11646" s="358" t="s">
        <v>5641</v>
      </c>
      <c r="B11646" s="358" t="s">
        <v>5642</v>
      </c>
      <c r="C11646" s="358" t="s">
        <v>9</v>
      </c>
      <c r="D11646" s="358">
        <v>9.89</v>
      </c>
      <c r="E11646" s="243" t="s">
        <v>3777</v>
      </c>
      <c r="F11646" s="358">
        <v>12.52</v>
      </c>
    </row>
    <row r="11647" spans="1:6" ht="13.5" thickBot="1" x14ac:dyDescent="0.25">
      <c r="A11647" s="359" t="s">
        <v>5643</v>
      </c>
      <c r="B11647" s="359" t="s">
        <v>5644</v>
      </c>
      <c r="C11647" s="359" t="s">
        <v>9</v>
      </c>
      <c r="D11647" s="359">
        <v>10.37</v>
      </c>
      <c r="E11647" s="243" t="s">
        <v>3777</v>
      </c>
      <c r="F11647" s="359">
        <v>13.14</v>
      </c>
    </row>
    <row r="11648" spans="1:6" ht="13.5" thickBot="1" x14ac:dyDescent="0.25">
      <c r="A11648" s="358" t="s">
        <v>5645</v>
      </c>
      <c r="B11648" s="358" t="s">
        <v>5646</v>
      </c>
      <c r="C11648" s="358" t="s">
        <v>9</v>
      </c>
      <c r="D11648" s="358">
        <v>11.36</v>
      </c>
      <c r="E11648" s="243" t="s">
        <v>3777</v>
      </c>
      <c r="F11648" s="358">
        <v>14.4</v>
      </c>
    </row>
    <row r="11649" spans="1:6" ht="13.5" thickBot="1" x14ac:dyDescent="0.25">
      <c r="A11649" s="359" t="s">
        <v>5647</v>
      </c>
      <c r="B11649" s="359" t="s">
        <v>5648</v>
      </c>
      <c r="C11649" s="359" t="s">
        <v>9</v>
      </c>
      <c r="D11649" s="359">
        <v>14.87</v>
      </c>
      <c r="E11649" s="243" t="s">
        <v>3777</v>
      </c>
      <c r="F11649" s="359">
        <v>18.84</v>
      </c>
    </row>
    <row r="11650" spans="1:6" ht="13.5" thickBot="1" x14ac:dyDescent="0.25">
      <c r="A11650" s="358" t="s">
        <v>5649</v>
      </c>
      <c r="B11650" s="358" t="s">
        <v>5650</v>
      </c>
      <c r="C11650" s="358" t="s">
        <v>9</v>
      </c>
      <c r="D11650" s="358">
        <v>16.579999999999998</v>
      </c>
      <c r="E11650" s="243" t="s">
        <v>3777</v>
      </c>
      <c r="F11650" s="358">
        <v>21</v>
      </c>
    </row>
    <row r="11651" spans="1:6" ht="13.5" thickBot="1" x14ac:dyDescent="0.25">
      <c r="A11651" s="359" t="s">
        <v>5651</v>
      </c>
      <c r="B11651" s="359" t="s">
        <v>5652</v>
      </c>
      <c r="C11651" s="359" t="s">
        <v>9</v>
      </c>
      <c r="D11651" s="359">
        <v>20.45</v>
      </c>
      <c r="E11651" s="243" t="s">
        <v>3777</v>
      </c>
      <c r="F11651" s="359">
        <v>25.91</v>
      </c>
    </row>
    <row r="11652" spans="1:6" ht="13.5" thickBot="1" x14ac:dyDescent="0.25">
      <c r="A11652" s="358" t="s">
        <v>5653</v>
      </c>
      <c r="B11652" s="358" t="s">
        <v>5654</v>
      </c>
      <c r="C11652" s="358" t="s">
        <v>9</v>
      </c>
      <c r="D11652" s="358">
        <v>21.21</v>
      </c>
      <c r="E11652" s="243" t="s">
        <v>3777</v>
      </c>
      <c r="F11652" s="358">
        <v>26.87</v>
      </c>
    </row>
    <row r="11653" spans="1:6" ht="13.5" thickBot="1" x14ac:dyDescent="0.25">
      <c r="A11653" s="359" t="s">
        <v>5655</v>
      </c>
      <c r="B11653" s="359" t="s">
        <v>5656</v>
      </c>
      <c r="C11653" s="359" t="s">
        <v>9</v>
      </c>
      <c r="D11653" s="359">
        <v>22.3</v>
      </c>
      <c r="E11653" s="243" t="s">
        <v>3777</v>
      </c>
      <c r="F11653" s="359">
        <v>28.25</v>
      </c>
    </row>
    <row r="11654" spans="1:6" ht="13.5" thickBot="1" x14ac:dyDescent="0.25">
      <c r="A11654" s="358" t="s">
        <v>5657</v>
      </c>
      <c r="B11654" s="358" t="s">
        <v>5658</v>
      </c>
      <c r="C11654" s="358" t="s">
        <v>9</v>
      </c>
      <c r="D11654" s="358">
        <v>23.05</v>
      </c>
      <c r="E11654" s="243" t="s">
        <v>3777</v>
      </c>
      <c r="F11654" s="358">
        <v>29.21</v>
      </c>
    </row>
    <row r="11655" spans="1:6" ht="13.5" thickBot="1" x14ac:dyDescent="0.25">
      <c r="A11655" s="359" t="s">
        <v>5659</v>
      </c>
      <c r="B11655" s="359" t="s">
        <v>5660</v>
      </c>
      <c r="C11655" s="359" t="s">
        <v>9</v>
      </c>
      <c r="D11655" s="359">
        <v>23.81</v>
      </c>
      <c r="E11655" s="243" t="s">
        <v>3777</v>
      </c>
      <c r="F11655" s="359">
        <v>30.17</v>
      </c>
    </row>
    <row r="11656" spans="1:6" ht="13.5" thickBot="1" x14ac:dyDescent="0.25">
      <c r="A11656" s="358" t="s">
        <v>5661</v>
      </c>
      <c r="B11656" s="358" t="s">
        <v>5662</v>
      </c>
      <c r="C11656" s="358" t="s">
        <v>9</v>
      </c>
      <c r="D11656" s="358">
        <v>24.13</v>
      </c>
      <c r="E11656" s="243" t="s">
        <v>3777</v>
      </c>
      <c r="F11656" s="358">
        <v>30.58</v>
      </c>
    </row>
    <row r="11657" spans="1:6" ht="13.5" thickBot="1" x14ac:dyDescent="0.25">
      <c r="A11657" s="359" t="s">
        <v>5663</v>
      </c>
      <c r="B11657" s="359" t="s">
        <v>5664</v>
      </c>
      <c r="C11657" s="359" t="s">
        <v>9</v>
      </c>
      <c r="D11657" s="359">
        <v>14.38</v>
      </c>
      <c r="E11657" s="243" t="s">
        <v>3777</v>
      </c>
      <c r="F11657" s="359">
        <v>18.22</v>
      </c>
    </row>
    <row r="11658" spans="1:6" ht="13.5" thickBot="1" x14ac:dyDescent="0.25">
      <c r="A11658" s="358" t="s">
        <v>5665</v>
      </c>
      <c r="B11658" s="358" t="s">
        <v>5666</v>
      </c>
      <c r="C11658" s="358" t="s">
        <v>9</v>
      </c>
      <c r="D11658" s="358">
        <v>15.5</v>
      </c>
      <c r="E11658" s="243" t="s">
        <v>3777</v>
      </c>
      <c r="F11658" s="358">
        <v>19.63</v>
      </c>
    </row>
    <row r="11659" spans="1:6" ht="13.5" thickBot="1" x14ac:dyDescent="0.25">
      <c r="A11659" s="359" t="s">
        <v>5667</v>
      </c>
      <c r="B11659" s="359" t="s">
        <v>5668</v>
      </c>
      <c r="C11659" s="359" t="s">
        <v>9</v>
      </c>
      <c r="D11659" s="359">
        <v>15.97</v>
      </c>
      <c r="E11659" s="243" t="s">
        <v>3777</v>
      </c>
      <c r="F11659" s="359">
        <v>20.239999999999998</v>
      </c>
    </row>
    <row r="11660" spans="1:6" ht="13.5" thickBot="1" x14ac:dyDescent="0.25">
      <c r="A11660" s="358" t="s">
        <v>5669</v>
      </c>
      <c r="B11660" s="358" t="s">
        <v>5670</v>
      </c>
      <c r="C11660" s="358" t="s">
        <v>9</v>
      </c>
      <c r="D11660" s="358">
        <v>16.53</v>
      </c>
      <c r="E11660" s="243" t="s">
        <v>3777</v>
      </c>
      <c r="F11660" s="358">
        <v>20.95</v>
      </c>
    </row>
    <row r="11661" spans="1:6" ht="13.5" thickBot="1" x14ac:dyDescent="0.25">
      <c r="A11661" s="359" t="s">
        <v>5671</v>
      </c>
      <c r="B11661" s="359" t="s">
        <v>5672</v>
      </c>
      <c r="C11661" s="359" t="s">
        <v>9</v>
      </c>
      <c r="D11661" s="359">
        <v>17.62</v>
      </c>
      <c r="E11661" s="243" t="s">
        <v>3777</v>
      </c>
      <c r="F11661" s="359">
        <v>22.32</v>
      </c>
    </row>
    <row r="11662" spans="1:6" ht="13.5" thickBot="1" x14ac:dyDescent="0.25">
      <c r="A11662" s="358" t="s">
        <v>5673</v>
      </c>
      <c r="B11662" s="358" t="s">
        <v>5674</v>
      </c>
      <c r="C11662" s="358" t="s">
        <v>9</v>
      </c>
      <c r="D11662" s="358">
        <v>2.29</v>
      </c>
      <c r="E11662" s="243" t="s">
        <v>3777</v>
      </c>
      <c r="F11662" s="358">
        <v>2.9</v>
      </c>
    </row>
    <row r="11663" spans="1:6" ht="13.5" thickBot="1" x14ac:dyDescent="0.25">
      <c r="A11663" s="359" t="s">
        <v>5675</v>
      </c>
      <c r="B11663" s="359" t="s">
        <v>5676</v>
      </c>
      <c r="C11663" s="359" t="s">
        <v>9</v>
      </c>
      <c r="D11663" s="359">
        <v>2.68</v>
      </c>
      <c r="E11663" s="243" t="s">
        <v>3777</v>
      </c>
      <c r="F11663" s="359">
        <v>3.39</v>
      </c>
    </row>
    <row r="11664" spans="1:6" ht="13.5" thickBot="1" x14ac:dyDescent="0.25">
      <c r="A11664" s="358" t="s">
        <v>5677</v>
      </c>
      <c r="B11664" s="358" t="s">
        <v>5678</v>
      </c>
      <c r="C11664" s="358" t="s">
        <v>9</v>
      </c>
      <c r="D11664" s="358">
        <v>7.12</v>
      </c>
      <c r="E11664" s="243" t="s">
        <v>3777</v>
      </c>
      <c r="F11664" s="358">
        <v>9.02</v>
      </c>
    </row>
    <row r="11665" spans="1:6" ht="13.5" thickBot="1" x14ac:dyDescent="0.25">
      <c r="A11665" s="359" t="s">
        <v>5679</v>
      </c>
      <c r="B11665" s="359" t="s">
        <v>5680</v>
      </c>
      <c r="C11665" s="359" t="s">
        <v>9</v>
      </c>
      <c r="D11665" s="359">
        <v>56.51</v>
      </c>
      <c r="E11665" s="243" t="s">
        <v>3777</v>
      </c>
      <c r="F11665" s="359">
        <v>71.599999999999994</v>
      </c>
    </row>
    <row r="11666" spans="1:6" ht="13.5" thickBot="1" x14ac:dyDescent="0.25">
      <c r="A11666" s="358" t="s">
        <v>5681</v>
      </c>
      <c r="B11666" s="358" t="s">
        <v>5682</v>
      </c>
      <c r="C11666" s="358" t="s">
        <v>9</v>
      </c>
      <c r="D11666" s="358">
        <v>87.82</v>
      </c>
      <c r="E11666" s="243" t="s">
        <v>3777</v>
      </c>
      <c r="F11666" s="358">
        <v>111.27</v>
      </c>
    </row>
    <row r="11667" spans="1:6" ht="13.5" thickBot="1" x14ac:dyDescent="0.25">
      <c r="A11667" s="359" t="s">
        <v>5683</v>
      </c>
      <c r="B11667" s="359" t="s">
        <v>5684</v>
      </c>
      <c r="C11667" s="359" t="s">
        <v>9</v>
      </c>
      <c r="D11667" s="359">
        <v>1.81</v>
      </c>
      <c r="E11667" s="243" t="s">
        <v>3777</v>
      </c>
      <c r="F11667" s="359">
        <v>2.2999999999999998</v>
      </c>
    </row>
    <row r="11668" spans="1:6" ht="13.5" thickBot="1" x14ac:dyDescent="0.25">
      <c r="A11668" s="358" t="s">
        <v>5685</v>
      </c>
      <c r="B11668" s="358" t="s">
        <v>5686</v>
      </c>
      <c r="C11668" s="358" t="s">
        <v>9</v>
      </c>
      <c r="D11668" s="358">
        <v>9.9</v>
      </c>
      <c r="E11668" s="243" t="s">
        <v>3777</v>
      </c>
      <c r="F11668" s="358">
        <v>12.55</v>
      </c>
    </row>
    <row r="11669" spans="1:6" ht="13.5" thickBot="1" x14ac:dyDescent="0.25">
      <c r="A11669" s="359" t="s">
        <v>5687</v>
      </c>
      <c r="B11669" s="359" t="s">
        <v>5688</v>
      </c>
      <c r="C11669" s="359" t="s">
        <v>24</v>
      </c>
      <c r="D11669" s="359">
        <v>0.7</v>
      </c>
      <c r="E11669" s="243" t="s">
        <v>3777</v>
      </c>
      <c r="F11669" s="359">
        <v>0.89</v>
      </c>
    </row>
    <row r="11670" spans="1:6" ht="13.5" thickBot="1" x14ac:dyDescent="0.25">
      <c r="A11670" s="358" t="s">
        <v>5689</v>
      </c>
      <c r="B11670" s="358" t="s">
        <v>5690</v>
      </c>
      <c r="C11670" s="358" t="s">
        <v>24</v>
      </c>
      <c r="D11670" s="358">
        <v>0.91</v>
      </c>
      <c r="E11670" s="243" t="s">
        <v>3777</v>
      </c>
      <c r="F11670" s="358">
        <v>1.1499999999999999</v>
      </c>
    </row>
    <row r="11671" spans="1:6" ht="13.5" thickBot="1" x14ac:dyDescent="0.25">
      <c r="A11671" s="359" t="s">
        <v>5691</v>
      </c>
      <c r="B11671" s="359" t="s">
        <v>5692</v>
      </c>
      <c r="C11671" s="359" t="s">
        <v>9</v>
      </c>
      <c r="D11671" s="359">
        <v>9.9</v>
      </c>
      <c r="E11671" s="243" t="s">
        <v>3777</v>
      </c>
      <c r="F11671" s="359">
        <v>12.55</v>
      </c>
    </row>
    <row r="11672" spans="1:6" ht="13.5" thickBot="1" x14ac:dyDescent="0.25">
      <c r="A11672" s="358" t="s">
        <v>5693</v>
      </c>
      <c r="B11672" s="358" t="s">
        <v>5694</v>
      </c>
      <c r="C11672" s="358" t="s">
        <v>9</v>
      </c>
      <c r="D11672" s="358">
        <v>9.9</v>
      </c>
      <c r="E11672" s="243" t="s">
        <v>3777</v>
      </c>
      <c r="F11672" s="358">
        <v>12.55</v>
      </c>
    </row>
    <row r="11673" spans="1:6" ht="13.5" thickBot="1" x14ac:dyDescent="0.25">
      <c r="A11673" s="359" t="s">
        <v>5695</v>
      </c>
      <c r="B11673" s="359" t="s">
        <v>5696</v>
      </c>
      <c r="C11673" s="359" t="s">
        <v>9</v>
      </c>
      <c r="D11673" s="359">
        <v>10.57</v>
      </c>
      <c r="E11673" s="243" t="s">
        <v>3777</v>
      </c>
      <c r="F11673" s="359">
        <v>13.39</v>
      </c>
    </row>
    <row r="11674" spans="1:6" ht="13.5" thickBot="1" x14ac:dyDescent="0.25">
      <c r="A11674" s="358" t="s">
        <v>5697</v>
      </c>
      <c r="B11674" s="358" t="s">
        <v>5698</v>
      </c>
      <c r="C11674" s="358" t="s">
        <v>9</v>
      </c>
      <c r="D11674" s="358">
        <v>12.05</v>
      </c>
      <c r="E11674" s="243" t="s">
        <v>3777</v>
      </c>
      <c r="F11674" s="358">
        <v>15.27</v>
      </c>
    </row>
    <row r="11675" spans="1:6" ht="13.5" thickBot="1" x14ac:dyDescent="0.25">
      <c r="A11675" s="359" t="s">
        <v>5699</v>
      </c>
      <c r="B11675" s="359" t="s">
        <v>5700</v>
      </c>
      <c r="C11675" s="359" t="s">
        <v>9</v>
      </c>
      <c r="D11675" s="359">
        <v>36.14</v>
      </c>
      <c r="E11675" s="243" t="s">
        <v>3777</v>
      </c>
      <c r="F11675" s="359">
        <v>45.78</v>
      </c>
    </row>
    <row r="11676" spans="1:6" ht="13.5" thickBot="1" x14ac:dyDescent="0.25">
      <c r="A11676" s="358" t="s">
        <v>5701</v>
      </c>
      <c r="B11676" s="358" t="s">
        <v>5702</v>
      </c>
      <c r="C11676" s="358" t="s">
        <v>9</v>
      </c>
      <c r="D11676" s="358">
        <v>36.14</v>
      </c>
      <c r="E11676" s="243" t="s">
        <v>3777</v>
      </c>
      <c r="F11676" s="358">
        <v>45.78</v>
      </c>
    </row>
    <row r="11677" spans="1:6" ht="13.5" thickBot="1" x14ac:dyDescent="0.25">
      <c r="A11677" s="359" t="s">
        <v>5703</v>
      </c>
      <c r="B11677" s="359" t="s">
        <v>5704</v>
      </c>
      <c r="C11677" s="359" t="s">
        <v>9</v>
      </c>
      <c r="D11677" s="359">
        <v>61.78</v>
      </c>
      <c r="E11677" s="243" t="s">
        <v>3777</v>
      </c>
      <c r="F11677" s="359">
        <v>78.27</v>
      </c>
    </row>
    <row r="11678" spans="1:6" ht="13.5" thickBot="1" x14ac:dyDescent="0.25">
      <c r="A11678" s="358" t="s">
        <v>5705</v>
      </c>
      <c r="B11678" s="358" t="s">
        <v>5706</v>
      </c>
      <c r="C11678" s="358" t="s">
        <v>9</v>
      </c>
      <c r="D11678" s="358">
        <v>61.63</v>
      </c>
      <c r="E11678" s="243" t="s">
        <v>3777</v>
      </c>
      <c r="F11678" s="358">
        <v>78.09</v>
      </c>
    </row>
    <row r="11679" spans="1:6" ht="13.5" thickBot="1" x14ac:dyDescent="0.25">
      <c r="A11679" s="359" t="s">
        <v>5707</v>
      </c>
      <c r="B11679" s="359" t="s">
        <v>5708</v>
      </c>
      <c r="C11679" s="359" t="s">
        <v>9</v>
      </c>
      <c r="D11679" s="359">
        <v>96</v>
      </c>
      <c r="E11679" s="243" t="s">
        <v>3777</v>
      </c>
      <c r="F11679" s="359">
        <v>121.63</v>
      </c>
    </row>
    <row r="11680" spans="1:6" ht="13.5" thickBot="1" x14ac:dyDescent="0.25">
      <c r="A11680" s="358" t="s">
        <v>5709</v>
      </c>
      <c r="B11680" s="358" t="s">
        <v>5710</v>
      </c>
      <c r="C11680" s="358" t="s">
        <v>9</v>
      </c>
      <c r="D11680" s="358">
        <v>95.85</v>
      </c>
      <c r="E11680" s="243" t="s">
        <v>3777</v>
      </c>
      <c r="F11680" s="358">
        <v>121.44</v>
      </c>
    </row>
    <row r="11681" spans="1:6" ht="13.5" thickBot="1" x14ac:dyDescent="0.25">
      <c r="A11681" s="359" t="s">
        <v>5711</v>
      </c>
      <c r="B11681" s="359" t="s">
        <v>5712</v>
      </c>
      <c r="C11681" s="359" t="s">
        <v>9</v>
      </c>
      <c r="D11681" s="359">
        <v>54.04</v>
      </c>
      <c r="E11681" s="243" t="s">
        <v>3777</v>
      </c>
      <c r="F11681" s="359">
        <v>68.47</v>
      </c>
    </row>
    <row r="11682" spans="1:6" ht="13.5" thickBot="1" x14ac:dyDescent="0.25">
      <c r="A11682" s="358" t="s">
        <v>5713</v>
      </c>
      <c r="B11682" s="358" t="s">
        <v>5714</v>
      </c>
      <c r="C11682" s="358" t="s">
        <v>9</v>
      </c>
      <c r="D11682" s="358">
        <v>86.12</v>
      </c>
      <c r="E11682" s="243" t="s">
        <v>3777</v>
      </c>
      <c r="F11682" s="358">
        <v>109.12</v>
      </c>
    </row>
    <row r="11683" spans="1:6" ht="13.5" thickBot="1" x14ac:dyDescent="0.25">
      <c r="A11683" s="359" t="s">
        <v>5715</v>
      </c>
      <c r="B11683" s="359" t="s">
        <v>5716</v>
      </c>
      <c r="C11683" s="359" t="s">
        <v>9</v>
      </c>
      <c r="D11683" s="359">
        <v>111.58</v>
      </c>
      <c r="E11683" s="243" t="s">
        <v>3777</v>
      </c>
      <c r="F11683" s="359">
        <v>141.37</v>
      </c>
    </row>
    <row r="11684" spans="1:6" ht="13.5" thickBot="1" x14ac:dyDescent="0.25">
      <c r="A11684" s="358" t="s">
        <v>5717</v>
      </c>
      <c r="B11684" s="358" t="s">
        <v>5718</v>
      </c>
      <c r="C11684" s="358" t="s">
        <v>9</v>
      </c>
      <c r="D11684" s="358">
        <v>66.3</v>
      </c>
      <c r="E11684" s="243" t="s">
        <v>3777</v>
      </c>
      <c r="F11684" s="358">
        <v>84</v>
      </c>
    </row>
    <row r="11685" spans="1:6" ht="13.5" thickBot="1" x14ac:dyDescent="0.25">
      <c r="A11685" s="359" t="s">
        <v>5719</v>
      </c>
      <c r="B11685" s="359" t="s">
        <v>5720</v>
      </c>
      <c r="C11685" s="359" t="s">
        <v>24</v>
      </c>
      <c r="D11685" s="359">
        <v>0.24</v>
      </c>
      <c r="E11685" s="243" t="s">
        <v>3777</v>
      </c>
      <c r="F11685" s="359">
        <v>0.31</v>
      </c>
    </row>
    <row r="11686" spans="1:6" ht="13.5" thickBot="1" x14ac:dyDescent="0.25">
      <c r="A11686" s="358" t="s">
        <v>5721</v>
      </c>
      <c r="B11686" s="358" t="s">
        <v>5722</v>
      </c>
      <c r="C11686" s="358" t="s">
        <v>24</v>
      </c>
      <c r="D11686" s="358">
        <v>0.17</v>
      </c>
      <c r="E11686" s="243" t="s">
        <v>3777</v>
      </c>
      <c r="F11686" s="358">
        <v>0.21</v>
      </c>
    </row>
    <row r="11687" spans="1:6" ht="13.5" thickBot="1" x14ac:dyDescent="0.25">
      <c r="A11687" s="359" t="s">
        <v>5723</v>
      </c>
      <c r="B11687" s="359" t="s">
        <v>5724</v>
      </c>
      <c r="C11687" s="359" t="s">
        <v>24</v>
      </c>
      <c r="D11687" s="359">
        <v>0.82</v>
      </c>
      <c r="E11687" s="243" t="s">
        <v>3777</v>
      </c>
      <c r="F11687" s="359">
        <v>1.04</v>
      </c>
    </row>
    <row r="11688" spans="1:6" ht="13.5" thickBot="1" x14ac:dyDescent="0.25">
      <c r="A11688" s="358" t="s">
        <v>5725</v>
      </c>
      <c r="B11688" s="358" t="s">
        <v>5726</v>
      </c>
      <c r="C11688" s="358" t="s">
        <v>24</v>
      </c>
      <c r="D11688" s="358">
        <v>1</v>
      </c>
      <c r="E11688" s="243" t="s">
        <v>3777</v>
      </c>
      <c r="F11688" s="358">
        <v>1.26</v>
      </c>
    </row>
    <row r="11689" spans="1:6" ht="13.5" thickBot="1" x14ac:dyDescent="0.25">
      <c r="A11689" s="359" t="s">
        <v>5727</v>
      </c>
      <c r="B11689" s="359" t="s">
        <v>5728</v>
      </c>
      <c r="C11689" s="359" t="s">
        <v>24</v>
      </c>
      <c r="D11689" s="359">
        <v>1.07</v>
      </c>
      <c r="E11689" s="243" t="s">
        <v>3777</v>
      </c>
      <c r="F11689" s="359">
        <v>1.36</v>
      </c>
    </row>
    <row r="11690" spans="1:6" ht="13.5" thickBot="1" x14ac:dyDescent="0.25">
      <c r="A11690" s="358" t="s">
        <v>5729</v>
      </c>
      <c r="B11690" s="358" t="s">
        <v>5730</v>
      </c>
      <c r="C11690" s="358" t="s">
        <v>24</v>
      </c>
      <c r="D11690" s="358">
        <v>1</v>
      </c>
      <c r="E11690" s="243" t="s">
        <v>3777</v>
      </c>
      <c r="F11690" s="358">
        <v>1.26</v>
      </c>
    </row>
    <row r="11691" spans="1:6" ht="13.5" thickBot="1" x14ac:dyDescent="0.25">
      <c r="A11691" s="359" t="s">
        <v>5731</v>
      </c>
      <c r="B11691" s="359" t="s">
        <v>5732</v>
      </c>
      <c r="C11691" s="359" t="s">
        <v>24</v>
      </c>
      <c r="D11691" s="359">
        <v>1.17</v>
      </c>
      <c r="E11691" s="243" t="s">
        <v>3777</v>
      </c>
      <c r="F11691" s="359">
        <v>1.48</v>
      </c>
    </row>
    <row r="11692" spans="1:6" ht="13.5" thickBot="1" x14ac:dyDescent="0.25">
      <c r="A11692" s="358" t="s">
        <v>5733</v>
      </c>
      <c r="B11692" s="358" t="s">
        <v>5734</v>
      </c>
      <c r="C11692" s="358" t="s">
        <v>24</v>
      </c>
      <c r="D11692" s="358">
        <v>2.52</v>
      </c>
      <c r="E11692" s="243" t="s">
        <v>3777</v>
      </c>
      <c r="F11692" s="358">
        <v>3.19</v>
      </c>
    </row>
    <row r="11693" spans="1:6" ht="13.5" thickBot="1" x14ac:dyDescent="0.25">
      <c r="A11693" s="359" t="s">
        <v>5735</v>
      </c>
      <c r="B11693" s="359" t="s">
        <v>5736</v>
      </c>
      <c r="C11693" s="359" t="s">
        <v>24</v>
      </c>
      <c r="D11693" s="359">
        <v>2.9</v>
      </c>
      <c r="E11693" s="243" t="s">
        <v>3777</v>
      </c>
      <c r="F11693" s="359">
        <v>3.68</v>
      </c>
    </row>
    <row r="11694" spans="1:6" ht="13.5" thickBot="1" x14ac:dyDescent="0.25">
      <c r="A11694" s="358" t="s">
        <v>5737</v>
      </c>
      <c r="B11694" s="358" t="s">
        <v>5738</v>
      </c>
      <c r="C11694" s="358" t="s">
        <v>24</v>
      </c>
      <c r="D11694" s="358">
        <v>3.07</v>
      </c>
      <c r="E11694" s="243" t="s">
        <v>3777</v>
      </c>
      <c r="F11694" s="358">
        <v>3.89</v>
      </c>
    </row>
    <row r="11695" spans="1:6" ht="13.5" thickBot="1" x14ac:dyDescent="0.25">
      <c r="A11695" s="359" t="s">
        <v>5739</v>
      </c>
      <c r="B11695" s="359" t="s">
        <v>5740</v>
      </c>
      <c r="C11695" s="359" t="s">
        <v>24</v>
      </c>
      <c r="D11695" s="359">
        <v>3.05</v>
      </c>
      <c r="E11695" s="243" t="s">
        <v>3777</v>
      </c>
      <c r="F11695" s="359">
        <v>3.86</v>
      </c>
    </row>
    <row r="11696" spans="1:6" ht="13.5" thickBot="1" x14ac:dyDescent="0.25">
      <c r="A11696" s="358" t="s">
        <v>5741</v>
      </c>
      <c r="B11696" s="358" t="s">
        <v>5742</v>
      </c>
      <c r="C11696" s="358" t="s">
        <v>24</v>
      </c>
      <c r="D11696" s="358">
        <v>3.43</v>
      </c>
      <c r="E11696" s="243" t="s">
        <v>3777</v>
      </c>
      <c r="F11696" s="358">
        <v>4.3499999999999996</v>
      </c>
    </row>
    <row r="11697" spans="1:6" ht="13.5" thickBot="1" x14ac:dyDescent="0.25">
      <c r="A11697" s="359" t="s">
        <v>5743</v>
      </c>
      <c r="B11697" s="359" t="s">
        <v>5744</v>
      </c>
      <c r="C11697" s="359" t="s">
        <v>24</v>
      </c>
      <c r="D11697" s="359">
        <v>3.67</v>
      </c>
      <c r="E11697" s="243" t="s">
        <v>3777</v>
      </c>
      <c r="F11697" s="359">
        <v>4.6500000000000004</v>
      </c>
    </row>
    <row r="11698" spans="1:6" ht="13.5" thickBot="1" x14ac:dyDescent="0.25">
      <c r="A11698" s="358" t="s">
        <v>5745</v>
      </c>
      <c r="B11698" s="358" t="s">
        <v>5746</v>
      </c>
      <c r="C11698" s="358" t="s">
        <v>24</v>
      </c>
      <c r="D11698" s="358">
        <v>4.1500000000000004</v>
      </c>
      <c r="E11698" s="243" t="s">
        <v>3777</v>
      </c>
      <c r="F11698" s="358">
        <v>5.25</v>
      </c>
    </row>
    <row r="11699" spans="1:6" ht="13.5" thickBot="1" x14ac:dyDescent="0.25">
      <c r="A11699" s="359" t="s">
        <v>5747</v>
      </c>
      <c r="B11699" s="359" t="s">
        <v>5748</v>
      </c>
      <c r="C11699" s="359" t="s">
        <v>24</v>
      </c>
      <c r="D11699" s="359">
        <v>4.24</v>
      </c>
      <c r="E11699" s="243" t="s">
        <v>3777</v>
      </c>
      <c r="F11699" s="359">
        <v>5.38</v>
      </c>
    </row>
    <row r="11700" spans="1:6" ht="13.5" thickBot="1" x14ac:dyDescent="0.25">
      <c r="A11700" s="358" t="s">
        <v>5749</v>
      </c>
      <c r="B11700" s="358" t="s">
        <v>5750</v>
      </c>
      <c r="C11700" s="358" t="s">
        <v>24</v>
      </c>
      <c r="D11700" s="358">
        <v>4.3</v>
      </c>
      <c r="E11700" s="243" t="s">
        <v>3777</v>
      </c>
      <c r="F11700" s="358">
        <v>5.45</v>
      </c>
    </row>
    <row r="11701" spans="1:6" ht="13.5" thickBot="1" x14ac:dyDescent="0.25">
      <c r="A11701" s="359" t="s">
        <v>5751</v>
      </c>
      <c r="B11701" s="359" t="s">
        <v>5752</v>
      </c>
      <c r="C11701" s="359" t="s">
        <v>24</v>
      </c>
      <c r="D11701" s="359">
        <v>4.7699999999999996</v>
      </c>
      <c r="E11701" s="243" t="s">
        <v>3777</v>
      </c>
      <c r="F11701" s="359">
        <v>6.05</v>
      </c>
    </row>
    <row r="11702" spans="1:6" ht="13.5" thickBot="1" x14ac:dyDescent="0.25">
      <c r="A11702" s="358" t="s">
        <v>5753</v>
      </c>
      <c r="B11702" s="358" t="s">
        <v>5754</v>
      </c>
      <c r="C11702" s="358" t="s">
        <v>9</v>
      </c>
      <c r="D11702" s="358">
        <v>85.81</v>
      </c>
      <c r="E11702" s="243" t="s">
        <v>3777</v>
      </c>
      <c r="F11702" s="358">
        <v>108.72</v>
      </c>
    </row>
    <row r="11703" spans="1:6" ht="13.5" thickBot="1" x14ac:dyDescent="0.25">
      <c r="A11703" s="359" t="s">
        <v>5755</v>
      </c>
      <c r="B11703" s="359" t="s">
        <v>5756</v>
      </c>
      <c r="C11703" s="359" t="s">
        <v>9</v>
      </c>
      <c r="D11703" s="359">
        <v>125.14</v>
      </c>
      <c r="E11703" s="243" t="s">
        <v>3777</v>
      </c>
      <c r="F11703" s="359">
        <v>158.56</v>
      </c>
    </row>
    <row r="11704" spans="1:6" ht="13.5" thickBot="1" x14ac:dyDescent="0.25">
      <c r="A11704" s="358" t="s">
        <v>5757</v>
      </c>
      <c r="B11704" s="358" t="s">
        <v>5758</v>
      </c>
      <c r="C11704" s="358" t="s">
        <v>9</v>
      </c>
      <c r="D11704" s="358">
        <v>84.26</v>
      </c>
      <c r="E11704" s="243" t="s">
        <v>3777</v>
      </c>
      <c r="F11704" s="358">
        <v>106.76</v>
      </c>
    </row>
    <row r="11705" spans="1:6" ht="13.5" thickBot="1" x14ac:dyDescent="0.25">
      <c r="A11705" s="359" t="s">
        <v>5759</v>
      </c>
      <c r="B11705" s="359" t="s">
        <v>5760</v>
      </c>
      <c r="C11705" s="359" t="s">
        <v>9</v>
      </c>
      <c r="D11705" s="359">
        <v>114.2</v>
      </c>
      <c r="E11705" s="243" t="s">
        <v>3777</v>
      </c>
      <c r="F11705" s="359">
        <v>144.69</v>
      </c>
    </row>
    <row r="11706" spans="1:6" ht="13.5" thickBot="1" x14ac:dyDescent="0.25">
      <c r="A11706" s="358" t="s">
        <v>5761</v>
      </c>
      <c r="B11706" s="358" t="s">
        <v>5762</v>
      </c>
      <c r="C11706" s="358" t="s">
        <v>5252</v>
      </c>
      <c r="D11706" s="358">
        <v>63.03</v>
      </c>
      <c r="E11706" s="243" t="s">
        <v>3777</v>
      </c>
      <c r="F11706" s="358">
        <v>79.86</v>
      </c>
    </row>
    <row r="11707" spans="1:6" ht="13.5" thickBot="1" x14ac:dyDescent="0.25">
      <c r="A11707" s="359" t="s">
        <v>5763</v>
      </c>
      <c r="B11707" s="359" t="s">
        <v>5764</v>
      </c>
      <c r="C11707" s="359" t="s">
        <v>5252</v>
      </c>
      <c r="D11707" s="359">
        <v>112.58</v>
      </c>
      <c r="E11707" s="243" t="s">
        <v>3777</v>
      </c>
      <c r="F11707" s="359">
        <v>142.63</v>
      </c>
    </row>
    <row r="11708" spans="1:6" ht="13.5" thickBot="1" x14ac:dyDescent="0.25">
      <c r="A11708" s="358" t="s">
        <v>5765</v>
      </c>
      <c r="B11708" s="358" t="s">
        <v>5766</v>
      </c>
      <c r="C11708" s="358" t="s">
        <v>5252</v>
      </c>
      <c r="D11708" s="358">
        <v>78.33</v>
      </c>
      <c r="E11708" s="243" t="s">
        <v>3777</v>
      </c>
      <c r="F11708" s="358">
        <v>99.25</v>
      </c>
    </row>
    <row r="11709" spans="1:6" ht="13.5" thickBot="1" x14ac:dyDescent="0.25">
      <c r="A11709" s="359" t="s">
        <v>5767</v>
      </c>
      <c r="B11709" s="359" t="s">
        <v>5768</v>
      </c>
      <c r="C11709" s="359" t="s">
        <v>9</v>
      </c>
      <c r="D11709" s="359">
        <v>110.58</v>
      </c>
      <c r="E11709" s="243" t="s">
        <v>3777</v>
      </c>
      <c r="F11709" s="359">
        <v>140.1</v>
      </c>
    </row>
    <row r="11710" spans="1:6" ht="13.5" thickBot="1" x14ac:dyDescent="0.25">
      <c r="A11710" s="358" t="s">
        <v>5769</v>
      </c>
      <c r="B11710" s="358" t="s">
        <v>5770</v>
      </c>
      <c r="C11710" s="358" t="s">
        <v>9</v>
      </c>
      <c r="D11710" s="358">
        <v>143.09</v>
      </c>
      <c r="E11710" s="243" t="s">
        <v>3777</v>
      </c>
      <c r="F11710" s="358">
        <v>181.29</v>
      </c>
    </row>
    <row r="11711" spans="1:6" ht="13.5" thickBot="1" x14ac:dyDescent="0.25">
      <c r="A11711" s="359" t="s">
        <v>5771</v>
      </c>
      <c r="B11711" s="359" t="s">
        <v>5772</v>
      </c>
      <c r="C11711" s="359" t="s">
        <v>9</v>
      </c>
      <c r="D11711" s="359">
        <v>207.8</v>
      </c>
      <c r="E11711" s="243" t="s">
        <v>3777</v>
      </c>
      <c r="F11711" s="359">
        <v>263.27999999999997</v>
      </c>
    </row>
    <row r="11712" spans="1:6" ht="13.5" thickBot="1" x14ac:dyDescent="0.25">
      <c r="A11712" s="358" t="s">
        <v>5773</v>
      </c>
      <c r="B11712" s="358" t="s">
        <v>5774</v>
      </c>
      <c r="C11712" s="358" t="s">
        <v>9</v>
      </c>
      <c r="D11712" s="358">
        <v>240.31</v>
      </c>
      <c r="E11712" s="243" t="s">
        <v>3777</v>
      </c>
      <c r="F11712" s="358">
        <v>304.47000000000003</v>
      </c>
    </row>
    <row r="11713" spans="1:6" ht="13.5" thickBot="1" x14ac:dyDescent="0.25">
      <c r="A11713" s="359" t="s">
        <v>5775</v>
      </c>
      <c r="B11713" s="359" t="s">
        <v>5776</v>
      </c>
      <c r="C11713" s="359" t="s">
        <v>9</v>
      </c>
      <c r="D11713" s="359">
        <v>258.38</v>
      </c>
      <c r="E11713" s="243" t="s">
        <v>3777</v>
      </c>
      <c r="F11713" s="359">
        <v>327.37</v>
      </c>
    </row>
    <row r="11714" spans="1:6" ht="13.5" thickBot="1" x14ac:dyDescent="0.25">
      <c r="A11714" s="358" t="s">
        <v>5777</v>
      </c>
      <c r="B11714" s="358" t="s">
        <v>5778</v>
      </c>
      <c r="C11714" s="358" t="s">
        <v>9</v>
      </c>
      <c r="D11714" s="358">
        <v>314.52999999999997</v>
      </c>
      <c r="E11714" s="243" t="s">
        <v>3777</v>
      </c>
      <c r="F11714" s="358">
        <v>398.5</v>
      </c>
    </row>
    <row r="11715" spans="1:6" ht="13.5" thickBot="1" x14ac:dyDescent="0.25">
      <c r="A11715" s="359" t="s">
        <v>5779</v>
      </c>
      <c r="B11715" s="359" t="s">
        <v>5780</v>
      </c>
      <c r="C11715" s="359" t="s">
        <v>9</v>
      </c>
      <c r="D11715" s="359">
        <v>355.14</v>
      </c>
      <c r="E11715" s="243" t="s">
        <v>3777</v>
      </c>
      <c r="F11715" s="359">
        <v>449.97</v>
      </c>
    </row>
    <row r="11716" spans="1:6" ht="13.5" thickBot="1" x14ac:dyDescent="0.25">
      <c r="A11716" s="358" t="s">
        <v>5781</v>
      </c>
      <c r="B11716" s="358" t="s">
        <v>5782</v>
      </c>
      <c r="C11716" s="358" t="s">
        <v>9</v>
      </c>
      <c r="D11716" s="358">
        <v>410.11</v>
      </c>
      <c r="E11716" s="243" t="s">
        <v>3777</v>
      </c>
      <c r="F11716" s="358">
        <v>519.6</v>
      </c>
    </row>
    <row r="11717" spans="1:6" ht="13.5" thickBot="1" x14ac:dyDescent="0.25">
      <c r="A11717" s="359" t="s">
        <v>5783</v>
      </c>
      <c r="B11717" s="359" t="s">
        <v>5784</v>
      </c>
      <c r="C11717" s="359" t="s">
        <v>24</v>
      </c>
      <c r="D11717" s="359">
        <v>62.94</v>
      </c>
      <c r="E11717" s="243" t="s">
        <v>3777</v>
      </c>
      <c r="F11717" s="359">
        <v>79.739999999999995</v>
      </c>
    </row>
    <row r="11718" spans="1:6" ht="13.5" thickBot="1" x14ac:dyDescent="0.25">
      <c r="A11718" s="358" t="s">
        <v>5785</v>
      </c>
      <c r="B11718" s="358" t="s">
        <v>5786</v>
      </c>
      <c r="C11718" s="358" t="s">
        <v>24</v>
      </c>
      <c r="D11718" s="358">
        <v>70.98</v>
      </c>
      <c r="E11718" s="243" t="s">
        <v>3777</v>
      </c>
      <c r="F11718" s="358">
        <v>89.93</v>
      </c>
    </row>
    <row r="11719" spans="1:6" ht="13.5" thickBot="1" x14ac:dyDescent="0.25">
      <c r="A11719" s="359" t="s">
        <v>5787</v>
      </c>
      <c r="B11719" s="359" t="s">
        <v>5788</v>
      </c>
      <c r="C11719" s="359" t="s">
        <v>10</v>
      </c>
      <c r="D11719" s="359">
        <v>3.06</v>
      </c>
      <c r="E11719" s="243" t="s">
        <v>3777</v>
      </c>
      <c r="F11719" s="359">
        <v>3.88</v>
      </c>
    </row>
    <row r="11720" spans="1:6" ht="13.5" thickBot="1" x14ac:dyDescent="0.25">
      <c r="A11720" s="358" t="s">
        <v>5789</v>
      </c>
      <c r="B11720" s="358" t="s">
        <v>5790</v>
      </c>
      <c r="C11720" s="358" t="s">
        <v>9</v>
      </c>
      <c r="D11720" s="358">
        <v>58.62</v>
      </c>
      <c r="E11720" s="243" t="s">
        <v>3777</v>
      </c>
      <c r="F11720" s="358">
        <v>74.27</v>
      </c>
    </row>
    <row r="11721" spans="1:6" ht="13.5" thickBot="1" x14ac:dyDescent="0.25">
      <c r="A11721" s="359" t="s">
        <v>5791</v>
      </c>
      <c r="B11721" s="359" t="s">
        <v>5792</v>
      </c>
      <c r="C11721" s="359" t="s">
        <v>9</v>
      </c>
      <c r="D11721" s="359">
        <v>78.16</v>
      </c>
      <c r="E11721" s="243" t="s">
        <v>3777</v>
      </c>
      <c r="F11721" s="359">
        <v>99.03</v>
      </c>
    </row>
    <row r="11722" spans="1:6" ht="13.5" thickBot="1" x14ac:dyDescent="0.25">
      <c r="A11722" s="358" t="s">
        <v>5793</v>
      </c>
      <c r="B11722" s="358" t="s">
        <v>5794</v>
      </c>
      <c r="C11722" s="358" t="s">
        <v>9</v>
      </c>
      <c r="D11722" s="358">
        <v>66.010000000000005</v>
      </c>
      <c r="E11722" s="243" t="s">
        <v>3777</v>
      </c>
      <c r="F11722" s="358">
        <v>83.63</v>
      </c>
    </row>
    <row r="11723" spans="1:6" ht="13.5" thickBot="1" x14ac:dyDescent="0.25">
      <c r="A11723" s="359" t="s">
        <v>5795</v>
      </c>
      <c r="B11723" s="359" t="s">
        <v>5796</v>
      </c>
      <c r="C11723" s="359" t="s">
        <v>9</v>
      </c>
      <c r="D11723" s="359">
        <v>49.89</v>
      </c>
      <c r="E11723" s="243" t="s">
        <v>3777</v>
      </c>
      <c r="F11723" s="359">
        <v>63.22</v>
      </c>
    </row>
    <row r="11724" spans="1:6" ht="13.5" thickBot="1" x14ac:dyDescent="0.25">
      <c r="A11724" s="358" t="s">
        <v>5797</v>
      </c>
      <c r="B11724" s="358" t="s">
        <v>5798</v>
      </c>
      <c r="C11724" s="358" t="s">
        <v>9</v>
      </c>
      <c r="D11724" s="358">
        <v>246.92</v>
      </c>
      <c r="E11724" s="243" t="s">
        <v>3777</v>
      </c>
      <c r="F11724" s="358">
        <v>312.83999999999997</v>
      </c>
    </row>
    <row r="11725" spans="1:6" ht="13.5" thickBot="1" x14ac:dyDescent="0.25">
      <c r="A11725" s="359" t="s">
        <v>5799</v>
      </c>
      <c r="B11725" s="359" t="s">
        <v>5800</v>
      </c>
      <c r="C11725" s="359" t="s">
        <v>9</v>
      </c>
      <c r="D11725" s="359">
        <v>314.12</v>
      </c>
      <c r="E11725" s="243" t="s">
        <v>3777</v>
      </c>
      <c r="F11725" s="359">
        <v>397.99</v>
      </c>
    </row>
    <row r="11726" spans="1:6" ht="13.5" thickBot="1" x14ac:dyDescent="0.25">
      <c r="A11726" s="358" t="s">
        <v>5801</v>
      </c>
      <c r="B11726" s="358" t="s">
        <v>5802</v>
      </c>
      <c r="C11726" s="358" t="s">
        <v>9</v>
      </c>
      <c r="D11726" s="358">
        <v>298.93</v>
      </c>
      <c r="E11726" s="243" t="s">
        <v>3777</v>
      </c>
      <c r="F11726" s="358">
        <v>378.74</v>
      </c>
    </row>
    <row r="11727" spans="1:6" ht="13.5" thickBot="1" x14ac:dyDescent="0.25">
      <c r="A11727" s="359" t="s">
        <v>5803</v>
      </c>
      <c r="B11727" s="359" t="s">
        <v>5804</v>
      </c>
      <c r="C11727" s="359" t="s">
        <v>9</v>
      </c>
      <c r="D11727" s="359">
        <v>356.71</v>
      </c>
      <c r="E11727" s="243" t="s">
        <v>3777</v>
      </c>
      <c r="F11727" s="359">
        <v>451.95</v>
      </c>
    </row>
    <row r="11728" spans="1:6" ht="13.5" thickBot="1" x14ac:dyDescent="0.25">
      <c r="A11728" s="358" t="s">
        <v>5805</v>
      </c>
      <c r="B11728" s="358" t="s">
        <v>5806</v>
      </c>
      <c r="C11728" s="358" t="s">
        <v>9</v>
      </c>
      <c r="D11728" s="358">
        <v>298.95</v>
      </c>
      <c r="E11728" s="243" t="s">
        <v>3777</v>
      </c>
      <c r="F11728" s="358">
        <v>378.77</v>
      </c>
    </row>
    <row r="11729" spans="1:6" ht="13.5" thickBot="1" x14ac:dyDescent="0.25">
      <c r="A11729" s="359" t="s">
        <v>5807</v>
      </c>
      <c r="B11729" s="359" t="s">
        <v>5808</v>
      </c>
      <c r="C11729" s="359" t="s">
        <v>9</v>
      </c>
      <c r="D11729" s="359">
        <v>356.98</v>
      </c>
      <c r="E11729" s="243" t="s">
        <v>3777</v>
      </c>
      <c r="F11729" s="359">
        <v>452.29</v>
      </c>
    </row>
    <row r="11730" spans="1:6" ht="13.5" thickBot="1" x14ac:dyDescent="0.25">
      <c r="A11730" s="358" t="s">
        <v>5809</v>
      </c>
      <c r="B11730" s="358" t="s">
        <v>5806</v>
      </c>
      <c r="C11730" s="358" t="s">
        <v>9</v>
      </c>
      <c r="D11730" s="358">
        <v>298.95</v>
      </c>
      <c r="E11730" s="243" t="s">
        <v>3777</v>
      </c>
      <c r="F11730" s="358">
        <v>378.77</v>
      </c>
    </row>
    <row r="11731" spans="1:6" ht="13.5" thickBot="1" x14ac:dyDescent="0.25">
      <c r="A11731" s="359" t="s">
        <v>5810</v>
      </c>
      <c r="B11731" s="359" t="s">
        <v>5811</v>
      </c>
      <c r="C11731" s="359" t="s">
        <v>9</v>
      </c>
      <c r="D11731" s="359">
        <v>281.76</v>
      </c>
      <c r="E11731" s="243" t="s">
        <v>3777</v>
      </c>
      <c r="F11731" s="359">
        <v>356.99</v>
      </c>
    </row>
    <row r="11732" spans="1:6" ht="13.5" thickBot="1" x14ac:dyDescent="0.25">
      <c r="A11732" s="358" t="s">
        <v>5812</v>
      </c>
      <c r="B11732" s="358" t="s">
        <v>5813</v>
      </c>
      <c r="C11732" s="358" t="s">
        <v>9</v>
      </c>
      <c r="D11732" s="358">
        <v>359.69</v>
      </c>
      <c r="E11732" s="243" t="s">
        <v>3777</v>
      </c>
      <c r="F11732" s="358">
        <v>455.73</v>
      </c>
    </row>
    <row r="11733" spans="1:6" ht="13.5" thickBot="1" x14ac:dyDescent="0.25">
      <c r="A11733" s="359" t="s">
        <v>5814</v>
      </c>
      <c r="B11733" s="359" t="s">
        <v>5815</v>
      </c>
      <c r="C11733" s="359" t="s">
        <v>9</v>
      </c>
      <c r="D11733" s="359">
        <v>337.07</v>
      </c>
      <c r="E11733" s="243" t="s">
        <v>3777</v>
      </c>
      <c r="F11733" s="359">
        <v>427.07</v>
      </c>
    </row>
    <row r="11734" spans="1:6" ht="13.5" thickBot="1" x14ac:dyDescent="0.25">
      <c r="A11734" s="358" t="s">
        <v>5816</v>
      </c>
      <c r="B11734" s="358" t="s">
        <v>5817</v>
      </c>
      <c r="C11734" s="358" t="s">
        <v>9</v>
      </c>
      <c r="D11734" s="358">
        <v>299.86</v>
      </c>
      <c r="E11734" s="243" t="s">
        <v>3777</v>
      </c>
      <c r="F11734" s="358">
        <v>379.92</v>
      </c>
    </row>
    <row r="11735" spans="1:6" ht="13.5" thickBot="1" x14ac:dyDescent="0.25">
      <c r="A11735" s="359" t="s">
        <v>5818</v>
      </c>
      <c r="B11735" s="359" t="s">
        <v>5819</v>
      </c>
      <c r="C11735" s="359" t="s">
        <v>9</v>
      </c>
      <c r="D11735" s="359">
        <v>282.68</v>
      </c>
      <c r="E11735" s="243" t="s">
        <v>3777</v>
      </c>
      <c r="F11735" s="359">
        <v>358.16</v>
      </c>
    </row>
    <row r="11736" spans="1:6" ht="13.5" thickBot="1" x14ac:dyDescent="0.25">
      <c r="A11736" s="358" t="s">
        <v>5820</v>
      </c>
      <c r="B11736" s="358" t="s">
        <v>5821</v>
      </c>
      <c r="C11736" s="358" t="s">
        <v>9</v>
      </c>
      <c r="D11736" s="358">
        <v>357.82</v>
      </c>
      <c r="E11736" s="243" t="s">
        <v>3777</v>
      </c>
      <c r="F11736" s="358">
        <v>453.36</v>
      </c>
    </row>
    <row r="11737" spans="1:6" ht="13.5" thickBot="1" x14ac:dyDescent="0.25">
      <c r="A11737" s="359" t="s">
        <v>5822</v>
      </c>
      <c r="B11737" s="359" t="s">
        <v>5823</v>
      </c>
      <c r="C11737" s="359" t="s">
        <v>9</v>
      </c>
      <c r="D11737" s="359">
        <v>340.65</v>
      </c>
      <c r="E11737" s="243" t="s">
        <v>3777</v>
      </c>
      <c r="F11737" s="359">
        <v>431.6</v>
      </c>
    </row>
    <row r="11738" spans="1:6" ht="13.5" thickBot="1" x14ac:dyDescent="0.25">
      <c r="A11738" s="358" t="s">
        <v>5824</v>
      </c>
      <c r="B11738" s="358" t="s">
        <v>5825</v>
      </c>
      <c r="C11738" s="358" t="s">
        <v>9</v>
      </c>
      <c r="D11738" s="358">
        <v>306.98</v>
      </c>
      <c r="E11738" s="243" t="s">
        <v>3777</v>
      </c>
      <c r="F11738" s="358">
        <v>388.95</v>
      </c>
    </row>
    <row r="11739" spans="1:6" ht="13.5" thickBot="1" x14ac:dyDescent="0.25">
      <c r="A11739" s="359" t="s">
        <v>5826</v>
      </c>
      <c r="B11739" s="359" t="s">
        <v>5827</v>
      </c>
      <c r="C11739" s="359" t="s">
        <v>9</v>
      </c>
      <c r="D11739" s="359">
        <v>289.93</v>
      </c>
      <c r="E11739" s="243" t="s">
        <v>3777</v>
      </c>
      <c r="F11739" s="359">
        <v>367.34</v>
      </c>
    </row>
    <row r="11740" spans="1:6" ht="13.5" thickBot="1" x14ac:dyDescent="0.25">
      <c r="A11740" s="358" t="s">
        <v>5828</v>
      </c>
      <c r="B11740" s="358" t="s">
        <v>5829</v>
      </c>
      <c r="C11740" s="358" t="s">
        <v>9</v>
      </c>
      <c r="D11740" s="358">
        <v>364.37</v>
      </c>
      <c r="E11740" s="243" t="s">
        <v>3777</v>
      </c>
      <c r="F11740" s="358">
        <v>461.66</v>
      </c>
    </row>
    <row r="11741" spans="1:6" ht="13.5" thickBot="1" x14ac:dyDescent="0.25">
      <c r="A11741" s="359" t="s">
        <v>5830</v>
      </c>
      <c r="B11741" s="359" t="s">
        <v>5831</v>
      </c>
      <c r="C11741" s="359" t="s">
        <v>9</v>
      </c>
      <c r="D11741" s="359">
        <v>347.32</v>
      </c>
      <c r="E11741" s="243" t="s">
        <v>3777</v>
      </c>
      <c r="F11741" s="359">
        <v>440.05</v>
      </c>
    </row>
    <row r="11742" spans="1:6" ht="13.5" thickBot="1" x14ac:dyDescent="0.25">
      <c r="A11742" s="358" t="s">
        <v>5832</v>
      </c>
      <c r="B11742" s="358" t="s">
        <v>5833</v>
      </c>
      <c r="C11742" s="358" t="s">
        <v>9</v>
      </c>
      <c r="D11742" s="358">
        <v>316.44</v>
      </c>
      <c r="E11742" s="243" t="s">
        <v>3777</v>
      </c>
      <c r="F11742" s="358">
        <v>400.93</v>
      </c>
    </row>
    <row r="11743" spans="1:6" ht="13.5" thickBot="1" x14ac:dyDescent="0.25">
      <c r="A11743" s="359" t="s">
        <v>5834</v>
      </c>
      <c r="B11743" s="359" t="s">
        <v>5835</v>
      </c>
      <c r="C11743" s="359" t="s">
        <v>9</v>
      </c>
      <c r="D11743" s="359">
        <v>373.07</v>
      </c>
      <c r="E11743" s="243" t="s">
        <v>3777</v>
      </c>
      <c r="F11743" s="359">
        <v>472.68</v>
      </c>
    </row>
    <row r="11744" spans="1:6" ht="13.5" thickBot="1" x14ac:dyDescent="0.25">
      <c r="A11744" s="358" t="s">
        <v>5836</v>
      </c>
      <c r="B11744" s="358" t="s">
        <v>5833</v>
      </c>
      <c r="C11744" s="358" t="s">
        <v>9</v>
      </c>
      <c r="D11744" s="358">
        <v>316.44</v>
      </c>
      <c r="E11744" s="243" t="s">
        <v>3777</v>
      </c>
      <c r="F11744" s="358">
        <v>400.93</v>
      </c>
    </row>
    <row r="11745" spans="1:6" ht="13.5" thickBot="1" x14ac:dyDescent="0.25">
      <c r="A11745" s="359" t="s">
        <v>5837</v>
      </c>
      <c r="B11745" s="359" t="s">
        <v>5838</v>
      </c>
      <c r="C11745" s="359" t="s">
        <v>9</v>
      </c>
      <c r="D11745" s="359">
        <v>376.08</v>
      </c>
      <c r="E11745" s="243" t="s">
        <v>3777</v>
      </c>
      <c r="F11745" s="359">
        <v>476.5</v>
      </c>
    </row>
    <row r="11746" spans="1:6" ht="13.5" thickBot="1" x14ac:dyDescent="0.25">
      <c r="A11746" s="358" t="s">
        <v>5839</v>
      </c>
      <c r="B11746" s="358" t="s">
        <v>5840</v>
      </c>
      <c r="C11746" s="358" t="s">
        <v>9</v>
      </c>
      <c r="D11746" s="358">
        <v>299.56</v>
      </c>
      <c r="E11746" s="243" t="s">
        <v>3777</v>
      </c>
      <c r="F11746" s="358">
        <v>379.54</v>
      </c>
    </row>
    <row r="11747" spans="1:6" ht="13.5" thickBot="1" x14ac:dyDescent="0.25">
      <c r="A11747" s="359" t="s">
        <v>5841</v>
      </c>
      <c r="B11747" s="359" t="s">
        <v>5833</v>
      </c>
      <c r="C11747" s="359" t="s">
        <v>9</v>
      </c>
      <c r="D11747" s="359">
        <v>316.44</v>
      </c>
      <c r="E11747" s="243" t="s">
        <v>3777</v>
      </c>
      <c r="F11747" s="359">
        <v>400.93</v>
      </c>
    </row>
    <row r="11748" spans="1:6" ht="13.5" thickBot="1" x14ac:dyDescent="0.25">
      <c r="A11748" s="358" t="s">
        <v>5842</v>
      </c>
      <c r="B11748" s="358" t="s">
        <v>5843</v>
      </c>
      <c r="C11748" s="358" t="s">
        <v>9</v>
      </c>
      <c r="D11748" s="358">
        <v>336.82</v>
      </c>
      <c r="E11748" s="243" t="s">
        <v>3777</v>
      </c>
      <c r="F11748" s="358">
        <v>426.75</v>
      </c>
    </row>
    <row r="11749" spans="1:6" ht="13.5" thickBot="1" x14ac:dyDescent="0.25">
      <c r="A11749" s="359" t="s">
        <v>5844</v>
      </c>
      <c r="B11749" s="359" t="s">
        <v>5845</v>
      </c>
      <c r="C11749" s="359" t="s">
        <v>9</v>
      </c>
      <c r="D11749" s="359">
        <v>320.29000000000002</v>
      </c>
      <c r="E11749" s="243" t="s">
        <v>3777</v>
      </c>
      <c r="F11749" s="359">
        <v>405.81</v>
      </c>
    </row>
    <row r="11750" spans="1:6" ht="13.5" thickBot="1" x14ac:dyDescent="0.25">
      <c r="A11750" s="358" t="s">
        <v>5846</v>
      </c>
      <c r="B11750" s="358" t="s">
        <v>5847</v>
      </c>
      <c r="C11750" s="358" t="s">
        <v>9</v>
      </c>
      <c r="D11750" s="358">
        <v>343.46</v>
      </c>
      <c r="E11750" s="243" t="s">
        <v>3777</v>
      </c>
      <c r="F11750" s="358">
        <v>435.16</v>
      </c>
    </row>
    <row r="11751" spans="1:6" ht="13.5" thickBot="1" x14ac:dyDescent="0.25">
      <c r="A11751" s="359" t="s">
        <v>5848</v>
      </c>
      <c r="B11751" s="359" t="s">
        <v>5849</v>
      </c>
      <c r="C11751" s="359" t="s">
        <v>9</v>
      </c>
      <c r="D11751" s="359">
        <v>356.18</v>
      </c>
      <c r="E11751" s="243" t="s">
        <v>3777</v>
      </c>
      <c r="F11751" s="359">
        <v>451.28</v>
      </c>
    </row>
    <row r="11752" spans="1:6" ht="13.5" thickBot="1" x14ac:dyDescent="0.25">
      <c r="A11752" s="358" t="s">
        <v>5850</v>
      </c>
      <c r="B11752" s="358" t="s">
        <v>5851</v>
      </c>
      <c r="C11752" s="358" t="s">
        <v>9</v>
      </c>
      <c r="D11752" s="358">
        <v>391.8</v>
      </c>
      <c r="E11752" s="243" t="s">
        <v>3777</v>
      </c>
      <c r="F11752" s="358">
        <v>496.41</v>
      </c>
    </row>
    <row r="11753" spans="1:6" ht="13.5" thickBot="1" x14ac:dyDescent="0.25">
      <c r="A11753" s="359" t="s">
        <v>5852</v>
      </c>
      <c r="B11753" s="359" t="s">
        <v>5853</v>
      </c>
      <c r="C11753" s="359" t="s">
        <v>9</v>
      </c>
      <c r="D11753" s="359">
        <v>395.17</v>
      </c>
      <c r="E11753" s="243" t="s">
        <v>3777</v>
      </c>
      <c r="F11753" s="359">
        <v>500.68</v>
      </c>
    </row>
    <row r="11754" spans="1:6" ht="13.5" thickBot="1" x14ac:dyDescent="0.25">
      <c r="A11754" s="358" t="s">
        <v>5854</v>
      </c>
      <c r="B11754" s="358" t="s">
        <v>5855</v>
      </c>
      <c r="C11754" s="358" t="s">
        <v>9</v>
      </c>
      <c r="D11754" s="358">
        <v>396.6</v>
      </c>
      <c r="E11754" s="243" t="s">
        <v>3777</v>
      </c>
      <c r="F11754" s="358">
        <v>502.49</v>
      </c>
    </row>
    <row r="11755" spans="1:6" ht="13.5" thickBot="1" x14ac:dyDescent="0.25">
      <c r="A11755" s="359" t="s">
        <v>5856</v>
      </c>
      <c r="B11755" s="359" t="s">
        <v>5857</v>
      </c>
      <c r="C11755" s="359" t="s">
        <v>9</v>
      </c>
      <c r="D11755" s="359">
        <v>396.6</v>
      </c>
      <c r="E11755" s="243" t="s">
        <v>3777</v>
      </c>
      <c r="F11755" s="359">
        <v>502.49</v>
      </c>
    </row>
    <row r="11756" spans="1:6" ht="13.5" thickBot="1" x14ac:dyDescent="0.25">
      <c r="A11756" s="358" t="s">
        <v>5858</v>
      </c>
      <c r="B11756" s="358" t="s">
        <v>5292</v>
      </c>
      <c r="C11756" s="358" t="s">
        <v>24</v>
      </c>
      <c r="D11756" s="358">
        <v>64.959999999999994</v>
      </c>
      <c r="E11756" s="243" t="s">
        <v>3777</v>
      </c>
      <c r="F11756" s="358">
        <v>82.3</v>
      </c>
    </row>
    <row r="11757" spans="1:6" ht="13.5" thickBot="1" x14ac:dyDescent="0.25">
      <c r="A11757" s="359" t="s">
        <v>5859</v>
      </c>
      <c r="B11757" s="359" t="s">
        <v>5294</v>
      </c>
      <c r="C11757" s="359" t="s">
        <v>24</v>
      </c>
      <c r="D11757" s="359">
        <v>45.45</v>
      </c>
      <c r="E11757" s="243" t="s">
        <v>3777</v>
      </c>
      <c r="F11757" s="359">
        <v>57.59</v>
      </c>
    </row>
    <row r="11758" spans="1:6" ht="13.5" thickBot="1" x14ac:dyDescent="0.25">
      <c r="A11758" s="358" t="s">
        <v>5860</v>
      </c>
      <c r="B11758" s="358" t="s">
        <v>5296</v>
      </c>
      <c r="C11758" s="358" t="s">
        <v>24</v>
      </c>
      <c r="D11758" s="358">
        <v>47.23</v>
      </c>
      <c r="E11758" s="243" t="s">
        <v>3777</v>
      </c>
      <c r="F11758" s="358">
        <v>59.83</v>
      </c>
    </row>
    <row r="11759" spans="1:6" ht="13.5" thickBot="1" x14ac:dyDescent="0.25">
      <c r="A11759" s="359" t="s">
        <v>5861</v>
      </c>
      <c r="B11759" s="359" t="s">
        <v>5862</v>
      </c>
      <c r="C11759" s="359" t="s">
        <v>24</v>
      </c>
      <c r="D11759" s="359">
        <v>29.32</v>
      </c>
      <c r="E11759" s="243" t="s">
        <v>3777</v>
      </c>
      <c r="F11759" s="359">
        <v>37.15</v>
      </c>
    </row>
    <row r="11760" spans="1:6" ht="13.5" thickBot="1" x14ac:dyDescent="0.25">
      <c r="A11760" s="358" t="s">
        <v>5863</v>
      </c>
      <c r="B11760" s="358" t="s">
        <v>5864</v>
      </c>
      <c r="C11760" s="358" t="s">
        <v>10</v>
      </c>
      <c r="D11760" s="358">
        <v>203.41</v>
      </c>
      <c r="E11760" s="243" t="s">
        <v>3777</v>
      </c>
      <c r="F11760" s="358">
        <v>257.72000000000003</v>
      </c>
    </row>
    <row r="11761" spans="1:6" ht="13.5" thickBot="1" x14ac:dyDescent="0.25">
      <c r="A11761" s="359" t="s">
        <v>5865</v>
      </c>
      <c r="B11761" s="359" t="s">
        <v>5866</v>
      </c>
      <c r="C11761" s="359" t="s">
        <v>10</v>
      </c>
      <c r="D11761" s="359">
        <v>223.01</v>
      </c>
      <c r="E11761" s="243" t="s">
        <v>3777</v>
      </c>
      <c r="F11761" s="359">
        <v>282.56</v>
      </c>
    </row>
    <row r="11762" spans="1:6" ht="13.5" thickBot="1" x14ac:dyDescent="0.25">
      <c r="A11762" s="358" t="s">
        <v>5867</v>
      </c>
      <c r="B11762" s="358" t="s">
        <v>5868</v>
      </c>
      <c r="C11762" s="358" t="s">
        <v>10</v>
      </c>
      <c r="D11762" s="358">
        <v>297.98</v>
      </c>
      <c r="E11762" s="243" t="s">
        <v>3777</v>
      </c>
      <c r="F11762" s="358">
        <v>377.54</v>
      </c>
    </row>
    <row r="11763" spans="1:6" ht="13.5" thickBot="1" x14ac:dyDescent="0.25">
      <c r="A11763" s="359" t="s">
        <v>5869</v>
      </c>
      <c r="B11763" s="359" t="s">
        <v>5870</v>
      </c>
      <c r="C11763" s="359" t="s">
        <v>10</v>
      </c>
      <c r="D11763" s="359">
        <v>368.03</v>
      </c>
      <c r="E11763" s="243" t="s">
        <v>3777</v>
      </c>
      <c r="F11763" s="359">
        <v>466.29</v>
      </c>
    </row>
    <row r="11764" spans="1:6" ht="13.5" thickBot="1" x14ac:dyDescent="0.25">
      <c r="A11764" s="358" t="s">
        <v>5871</v>
      </c>
      <c r="B11764" s="358" t="s">
        <v>5872</v>
      </c>
      <c r="C11764" s="358" t="s">
        <v>10</v>
      </c>
      <c r="D11764" s="358">
        <v>209.21</v>
      </c>
      <c r="E11764" s="243" t="s">
        <v>3777</v>
      </c>
      <c r="F11764" s="358">
        <v>265.07</v>
      </c>
    </row>
    <row r="11765" spans="1:6" ht="13.5" thickBot="1" x14ac:dyDescent="0.25">
      <c r="A11765" s="359" t="s">
        <v>5873</v>
      </c>
      <c r="B11765" s="359" t="s">
        <v>5874</v>
      </c>
      <c r="C11765" s="359" t="s">
        <v>10</v>
      </c>
      <c r="D11765" s="359">
        <v>229.98</v>
      </c>
      <c r="E11765" s="243" t="s">
        <v>3777</v>
      </c>
      <c r="F11765" s="359">
        <v>291.38</v>
      </c>
    </row>
    <row r="11766" spans="1:6" ht="13.5" thickBot="1" x14ac:dyDescent="0.25">
      <c r="A11766" s="358" t="s">
        <v>5875</v>
      </c>
      <c r="B11766" s="358" t="s">
        <v>5876</v>
      </c>
      <c r="C11766" s="358" t="s">
        <v>10</v>
      </c>
      <c r="D11766" s="358">
        <v>310.17</v>
      </c>
      <c r="E11766" s="243" t="s">
        <v>3777</v>
      </c>
      <c r="F11766" s="358">
        <v>392.98</v>
      </c>
    </row>
    <row r="11767" spans="1:6" ht="13.5" thickBot="1" x14ac:dyDescent="0.25">
      <c r="A11767" s="359" t="s">
        <v>5877</v>
      </c>
      <c r="B11767" s="359" t="s">
        <v>5878</v>
      </c>
      <c r="C11767" s="359" t="s">
        <v>10</v>
      </c>
      <c r="D11767" s="359">
        <v>384.28</v>
      </c>
      <c r="E11767" s="243" t="s">
        <v>3777</v>
      </c>
      <c r="F11767" s="359">
        <v>486.88</v>
      </c>
    </row>
    <row r="11768" spans="1:6" ht="13.5" thickBot="1" x14ac:dyDescent="0.25">
      <c r="A11768" s="358" t="s">
        <v>5879</v>
      </c>
      <c r="B11768" s="358" t="s">
        <v>5880</v>
      </c>
      <c r="C11768" s="358" t="s">
        <v>10</v>
      </c>
      <c r="D11768" s="358">
        <v>220.44</v>
      </c>
      <c r="E11768" s="243" t="s">
        <v>3777</v>
      </c>
      <c r="F11768" s="358">
        <v>279.3</v>
      </c>
    </row>
    <row r="11769" spans="1:6" ht="13.5" thickBot="1" x14ac:dyDescent="0.25">
      <c r="A11769" s="359" t="s">
        <v>5881</v>
      </c>
      <c r="B11769" s="359" t="s">
        <v>5882</v>
      </c>
      <c r="C11769" s="359" t="s">
        <v>10</v>
      </c>
      <c r="D11769" s="359">
        <v>225.67</v>
      </c>
      <c r="E11769" s="243" t="s">
        <v>3777</v>
      </c>
      <c r="F11769" s="359">
        <v>285.92</v>
      </c>
    </row>
    <row r="11770" spans="1:6" ht="13.5" thickBot="1" x14ac:dyDescent="0.25">
      <c r="A11770" s="358" t="s">
        <v>5883</v>
      </c>
      <c r="B11770" s="358" t="s">
        <v>5884</v>
      </c>
      <c r="C11770" s="358" t="s">
        <v>10</v>
      </c>
      <c r="D11770" s="358">
        <v>386.51</v>
      </c>
      <c r="E11770" s="243" t="s">
        <v>3777</v>
      </c>
      <c r="F11770" s="358">
        <v>489.71</v>
      </c>
    </row>
    <row r="11771" spans="1:6" ht="13.5" thickBot="1" x14ac:dyDescent="0.25">
      <c r="A11771" s="359" t="s">
        <v>5885</v>
      </c>
      <c r="B11771" s="359" t="s">
        <v>5886</v>
      </c>
      <c r="C11771" s="359" t="s">
        <v>10</v>
      </c>
      <c r="D11771" s="359">
        <v>535.94000000000005</v>
      </c>
      <c r="E11771" s="243" t="s">
        <v>3777</v>
      </c>
      <c r="F11771" s="359">
        <v>679.04</v>
      </c>
    </row>
    <row r="11772" spans="1:6" ht="13.5" thickBot="1" x14ac:dyDescent="0.25">
      <c r="A11772" s="358" t="s">
        <v>5887</v>
      </c>
      <c r="B11772" s="358" t="s">
        <v>5888</v>
      </c>
      <c r="C11772" s="358" t="s">
        <v>10</v>
      </c>
      <c r="D11772" s="360">
        <v>1283.5999999999999</v>
      </c>
      <c r="E11772" s="243" t="s">
        <v>3777</v>
      </c>
      <c r="F11772" s="360">
        <v>1626.33</v>
      </c>
    </row>
    <row r="11773" spans="1:6" ht="13.5" thickBot="1" x14ac:dyDescent="0.25">
      <c r="A11773" s="359" t="s">
        <v>5889</v>
      </c>
      <c r="B11773" s="359" t="s">
        <v>5890</v>
      </c>
      <c r="C11773" s="359" t="s">
        <v>10</v>
      </c>
      <c r="D11773" s="361">
        <v>1682.93</v>
      </c>
      <c r="E11773" s="243" t="s">
        <v>3777</v>
      </c>
      <c r="F11773" s="361">
        <v>2132.27</v>
      </c>
    </row>
    <row r="11774" spans="1:6" ht="13.5" thickBot="1" x14ac:dyDescent="0.25">
      <c r="A11774" s="358" t="s">
        <v>5891</v>
      </c>
      <c r="B11774" s="358" t="s">
        <v>5892</v>
      </c>
      <c r="C11774" s="358" t="s">
        <v>10</v>
      </c>
      <c r="D11774" s="360">
        <v>2118.75</v>
      </c>
      <c r="E11774" s="243" t="s">
        <v>3777</v>
      </c>
      <c r="F11774" s="360">
        <v>2684.46</v>
      </c>
    </row>
    <row r="11775" spans="1:6" ht="13.5" thickBot="1" x14ac:dyDescent="0.25">
      <c r="A11775" s="359" t="s">
        <v>5893</v>
      </c>
      <c r="B11775" s="359" t="s">
        <v>5894</v>
      </c>
      <c r="C11775" s="359" t="s">
        <v>10</v>
      </c>
      <c r="D11775" s="361">
        <v>2578.9899999999998</v>
      </c>
      <c r="E11775" s="243" t="s">
        <v>3777</v>
      </c>
      <c r="F11775" s="361">
        <v>3267.58</v>
      </c>
    </row>
    <row r="11776" spans="1:6" ht="13.5" thickBot="1" x14ac:dyDescent="0.25">
      <c r="A11776" s="358" t="s">
        <v>5895</v>
      </c>
      <c r="B11776" s="358" t="s">
        <v>5896</v>
      </c>
      <c r="C11776" s="358" t="s">
        <v>10</v>
      </c>
      <c r="D11776" s="360">
        <v>3126.86</v>
      </c>
      <c r="E11776" s="243" t="s">
        <v>3777</v>
      </c>
      <c r="F11776" s="360">
        <v>3961.73</v>
      </c>
    </row>
    <row r="11777" spans="1:6" ht="13.5" thickBot="1" x14ac:dyDescent="0.25">
      <c r="A11777" s="359" t="s">
        <v>5897</v>
      </c>
      <c r="B11777" s="359" t="s">
        <v>5898</v>
      </c>
      <c r="C11777" s="359" t="s">
        <v>10</v>
      </c>
      <c r="D11777" s="361">
        <v>3722.7</v>
      </c>
      <c r="E11777" s="243" t="s">
        <v>3777</v>
      </c>
      <c r="F11777" s="361">
        <v>4716.66</v>
      </c>
    </row>
    <row r="11778" spans="1:6" ht="13.5" thickBot="1" x14ac:dyDescent="0.25">
      <c r="A11778" s="358" t="s">
        <v>5899</v>
      </c>
      <c r="B11778" s="358" t="s">
        <v>5900</v>
      </c>
      <c r="C11778" s="358" t="s">
        <v>10</v>
      </c>
      <c r="D11778" s="360">
        <v>4453.95</v>
      </c>
      <c r="E11778" s="243" t="s">
        <v>3777</v>
      </c>
      <c r="F11778" s="360">
        <v>5643.15</v>
      </c>
    </row>
    <row r="11779" spans="1:6" ht="13.5" thickBot="1" x14ac:dyDescent="0.25">
      <c r="A11779" s="359" t="s">
        <v>5901</v>
      </c>
      <c r="B11779" s="359" t="s">
        <v>5902</v>
      </c>
      <c r="C11779" s="359" t="s">
        <v>10</v>
      </c>
      <c r="D11779" s="361">
        <v>3706.14</v>
      </c>
      <c r="E11779" s="243" t="s">
        <v>3777</v>
      </c>
      <c r="F11779" s="361">
        <v>4695.68</v>
      </c>
    </row>
    <row r="11780" spans="1:6" ht="13.5" thickBot="1" x14ac:dyDescent="0.25">
      <c r="A11780" s="358" t="s">
        <v>5903</v>
      </c>
      <c r="B11780" s="358" t="s">
        <v>5904</v>
      </c>
      <c r="C11780" s="358" t="s">
        <v>10</v>
      </c>
      <c r="D11780" s="360">
        <v>4149.21</v>
      </c>
      <c r="E11780" s="243" t="s">
        <v>3777</v>
      </c>
      <c r="F11780" s="360">
        <v>5257.04</v>
      </c>
    </row>
    <row r="11781" spans="1:6" ht="13.5" thickBot="1" x14ac:dyDescent="0.25">
      <c r="A11781" s="359" t="s">
        <v>5905</v>
      </c>
      <c r="B11781" s="359" t="s">
        <v>5906</v>
      </c>
      <c r="C11781" s="359" t="s">
        <v>10</v>
      </c>
      <c r="D11781" s="361">
        <v>4644.62</v>
      </c>
      <c r="E11781" s="243" t="s">
        <v>3777</v>
      </c>
      <c r="F11781" s="361">
        <v>5884.73</v>
      </c>
    </row>
    <row r="11782" spans="1:6" ht="13.5" thickBot="1" x14ac:dyDescent="0.25">
      <c r="A11782" s="358" t="s">
        <v>5907</v>
      </c>
      <c r="B11782" s="358" t="s">
        <v>5908</v>
      </c>
      <c r="C11782" s="358" t="s">
        <v>10</v>
      </c>
      <c r="D11782" s="360">
        <v>5392.67</v>
      </c>
      <c r="E11782" s="243" t="s">
        <v>3777</v>
      </c>
      <c r="F11782" s="360">
        <v>6832.51</v>
      </c>
    </row>
    <row r="11783" spans="1:6" ht="13.5" thickBot="1" x14ac:dyDescent="0.25">
      <c r="A11783" s="359" t="s">
        <v>5909</v>
      </c>
      <c r="B11783" s="359" t="s">
        <v>5910</v>
      </c>
      <c r="C11783" s="359" t="s">
        <v>10</v>
      </c>
      <c r="D11783" s="361">
        <v>6552.6</v>
      </c>
      <c r="E11783" s="243" t="s">
        <v>3777</v>
      </c>
      <c r="F11783" s="361">
        <v>8302.15</v>
      </c>
    </row>
    <row r="11784" spans="1:6" ht="13.5" thickBot="1" x14ac:dyDescent="0.25">
      <c r="A11784" s="358" t="s">
        <v>5911</v>
      </c>
      <c r="B11784" s="358" t="s">
        <v>5912</v>
      </c>
      <c r="C11784" s="358" t="s">
        <v>10</v>
      </c>
      <c r="D11784" s="360">
        <v>4782.99</v>
      </c>
      <c r="E11784" s="243" t="s">
        <v>3777</v>
      </c>
      <c r="F11784" s="360">
        <v>6060.05</v>
      </c>
    </row>
    <row r="11785" spans="1:6" ht="13.5" thickBot="1" x14ac:dyDescent="0.25">
      <c r="A11785" s="359" t="s">
        <v>5913</v>
      </c>
      <c r="B11785" s="359" t="s">
        <v>5914</v>
      </c>
      <c r="C11785" s="359" t="s">
        <v>10</v>
      </c>
      <c r="D11785" s="361">
        <v>5378.02</v>
      </c>
      <c r="E11785" s="243" t="s">
        <v>3777</v>
      </c>
      <c r="F11785" s="361">
        <v>6813.95</v>
      </c>
    </row>
    <row r="11786" spans="1:6" ht="13.5" thickBot="1" x14ac:dyDescent="0.25">
      <c r="A11786" s="358" t="s">
        <v>5915</v>
      </c>
      <c r="B11786" s="358" t="s">
        <v>5916</v>
      </c>
      <c r="C11786" s="358" t="s">
        <v>10</v>
      </c>
      <c r="D11786" s="360">
        <v>6042.37</v>
      </c>
      <c r="E11786" s="243" t="s">
        <v>3777</v>
      </c>
      <c r="F11786" s="360">
        <v>7655.68</v>
      </c>
    </row>
    <row r="11787" spans="1:6" ht="13.5" thickBot="1" x14ac:dyDescent="0.25">
      <c r="A11787" s="359" t="s">
        <v>5917</v>
      </c>
      <c r="B11787" s="359" t="s">
        <v>5918</v>
      </c>
      <c r="C11787" s="359" t="s">
        <v>10</v>
      </c>
      <c r="D11787" s="361">
        <v>7046.2</v>
      </c>
      <c r="E11787" s="243" t="s">
        <v>3777</v>
      </c>
      <c r="F11787" s="361">
        <v>8927.5300000000007</v>
      </c>
    </row>
    <row r="11788" spans="1:6" ht="13.5" thickBot="1" x14ac:dyDescent="0.25">
      <c r="A11788" s="358" t="s">
        <v>5919</v>
      </c>
      <c r="B11788" s="358" t="s">
        <v>5920</v>
      </c>
      <c r="C11788" s="358" t="s">
        <v>10</v>
      </c>
      <c r="D11788" s="360">
        <v>8798.31</v>
      </c>
      <c r="E11788" s="243" t="s">
        <v>3777</v>
      </c>
      <c r="F11788" s="360">
        <v>11147.46</v>
      </c>
    </row>
    <row r="11789" spans="1:6" ht="13.5" thickBot="1" x14ac:dyDescent="0.25">
      <c r="A11789" s="359" t="s">
        <v>5921</v>
      </c>
      <c r="B11789" s="359" t="s">
        <v>5922</v>
      </c>
      <c r="C11789" s="359" t="s">
        <v>10</v>
      </c>
      <c r="D11789" s="361">
        <v>6074.51</v>
      </c>
      <c r="E11789" s="243" t="s">
        <v>3777</v>
      </c>
      <c r="F11789" s="361">
        <v>7696.41</v>
      </c>
    </row>
    <row r="11790" spans="1:6" ht="13.5" thickBot="1" x14ac:dyDescent="0.25">
      <c r="A11790" s="358" t="s">
        <v>5923</v>
      </c>
      <c r="B11790" s="358" t="s">
        <v>5924</v>
      </c>
      <c r="C11790" s="358" t="s">
        <v>10</v>
      </c>
      <c r="D11790" s="360">
        <v>6860.44</v>
      </c>
      <c r="E11790" s="243" t="s">
        <v>3777</v>
      </c>
      <c r="F11790" s="360">
        <v>8692.18</v>
      </c>
    </row>
    <row r="11791" spans="1:6" ht="13.5" thickBot="1" x14ac:dyDescent="0.25">
      <c r="A11791" s="359" t="s">
        <v>5925</v>
      </c>
      <c r="B11791" s="359" t="s">
        <v>5926</v>
      </c>
      <c r="C11791" s="359" t="s">
        <v>10</v>
      </c>
      <c r="D11791" s="361">
        <v>7738.65</v>
      </c>
      <c r="E11791" s="243" t="s">
        <v>3777</v>
      </c>
      <c r="F11791" s="361">
        <v>9804.8700000000008</v>
      </c>
    </row>
    <row r="11792" spans="1:6" ht="13.5" thickBot="1" x14ac:dyDescent="0.25">
      <c r="A11792" s="358" t="s">
        <v>5927</v>
      </c>
      <c r="B11792" s="358" t="s">
        <v>5928</v>
      </c>
      <c r="C11792" s="358" t="s">
        <v>10</v>
      </c>
      <c r="D11792" s="360">
        <v>9065.8799999999992</v>
      </c>
      <c r="E11792" s="243" t="s">
        <v>3777</v>
      </c>
      <c r="F11792" s="360">
        <v>11486.47</v>
      </c>
    </row>
    <row r="11793" spans="1:6" ht="13.5" thickBot="1" x14ac:dyDescent="0.25">
      <c r="A11793" s="359" t="s">
        <v>5929</v>
      </c>
      <c r="B11793" s="359" t="s">
        <v>5930</v>
      </c>
      <c r="C11793" s="359" t="s">
        <v>10</v>
      </c>
      <c r="D11793" s="361">
        <v>11381.23</v>
      </c>
      <c r="E11793" s="243" t="s">
        <v>3777</v>
      </c>
      <c r="F11793" s="361">
        <v>14420.02</v>
      </c>
    </row>
    <row r="11794" spans="1:6" ht="13.5" thickBot="1" x14ac:dyDescent="0.25">
      <c r="A11794" s="358" t="s">
        <v>5931</v>
      </c>
      <c r="B11794" s="358" t="s">
        <v>5932</v>
      </c>
      <c r="C11794" s="358" t="s">
        <v>10</v>
      </c>
      <c r="D11794" s="360">
        <v>7613.49</v>
      </c>
      <c r="E11794" s="243" t="s">
        <v>3777</v>
      </c>
      <c r="F11794" s="360">
        <v>9646.2900000000009</v>
      </c>
    </row>
    <row r="11795" spans="1:6" ht="13.5" thickBot="1" x14ac:dyDescent="0.25">
      <c r="A11795" s="359" t="s">
        <v>5933</v>
      </c>
      <c r="B11795" s="359" t="s">
        <v>5934</v>
      </c>
      <c r="C11795" s="359" t="s">
        <v>10</v>
      </c>
      <c r="D11795" s="361">
        <v>8620.69</v>
      </c>
      <c r="E11795" s="243" t="s">
        <v>3777</v>
      </c>
      <c r="F11795" s="361">
        <v>10922.41</v>
      </c>
    </row>
    <row r="11796" spans="1:6" ht="13.5" thickBot="1" x14ac:dyDescent="0.25">
      <c r="A11796" s="358" t="s">
        <v>5935</v>
      </c>
      <c r="B11796" s="358" t="s">
        <v>5936</v>
      </c>
      <c r="C11796" s="358" t="s">
        <v>10</v>
      </c>
      <c r="D11796" s="360">
        <v>9755.33</v>
      </c>
      <c r="E11796" s="243" t="s">
        <v>3777</v>
      </c>
      <c r="F11796" s="360">
        <v>12360.01</v>
      </c>
    </row>
    <row r="11797" spans="1:6" ht="13.5" thickBot="1" x14ac:dyDescent="0.25">
      <c r="A11797" s="359" t="s">
        <v>5937</v>
      </c>
      <c r="B11797" s="359" t="s">
        <v>5938</v>
      </c>
      <c r="C11797" s="359" t="s">
        <v>10</v>
      </c>
      <c r="D11797" s="361">
        <v>11477.96</v>
      </c>
      <c r="E11797" s="243" t="s">
        <v>3777</v>
      </c>
      <c r="F11797" s="361">
        <v>14542.57</v>
      </c>
    </row>
    <row r="11798" spans="1:6" ht="13.5" thickBot="1" x14ac:dyDescent="0.25">
      <c r="A11798" s="358" t="s">
        <v>5939</v>
      </c>
      <c r="B11798" s="358" t="s">
        <v>5940</v>
      </c>
      <c r="C11798" s="358" t="s">
        <v>10</v>
      </c>
      <c r="D11798" s="360">
        <v>14469.11</v>
      </c>
      <c r="E11798" s="243" t="s">
        <v>3777</v>
      </c>
      <c r="F11798" s="360">
        <v>18332.36</v>
      </c>
    </row>
    <row r="11799" spans="1:6" ht="13.5" thickBot="1" x14ac:dyDescent="0.25">
      <c r="A11799" s="359" t="s">
        <v>5941</v>
      </c>
      <c r="B11799" s="359" t="s">
        <v>5942</v>
      </c>
      <c r="C11799" s="359" t="s">
        <v>10</v>
      </c>
      <c r="D11799" s="361">
        <v>9060.66</v>
      </c>
      <c r="E11799" s="243" t="s">
        <v>3777</v>
      </c>
      <c r="F11799" s="361">
        <v>11479.86</v>
      </c>
    </row>
    <row r="11800" spans="1:6" ht="13.5" thickBot="1" x14ac:dyDescent="0.25">
      <c r="A11800" s="358" t="s">
        <v>5943</v>
      </c>
      <c r="B11800" s="358" t="s">
        <v>5944</v>
      </c>
      <c r="C11800" s="358" t="s">
        <v>10</v>
      </c>
      <c r="D11800" s="360">
        <v>10278.64</v>
      </c>
      <c r="E11800" s="243" t="s">
        <v>3777</v>
      </c>
      <c r="F11800" s="360">
        <v>13023.04</v>
      </c>
    </row>
    <row r="11801" spans="1:6" ht="13.5" thickBot="1" x14ac:dyDescent="0.25">
      <c r="A11801" s="359" t="s">
        <v>5945</v>
      </c>
      <c r="B11801" s="359" t="s">
        <v>5946</v>
      </c>
      <c r="C11801" s="359" t="s">
        <v>10</v>
      </c>
      <c r="D11801" s="361">
        <v>11739.61</v>
      </c>
      <c r="E11801" s="243" t="s">
        <v>3777</v>
      </c>
      <c r="F11801" s="361">
        <v>14874.09</v>
      </c>
    </row>
    <row r="11802" spans="1:6" ht="13.5" thickBot="1" x14ac:dyDescent="0.25">
      <c r="A11802" s="358" t="s">
        <v>5947</v>
      </c>
      <c r="B11802" s="358" t="s">
        <v>5948</v>
      </c>
      <c r="C11802" s="358" t="s">
        <v>10</v>
      </c>
      <c r="D11802" s="360">
        <v>13697.43</v>
      </c>
      <c r="E11802" s="243" t="s">
        <v>3777</v>
      </c>
      <c r="F11802" s="360">
        <v>17354.650000000001</v>
      </c>
    </row>
    <row r="11803" spans="1:6" ht="13.5" thickBot="1" x14ac:dyDescent="0.25">
      <c r="A11803" s="359" t="s">
        <v>5949</v>
      </c>
      <c r="B11803" s="359" t="s">
        <v>5950</v>
      </c>
      <c r="C11803" s="359" t="s">
        <v>10</v>
      </c>
      <c r="D11803" s="361">
        <v>17286.849999999999</v>
      </c>
      <c r="E11803" s="243" t="s">
        <v>3777</v>
      </c>
      <c r="F11803" s="361">
        <v>21902.44</v>
      </c>
    </row>
    <row r="11804" spans="1:6" ht="13.5" thickBot="1" x14ac:dyDescent="0.25">
      <c r="A11804" s="358" t="s">
        <v>5951</v>
      </c>
      <c r="B11804" s="358" t="s">
        <v>5952</v>
      </c>
      <c r="C11804" s="358" t="s">
        <v>10</v>
      </c>
      <c r="D11804" s="360">
        <v>11123.39</v>
      </c>
      <c r="E11804" s="243" t="s">
        <v>3777</v>
      </c>
      <c r="F11804" s="360">
        <v>14093.33</v>
      </c>
    </row>
    <row r="11805" spans="1:6" ht="13.5" thickBot="1" x14ac:dyDescent="0.25">
      <c r="A11805" s="359" t="s">
        <v>5953</v>
      </c>
      <c r="B11805" s="359" t="s">
        <v>5954</v>
      </c>
      <c r="C11805" s="359" t="s">
        <v>10</v>
      </c>
      <c r="D11805" s="361">
        <v>12645.59</v>
      </c>
      <c r="E11805" s="243" t="s">
        <v>3777</v>
      </c>
      <c r="F11805" s="361">
        <v>16021.97</v>
      </c>
    </row>
    <row r="11806" spans="1:6" ht="13.5" thickBot="1" x14ac:dyDescent="0.25">
      <c r="A11806" s="358" t="s">
        <v>5955</v>
      </c>
      <c r="B11806" s="358" t="s">
        <v>5956</v>
      </c>
      <c r="C11806" s="358" t="s">
        <v>10</v>
      </c>
      <c r="D11806" s="360">
        <v>14348.91</v>
      </c>
      <c r="E11806" s="243" t="s">
        <v>3777</v>
      </c>
      <c r="F11806" s="360">
        <v>18180.07</v>
      </c>
    </row>
    <row r="11807" spans="1:6" ht="13.5" thickBot="1" x14ac:dyDescent="0.25">
      <c r="A11807" s="359" t="s">
        <v>5957</v>
      </c>
      <c r="B11807" s="359" t="s">
        <v>5958</v>
      </c>
      <c r="C11807" s="359" t="s">
        <v>10</v>
      </c>
      <c r="D11807" s="361">
        <v>16919.990000000002</v>
      </c>
      <c r="E11807" s="243" t="s">
        <v>3777</v>
      </c>
      <c r="F11807" s="361">
        <v>21437.63</v>
      </c>
    </row>
    <row r="11808" spans="1:6" ht="13.5" thickBot="1" x14ac:dyDescent="0.25">
      <c r="A11808" s="358" t="s">
        <v>5959</v>
      </c>
      <c r="B11808" s="358" t="s">
        <v>5960</v>
      </c>
      <c r="C11808" s="358" t="s">
        <v>10</v>
      </c>
      <c r="D11808" s="360">
        <v>21406.48</v>
      </c>
      <c r="E11808" s="243" t="s">
        <v>3777</v>
      </c>
      <c r="F11808" s="360">
        <v>27122.01</v>
      </c>
    </row>
    <row r="11809" spans="1:6" ht="13.5" thickBot="1" x14ac:dyDescent="0.25">
      <c r="A11809" s="359" t="s">
        <v>5961</v>
      </c>
      <c r="B11809" s="359" t="s">
        <v>5962</v>
      </c>
      <c r="C11809" s="359" t="s">
        <v>9</v>
      </c>
      <c r="D11809" s="361">
        <v>2114.2600000000002</v>
      </c>
      <c r="E11809" s="243" t="s">
        <v>3777</v>
      </c>
      <c r="F11809" s="361">
        <v>2678.77</v>
      </c>
    </row>
    <row r="11810" spans="1:6" ht="13.5" thickBot="1" x14ac:dyDescent="0.25">
      <c r="A11810" s="358" t="s">
        <v>5963</v>
      </c>
      <c r="B11810" s="358" t="s">
        <v>5964</v>
      </c>
      <c r="C11810" s="358" t="s">
        <v>9</v>
      </c>
      <c r="D11810" s="360">
        <v>2500.33</v>
      </c>
      <c r="E11810" s="243" t="s">
        <v>3777</v>
      </c>
      <c r="F11810" s="360">
        <v>3167.92</v>
      </c>
    </row>
    <row r="11811" spans="1:6" ht="13.5" thickBot="1" x14ac:dyDescent="0.25">
      <c r="A11811" s="359" t="s">
        <v>5965</v>
      </c>
      <c r="B11811" s="359" t="s">
        <v>5966</v>
      </c>
      <c r="C11811" s="359" t="s">
        <v>9</v>
      </c>
      <c r="D11811" s="361">
        <v>2931.55</v>
      </c>
      <c r="E11811" s="243" t="s">
        <v>3777</v>
      </c>
      <c r="F11811" s="361">
        <v>3714.28</v>
      </c>
    </row>
    <row r="11812" spans="1:6" ht="13.5" thickBot="1" x14ac:dyDescent="0.25">
      <c r="A11812" s="358" t="s">
        <v>5967</v>
      </c>
      <c r="B11812" s="358" t="s">
        <v>5968</v>
      </c>
      <c r="C11812" s="358" t="s">
        <v>9</v>
      </c>
      <c r="D11812" s="360">
        <v>3582.69</v>
      </c>
      <c r="E11812" s="243" t="s">
        <v>3777</v>
      </c>
      <c r="F11812" s="360">
        <v>4539.2700000000004</v>
      </c>
    </row>
    <row r="11813" spans="1:6" ht="13.5" thickBot="1" x14ac:dyDescent="0.25">
      <c r="A11813" s="359" t="s">
        <v>5969</v>
      </c>
      <c r="B11813" s="359" t="s">
        <v>5970</v>
      </c>
      <c r="C11813" s="359" t="s">
        <v>9</v>
      </c>
      <c r="D11813" s="361">
        <v>4720.51</v>
      </c>
      <c r="E11813" s="243" t="s">
        <v>3777</v>
      </c>
      <c r="F11813" s="361">
        <v>5980.89</v>
      </c>
    </row>
    <row r="11814" spans="1:6" ht="13.5" thickBot="1" x14ac:dyDescent="0.25">
      <c r="A11814" s="358" t="s">
        <v>5971</v>
      </c>
      <c r="B11814" s="358" t="s">
        <v>5972</v>
      </c>
      <c r="C11814" s="358" t="s">
        <v>9</v>
      </c>
      <c r="D11814" s="358">
        <v>387.91</v>
      </c>
      <c r="E11814" s="243" t="s">
        <v>3777</v>
      </c>
      <c r="F11814" s="358">
        <v>491.48</v>
      </c>
    </row>
    <row r="11815" spans="1:6" ht="13.5" thickBot="1" x14ac:dyDescent="0.25">
      <c r="A11815" s="359" t="s">
        <v>5973</v>
      </c>
      <c r="B11815" s="359" t="s">
        <v>5974</v>
      </c>
      <c r="C11815" s="359" t="s">
        <v>9</v>
      </c>
      <c r="D11815" s="359">
        <v>420.65</v>
      </c>
      <c r="E11815" s="243" t="s">
        <v>3777</v>
      </c>
      <c r="F11815" s="359">
        <v>532.96</v>
      </c>
    </row>
    <row r="11816" spans="1:6" ht="13.5" thickBot="1" x14ac:dyDescent="0.25">
      <c r="A11816" s="358" t="s">
        <v>5975</v>
      </c>
      <c r="B11816" s="358" t="s">
        <v>5976</v>
      </c>
      <c r="C11816" s="358" t="s">
        <v>9</v>
      </c>
      <c r="D11816" s="358">
        <v>457.32</v>
      </c>
      <c r="E11816" s="243" t="s">
        <v>3777</v>
      </c>
      <c r="F11816" s="358">
        <v>579.42999999999995</v>
      </c>
    </row>
    <row r="11817" spans="1:6" ht="13.5" thickBot="1" x14ac:dyDescent="0.25">
      <c r="A11817" s="359" t="s">
        <v>5977</v>
      </c>
      <c r="B11817" s="359" t="s">
        <v>5978</v>
      </c>
      <c r="C11817" s="359" t="s">
        <v>9</v>
      </c>
      <c r="D11817" s="359">
        <v>511.71</v>
      </c>
      <c r="E11817" s="243" t="s">
        <v>3777</v>
      </c>
      <c r="F11817" s="359">
        <v>648.33000000000004</v>
      </c>
    </row>
    <row r="11818" spans="1:6" ht="13.5" thickBot="1" x14ac:dyDescent="0.25">
      <c r="A11818" s="358" t="s">
        <v>5979</v>
      </c>
      <c r="B11818" s="358" t="s">
        <v>5980</v>
      </c>
      <c r="C11818" s="358" t="s">
        <v>9</v>
      </c>
      <c r="D11818" s="358">
        <v>605.45000000000005</v>
      </c>
      <c r="E11818" s="243" t="s">
        <v>3777</v>
      </c>
      <c r="F11818" s="358">
        <v>767.1</v>
      </c>
    </row>
    <row r="11819" spans="1:6" ht="13.5" thickBot="1" x14ac:dyDescent="0.25">
      <c r="A11819" s="359" t="s">
        <v>5981</v>
      </c>
      <c r="B11819" s="359" t="s">
        <v>5982</v>
      </c>
      <c r="C11819" s="359" t="s">
        <v>9</v>
      </c>
      <c r="D11819" s="359">
        <v>430.02</v>
      </c>
      <c r="E11819" s="243" t="s">
        <v>3777</v>
      </c>
      <c r="F11819" s="359">
        <v>544.84</v>
      </c>
    </row>
    <row r="11820" spans="1:6" ht="13.5" thickBot="1" x14ac:dyDescent="0.25">
      <c r="A11820" s="358" t="s">
        <v>5983</v>
      </c>
      <c r="B11820" s="358" t="s">
        <v>5984</v>
      </c>
      <c r="C11820" s="358" t="s">
        <v>9</v>
      </c>
      <c r="D11820" s="358">
        <v>462.76</v>
      </c>
      <c r="E11820" s="243" t="s">
        <v>3777</v>
      </c>
      <c r="F11820" s="358">
        <v>586.32000000000005</v>
      </c>
    </row>
    <row r="11821" spans="1:6" ht="13.5" thickBot="1" x14ac:dyDescent="0.25">
      <c r="A11821" s="359" t="s">
        <v>5985</v>
      </c>
      <c r="B11821" s="359" t="s">
        <v>5986</v>
      </c>
      <c r="C11821" s="359" t="s">
        <v>9</v>
      </c>
      <c r="D11821" s="359">
        <v>499.44</v>
      </c>
      <c r="E11821" s="243" t="s">
        <v>3777</v>
      </c>
      <c r="F11821" s="359">
        <v>632.78</v>
      </c>
    </row>
    <row r="11822" spans="1:6" ht="13.5" thickBot="1" x14ac:dyDescent="0.25">
      <c r="A11822" s="358" t="s">
        <v>5987</v>
      </c>
      <c r="B11822" s="358" t="s">
        <v>5988</v>
      </c>
      <c r="C11822" s="358" t="s">
        <v>9</v>
      </c>
      <c r="D11822" s="358">
        <v>553.82000000000005</v>
      </c>
      <c r="E11822" s="243" t="s">
        <v>3777</v>
      </c>
      <c r="F11822" s="358">
        <v>701.69</v>
      </c>
    </row>
    <row r="11823" spans="1:6" ht="13.5" thickBot="1" x14ac:dyDescent="0.25">
      <c r="A11823" s="359" t="s">
        <v>5989</v>
      </c>
      <c r="B11823" s="359" t="s">
        <v>5990</v>
      </c>
      <c r="C11823" s="359" t="s">
        <v>9</v>
      </c>
      <c r="D11823" s="359">
        <v>647.55999999999995</v>
      </c>
      <c r="E11823" s="243" t="s">
        <v>3777</v>
      </c>
      <c r="F11823" s="359">
        <v>820.46</v>
      </c>
    </row>
    <row r="11824" spans="1:6" ht="13.5" thickBot="1" x14ac:dyDescent="0.25">
      <c r="A11824" s="358" t="s">
        <v>5991</v>
      </c>
      <c r="B11824" s="358" t="s">
        <v>5992</v>
      </c>
      <c r="C11824" s="358" t="s">
        <v>10</v>
      </c>
      <c r="D11824" s="360">
        <v>1323.03</v>
      </c>
      <c r="E11824" s="243" t="s">
        <v>3777</v>
      </c>
      <c r="F11824" s="360">
        <v>1676.28</v>
      </c>
    </row>
    <row r="11825" spans="1:6" ht="13.5" thickBot="1" x14ac:dyDescent="0.25">
      <c r="A11825" s="359" t="s">
        <v>5993</v>
      </c>
      <c r="B11825" s="359" t="s">
        <v>5994</v>
      </c>
      <c r="C11825" s="359" t="s">
        <v>10</v>
      </c>
      <c r="D11825" s="361">
        <v>1740.51</v>
      </c>
      <c r="E11825" s="243" t="s">
        <v>3777</v>
      </c>
      <c r="F11825" s="361">
        <v>2205.23</v>
      </c>
    </row>
    <row r="11826" spans="1:6" ht="13.5" thickBot="1" x14ac:dyDescent="0.25">
      <c r="A11826" s="358" t="s">
        <v>5995</v>
      </c>
      <c r="B11826" s="358" t="s">
        <v>5996</v>
      </c>
      <c r="C11826" s="358" t="s">
        <v>10</v>
      </c>
      <c r="D11826" s="360">
        <v>2195.56</v>
      </c>
      <c r="E11826" s="243" t="s">
        <v>3777</v>
      </c>
      <c r="F11826" s="360">
        <v>2781.78</v>
      </c>
    </row>
    <row r="11827" spans="1:6" ht="13.5" thickBot="1" x14ac:dyDescent="0.25">
      <c r="A11827" s="359" t="s">
        <v>5997</v>
      </c>
      <c r="B11827" s="359" t="s">
        <v>5998</v>
      </c>
      <c r="C11827" s="359" t="s">
        <v>10</v>
      </c>
      <c r="D11827" s="361">
        <v>2677.58</v>
      </c>
      <c r="E11827" s="243" t="s">
        <v>3777</v>
      </c>
      <c r="F11827" s="361">
        <v>3392.5</v>
      </c>
    </row>
    <row r="11828" spans="1:6" ht="13.5" thickBot="1" x14ac:dyDescent="0.25">
      <c r="A11828" s="358" t="s">
        <v>5999</v>
      </c>
      <c r="B11828" s="358" t="s">
        <v>6000</v>
      </c>
      <c r="C11828" s="358" t="s">
        <v>10</v>
      </c>
      <c r="D11828" s="360">
        <v>3253.36</v>
      </c>
      <c r="E11828" s="243" t="s">
        <v>3777</v>
      </c>
      <c r="F11828" s="360">
        <v>4122.01</v>
      </c>
    </row>
    <row r="11829" spans="1:6" ht="13.5" thickBot="1" x14ac:dyDescent="0.25">
      <c r="A11829" s="359" t="s">
        <v>6001</v>
      </c>
      <c r="B11829" s="359" t="s">
        <v>6002</v>
      </c>
      <c r="C11829" s="359" t="s">
        <v>10</v>
      </c>
      <c r="D11829" s="361">
        <v>3880.41</v>
      </c>
      <c r="E11829" s="243" t="s">
        <v>3777</v>
      </c>
      <c r="F11829" s="361">
        <v>4916.4799999999996</v>
      </c>
    </row>
    <row r="11830" spans="1:6" ht="13.5" thickBot="1" x14ac:dyDescent="0.25">
      <c r="A11830" s="358" t="s">
        <v>6003</v>
      </c>
      <c r="B11830" s="358" t="s">
        <v>6004</v>
      </c>
      <c r="C11830" s="358" t="s">
        <v>10</v>
      </c>
      <c r="D11830" s="360">
        <v>4642.46</v>
      </c>
      <c r="E11830" s="243" t="s">
        <v>3777</v>
      </c>
      <c r="F11830" s="360">
        <v>5882</v>
      </c>
    </row>
    <row r="11831" spans="1:6" ht="13.5" thickBot="1" x14ac:dyDescent="0.25">
      <c r="A11831" s="359" t="s">
        <v>6005</v>
      </c>
      <c r="B11831" s="359" t="s">
        <v>6006</v>
      </c>
      <c r="C11831" s="359" t="s">
        <v>10</v>
      </c>
      <c r="D11831" s="361">
        <v>3763.72</v>
      </c>
      <c r="E11831" s="243" t="s">
        <v>3777</v>
      </c>
      <c r="F11831" s="361">
        <v>4768.63</v>
      </c>
    </row>
    <row r="11832" spans="1:6" ht="13.5" thickBot="1" x14ac:dyDescent="0.25">
      <c r="A11832" s="358" t="s">
        <v>6007</v>
      </c>
      <c r="B11832" s="358" t="s">
        <v>6008</v>
      </c>
      <c r="C11832" s="358" t="s">
        <v>10</v>
      </c>
      <c r="D11832" s="360">
        <v>4206.79</v>
      </c>
      <c r="E11832" s="243" t="s">
        <v>3777</v>
      </c>
      <c r="F11832" s="360">
        <v>5330</v>
      </c>
    </row>
    <row r="11833" spans="1:6" ht="13.5" thickBot="1" x14ac:dyDescent="0.25">
      <c r="A11833" s="359" t="s">
        <v>6009</v>
      </c>
      <c r="B11833" s="359" t="s">
        <v>6010</v>
      </c>
      <c r="C11833" s="359" t="s">
        <v>10</v>
      </c>
      <c r="D11833" s="361">
        <v>4702.2</v>
      </c>
      <c r="E11833" s="243" t="s">
        <v>3777</v>
      </c>
      <c r="F11833" s="361">
        <v>5957.69</v>
      </c>
    </row>
    <row r="11834" spans="1:6" ht="13.5" thickBot="1" x14ac:dyDescent="0.25">
      <c r="A11834" s="358" t="s">
        <v>6011</v>
      </c>
      <c r="B11834" s="358" t="s">
        <v>6012</v>
      </c>
      <c r="C11834" s="358" t="s">
        <v>10</v>
      </c>
      <c r="D11834" s="360">
        <v>5450.25</v>
      </c>
      <c r="E11834" s="243" t="s">
        <v>3777</v>
      </c>
      <c r="F11834" s="360">
        <v>6905.47</v>
      </c>
    </row>
    <row r="11835" spans="1:6" ht="13.5" thickBot="1" x14ac:dyDescent="0.25">
      <c r="A11835" s="359" t="s">
        <v>6013</v>
      </c>
      <c r="B11835" s="359" t="s">
        <v>6014</v>
      </c>
      <c r="C11835" s="359" t="s">
        <v>10</v>
      </c>
      <c r="D11835" s="361">
        <v>6610.19</v>
      </c>
      <c r="E11835" s="243" t="s">
        <v>3777</v>
      </c>
      <c r="F11835" s="361">
        <v>8375.11</v>
      </c>
    </row>
    <row r="11836" spans="1:6" ht="13.5" thickBot="1" x14ac:dyDescent="0.25">
      <c r="A11836" s="358" t="s">
        <v>6015</v>
      </c>
      <c r="B11836" s="358" t="s">
        <v>6016</v>
      </c>
      <c r="C11836" s="358" t="s">
        <v>10</v>
      </c>
      <c r="D11836" s="360">
        <v>4859.8</v>
      </c>
      <c r="E11836" s="243" t="s">
        <v>3777</v>
      </c>
      <c r="F11836" s="360">
        <v>6157.37</v>
      </c>
    </row>
    <row r="11837" spans="1:6" ht="13.5" thickBot="1" x14ac:dyDescent="0.25">
      <c r="A11837" s="359" t="s">
        <v>6017</v>
      </c>
      <c r="B11837" s="359" t="s">
        <v>6018</v>
      </c>
      <c r="C11837" s="359" t="s">
        <v>10</v>
      </c>
      <c r="D11837" s="361">
        <v>5454.83</v>
      </c>
      <c r="E11837" s="243" t="s">
        <v>3777</v>
      </c>
      <c r="F11837" s="361">
        <v>6911.27</v>
      </c>
    </row>
    <row r="11838" spans="1:6" ht="13.5" thickBot="1" x14ac:dyDescent="0.25">
      <c r="A11838" s="358" t="s">
        <v>6019</v>
      </c>
      <c r="B11838" s="358" t="s">
        <v>6020</v>
      </c>
      <c r="C11838" s="358" t="s">
        <v>10</v>
      </c>
      <c r="D11838" s="360">
        <v>6119.18</v>
      </c>
      <c r="E11838" s="243" t="s">
        <v>3777</v>
      </c>
      <c r="F11838" s="360">
        <v>7753</v>
      </c>
    </row>
    <row r="11839" spans="1:6" ht="13.5" thickBot="1" x14ac:dyDescent="0.25">
      <c r="A11839" s="359" t="s">
        <v>6021</v>
      </c>
      <c r="B11839" s="359" t="s">
        <v>6022</v>
      </c>
      <c r="C11839" s="359" t="s">
        <v>10</v>
      </c>
      <c r="D11839" s="361">
        <v>7123.01</v>
      </c>
      <c r="E11839" s="243" t="s">
        <v>3777</v>
      </c>
      <c r="F11839" s="361">
        <v>9024.85</v>
      </c>
    </row>
    <row r="11840" spans="1:6" ht="13.5" thickBot="1" x14ac:dyDescent="0.25">
      <c r="A11840" s="358" t="s">
        <v>6023</v>
      </c>
      <c r="B11840" s="358" t="s">
        <v>6024</v>
      </c>
      <c r="C11840" s="358" t="s">
        <v>10</v>
      </c>
      <c r="D11840" s="360">
        <v>8875.1200000000008</v>
      </c>
      <c r="E11840" s="243" t="s">
        <v>3777</v>
      </c>
      <c r="F11840" s="360">
        <v>11244.78</v>
      </c>
    </row>
    <row r="11841" spans="1:6" ht="13.5" thickBot="1" x14ac:dyDescent="0.25">
      <c r="A11841" s="359" t="s">
        <v>6025</v>
      </c>
      <c r="B11841" s="359" t="s">
        <v>6026</v>
      </c>
      <c r="C11841" s="359" t="s">
        <v>10</v>
      </c>
      <c r="D11841" s="361">
        <v>6173.1</v>
      </c>
      <c r="E11841" s="243" t="s">
        <v>3777</v>
      </c>
      <c r="F11841" s="361">
        <v>7821.32</v>
      </c>
    </row>
    <row r="11842" spans="1:6" ht="13.5" thickBot="1" x14ac:dyDescent="0.25">
      <c r="A11842" s="358" t="s">
        <v>6027</v>
      </c>
      <c r="B11842" s="358" t="s">
        <v>6028</v>
      </c>
      <c r="C11842" s="358" t="s">
        <v>10</v>
      </c>
      <c r="D11842" s="360">
        <v>6959.04</v>
      </c>
      <c r="E11842" s="243" t="s">
        <v>3777</v>
      </c>
      <c r="F11842" s="360">
        <v>8817.1</v>
      </c>
    </row>
    <row r="11843" spans="1:6" ht="13.5" thickBot="1" x14ac:dyDescent="0.25">
      <c r="A11843" s="359" t="s">
        <v>6029</v>
      </c>
      <c r="B11843" s="359" t="s">
        <v>6030</v>
      </c>
      <c r="C11843" s="359" t="s">
        <v>10</v>
      </c>
      <c r="D11843" s="361">
        <v>7837.25</v>
      </c>
      <c r="E11843" s="243" t="s">
        <v>3777</v>
      </c>
      <c r="F11843" s="361">
        <v>9929.7900000000009</v>
      </c>
    </row>
    <row r="11844" spans="1:6" ht="13.5" thickBot="1" x14ac:dyDescent="0.25">
      <c r="A11844" s="358" t="s">
        <v>6031</v>
      </c>
      <c r="B11844" s="358" t="s">
        <v>6032</v>
      </c>
      <c r="C11844" s="358" t="s">
        <v>10</v>
      </c>
      <c r="D11844" s="360">
        <v>9164.4699999999993</v>
      </c>
      <c r="E11844" s="243" t="s">
        <v>3777</v>
      </c>
      <c r="F11844" s="360">
        <v>11611.39</v>
      </c>
    </row>
    <row r="11845" spans="1:6" ht="13.5" thickBot="1" x14ac:dyDescent="0.25">
      <c r="A11845" s="359" t="s">
        <v>6033</v>
      </c>
      <c r="B11845" s="359" t="s">
        <v>6034</v>
      </c>
      <c r="C11845" s="359" t="s">
        <v>10</v>
      </c>
      <c r="D11845" s="361">
        <v>11479.82</v>
      </c>
      <c r="E11845" s="243" t="s">
        <v>3777</v>
      </c>
      <c r="F11845" s="361">
        <v>14544.94</v>
      </c>
    </row>
    <row r="11846" spans="1:6" ht="13.5" thickBot="1" x14ac:dyDescent="0.25">
      <c r="A11846" s="358" t="s">
        <v>6035</v>
      </c>
      <c r="B11846" s="358" t="s">
        <v>6036</v>
      </c>
      <c r="C11846" s="358" t="s">
        <v>10</v>
      </c>
      <c r="D11846" s="360">
        <v>7739.99</v>
      </c>
      <c r="E11846" s="243" t="s">
        <v>3777</v>
      </c>
      <c r="F11846" s="360">
        <v>9806.57</v>
      </c>
    </row>
    <row r="11847" spans="1:6" ht="13.5" thickBot="1" x14ac:dyDescent="0.25">
      <c r="A11847" s="359" t="s">
        <v>6037</v>
      </c>
      <c r="B11847" s="359" t="s">
        <v>6038</v>
      </c>
      <c r="C11847" s="359" t="s">
        <v>10</v>
      </c>
      <c r="D11847" s="361">
        <v>8747.19</v>
      </c>
      <c r="E11847" s="243" t="s">
        <v>3777</v>
      </c>
      <c r="F11847" s="361">
        <v>11082.69</v>
      </c>
    </row>
    <row r="11848" spans="1:6" ht="13.5" thickBot="1" x14ac:dyDescent="0.25">
      <c r="A11848" s="358" t="s">
        <v>6039</v>
      </c>
      <c r="B11848" s="358" t="s">
        <v>6040</v>
      </c>
      <c r="C11848" s="358" t="s">
        <v>10</v>
      </c>
      <c r="D11848" s="360">
        <v>9881.83</v>
      </c>
      <c r="E11848" s="243" t="s">
        <v>3777</v>
      </c>
      <c r="F11848" s="360">
        <v>12520.28</v>
      </c>
    </row>
    <row r="11849" spans="1:6" ht="13.5" thickBot="1" x14ac:dyDescent="0.25">
      <c r="A11849" s="359" t="s">
        <v>6041</v>
      </c>
      <c r="B11849" s="359" t="s">
        <v>6042</v>
      </c>
      <c r="C11849" s="359" t="s">
        <v>10</v>
      </c>
      <c r="D11849" s="361">
        <v>11604.46</v>
      </c>
      <c r="E11849" s="243" t="s">
        <v>3777</v>
      </c>
      <c r="F11849" s="361">
        <v>14702.85</v>
      </c>
    </row>
    <row r="11850" spans="1:6" ht="13.5" thickBot="1" x14ac:dyDescent="0.25">
      <c r="A11850" s="358" t="s">
        <v>6043</v>
      </c>
      <c r="B11850" s="358" t="s">
        <v>6044</v>
      </c>
      <c r="C11850" s="358" t="s">
        <v>10</v>
      </c>
      <c r="D11850" s="360">
        <v>14595.61</v>
      </c>
      <c r="E11850" s="243" t="s">
        <v>3777</v>
      </c>
      <c r="F11850" s="360">
        <v>18492.63</v>
      </c>
    </row>
    <row r="11851" spans="1:6" ht="13.5" thickBot="1" x14ac:dyDescent="0.25">
      <c r="A11851" s="359" t="s">
        <v>6045</v>
      </c>
      <c r="B11851" s="359" t="s">
        <v>6046</v>
      </c>
      <c r="C11851" s="359" t="s">
        <v>10</v>
      </c>
      <c r="D11851" s="361">
        <v>9218.3700000000008</v>
      </c>
      <c r="E11851" s="243" t="s">
        <v>3777</v>
      </c>
      <c r="F11851" s="361">
        <v>11679.68</v>
      </c>
    </row>
    <row r="11852" spans="1:6" ht="13.5" thickBot="1" x14ac:dyDescent="0.25">
      <c r="A11852" s="358" t="s">
        <v>6047</v>
      </c>
      <c r="B11852" s="358" t="s">
        <v>6048</v>
      </c>
      <c r="C11852" s="358" t="s">
        <v>10</v>
      </c>
      <c r="D11852" s="360">
        <v>10436.35</v>
      </c>
      <c r="E11852" s="243" t="s">
        <v>3777</v>
      </c>
      <c r="F11852" s="360">
        <v>13222.86</v>
      </c>
    </row>
    <row r="11853" spans="1:6" ht="13.5" thickBot="1" x14ac:dyDescent="0.25">
      <c r="A11853" s="359" t="s">
        <v>6049</v>
      </c>
      <c r="B11853" s="359" t="s">
        <v>6050</v>
      </c>
      <c r="C11853" s="359" t="s">
        <v>10</v>
      </c>
      <c r="D11853" s="361">
        <v>11897.33</v>
      </c>
      <c r="E11853" s="243" t="s">
        <v>3777</v>
      </c>
      <c r="F11853" s="361">
        <v>15073.91</v>
      </c>
    </row>
    <row r="11854" spans="1:6" ht="13.5" thickBot="1" x14ac:dyDescent="0.25">
      <c r="A11854" s="358" t="s">
        <v>6051</v>
      </c>
      <c r="B11854" s="358" t="s">
        <v>6052</v>
      </c>
      <c r="C11854" s="358" t="s">
        <v>10</v>
      </c>
      <c r="D11854" s="360">
        <v>13855.15</v>
      </c>
      <c r="E11854" s="243" t="s">
        <v>3777</v>
      </c>
      <c r="F11854" s="360">
        <v>17554.47</v>
      </c>
    </row>
    <row r="11855" spans="1:6" ht="13.5" thickBot="1" x14ac:dyDescent="0.25">
      <c r="A11855" s="359" t="s">
        <v>6053</v>
      </c>
      <c r="B11855" s="359" t="s">
        <v>6054</v>
      </c>
      <c r="C11855" s="359" t="s">
        <v>10</v>
      </c>
      <c r="D11855" s="361">
        <v>17444.560000000001</v>
      </c>
      <c r="E11855" s="243" t="s">
        <v>3777</v>
      </c>
      <c r="F11855" s="361">
        <v>22102.26</v>
      </c>
    </row>
    <row r="11856" spans="1:6" ht="13.5" thickBot="1" x14ac:dyDescent="0.25">
      <c r="A11856" s="358" t="s">
        <v>6055</v>
      </c>
      <c r="B11856" s="358" t="s">
        <v>6056</v>
      </c>
      <c r="C11856" s="358" t="s">
        <v>10</v>
      </c>
      <c r="D11856" s="360">
        <v>11311.9</v>
      </c>
      <c r="E11856" s="243" t="s">
        <v>3777</v>
      </c>
      <c r="F11856" s="360">
        <v>14332.18</v>
      </c>
    </row>
    <row r="11857" spans="1:6" ht="13.5" thickBot="1" x14ac:dyDescent="0.25">
      <c r="A11857" s="359" t="s">
        <v>6057</v>
      </c>
      <c r="B11857" s="359" t="s">
        <v>6058</v>
      </c>
      <c r="C11857" s="359" t="s">
        <v>10</v>
      </c>
      <c r="D11857" s="361">
        <v>12834.11</v>
      </c>
      <c r="E11857" s="243" t="s">
        <v>3777</v>
      </c>
      <c r="F11857" s="361">
        <v>16260.82</v>
      </c>
    </row>
    <row r="11858" spans="1:6" ht="13.5" thickBot="1" x14ac:dyDescent="0.25">
      <c r="A11858" s="358" t="s">
        <v>6059</v>
      </c>
      <c r="B11858" s="358" t="s">
        <v>6060</v>
      </c>
      <c r="C11858" s="358" t="s">
        <v>10</v>
      </c>
      <c r="D11858" s="360">
        <v>14537.43</v>
      </c>
      <c r="E11858" s="243" t="s">
        <v>3777</v>
      </c>
      <c r="F11858" s="360">
        <v>18418.919999999998</v>
      </c>
    </row>
    <row r="11859" spans="1:6" ht="13.5" thickBot="1" x14ac:dyDescent="0.25">
      <c r="A11859" s="359" t="s">
        <v>6061</v>
      </c>
      <c r="B11859" s="359" t="s">
        <v>6062</v>
      </c>
      <c r="C11859" s="359" t="s">
        <v>10</v>
      </c>
      <c r="D11859" s="361">
        <v>17108.509999999998</v>
      </c>
      <c r="E11859" s="243" t="s">
        <v>3777</v>
      </c>
      <c r="F11859" s="361">
        <v>21676.48</v>
      </c>
    </row>
    <row r="11860" spans="1:6" ht="13.5" thickBot="1" x14ac:dyDescent="0.25">
      <c r="A11860" s="358" t="s">
        <v>6063</v>
      </c>
      <c r="B11860" s="358" t="s">
        <v>6064</v>
      </c>
      <c r="C11860" s="358" t="s">
        <v>10</v>
      </c>
      <c r="D11860" s="360">
        <v>20533.48</v>
      </c>
      <c r="E11860" s="243" t="s">
        <v>3777</v>
      </c>
      <c r="F11860" s="360">
        <v>26015.919999999998</v>
      </c>
    </row>
    <row r="11861" spans="1:6" ht="13.5" thickBot="1" x14ac:dyDescent="0.25">
      <c r="A11861" s="359" t="s">
        <v>6065</v>
      </c>
      <c r="B11861" s="359" t="s">
        <v>6066</v>
      </c>
      <c r="C11861" s="359" t="s">
        <v>45</v>
      </c>
      <c r="D11861" s="359">
        <v>31.12</v>
      </c>
      <c r="E11861" s="243" t="s">
        <v>3777</v>
      </c>
      <c r="F11861" s="359">
        <v>39.42</v>
      </c>
    </row>
    <row r="11862" spans="1:6" ht="13.5" thickBot="1" x14ac:dyDescent="0.25">
      <c r="A11862" s="358" t="s">
        <v>6067</v>
      </c>
      <c r="B11862" s="358" t="s">
        <v>6068</v>
      </c>
      <c r="C11862" s="358" t="s">
        <v>10</v>
      </c>
      <c r="D11862" s="358">
        <v>281.54000000000002</v>
      </c>
      <c r="E11862" s="243" t="s">
        <v>3777</v>
      </c>
      <c r="F11862" s="358">
        <v>356.71</v>
      </c>
    </row>
    <row r="11863" spans="1:6" ht="13.5" thickBot="1" x14ac:dyDescent="0.25">
      <c r="A11863" s="359" t="s">
        <v>6069</v>
      </c>
      <c r="B11863" s="359" t="s">
        <v>5342</v>
      </c>
      <c r="C11863" s="359" t="s">
        <v>45</v>
      </c>
      <c r="D11863" s="359">
        <v>7.75</v>
      </c>
      <c r="E11863" s="243" t="s">
        <v>3777</v>
      </c>
      <c r="F11863" s="359">
        <v>9.82</v>
      </c>
    </row>
    <row r="11864" spans="1:6" ht="13.5" thickBot="1" x14ac:dyDescent="0.25">
      <c r="A11864" s="358" t="s">
        <v>6070</v>
      </c>
      <c r="B11864" s="358" t="s">
        <v>5344</v>
      </c>
      <c r="C11864" s="358" t="s">
        <v>45</v>
      </c>
      <c r="D11864" s="358">
        <v>7.33</v>
      </c>
      <c r="E11864" s="243" t="s">
        <v>3777</v>
      </c>
      <c r="F11864" s="358">
        <v>9.2799999999999994</v>
      </c>
    </row>
    <row r="11865" spans="1:6" ht="13.5" thickBot="1" x14ac:dyDescent="0.25">
      <c r="A11865" s="359" t="s">
        <v>6071</v>
      </c>
      <c r="B11865" s="359" t="s">
        <v>5346</v>
      </c>
      <c r="C11865" s="359" t="s">
        <v>45</v>
      </c>
      <c r="D11865" s="359">
        <v>7.77</v>
      </c>
      <c r="E11865" s="243" t="s">
        <v>3777</v>
      </c>
      <c r="F11865" s="359">
        <v>9.85</v>
      </c>
    </row>
    <row r="11866" spans="1:6" ht="13.5" thickBot="1" x14ac:dyDescent="0.25">
      <c r="A11866" s="358" t="s">
        <v>6072</v>
      </c>
      <c r="B11866" s="358" t="s">
        <v>6073</v>
      </c>
      <c r="C11866" s="358" t="s">
        <v>10</v>
      </c>
      <c r="D11866" s="358">
        <v>274.54000000000002</v>
      </c>
      <c r="E11866" s="243" t="s">
        <v>3777</v>
      </c>
      <c r="F11866" s="358">
        <v>347.84</v>
      </c>
    </row>
    <row r="11867" spans="1:6" ht="13.5" thickBot="1" x14ac:dyDescent="0.25">
      <c r="A11867" s="359" t="s">
        <v>6074</v>
      </c>
      <c r="B11867" s="359" t="s">
        <v>6075</v>
      </c>
      <c r="C11867" s="359" t="s">
        <v>10</v>
      </c>
      <c r="D11867" s="359">
        <v>287.98</v>
      </c>
      <c r="E11867" s="243" t="s">
        <v>3777</v>
      </c>
      <c r="F11867" s="359">
        <v>364.88</v>
      </c>
    </row>
    <row r="11868" spans="1:6" ht="13.5" thickBot="1" x14ac:dyDescent="0.25">
      <c r="A11868" s="358" t="s">
        <v>6076</v>
      </c>
      <c r="B11868" s="358" t="s">
        <v>6077</v>
      </c>
      <c r="C11868" s="358" t="s">
        <v>9</v>
      </c>
      <c r="D11868" s="360">
        <v>1005.71</v>
      </c>
      <c r="E11868" s="243" t="s">
        <v>3777</v>
      </c>
      <c r="F11868" s="360">
        <v>1274.24</v>
      </c>
    </row>
    <row r="11869" spans="1:6" ht="13.5" thickBot="1" x14ac:dyDescent="0.25">
      <c r="A11869" s="359" t="s">
        <v>6078</v>
      </c>
      <c r="B11869" s="359" t="s">
        <v>5494</v>
      </c>
      <c r="C11869" s="359" t="s">
        <v>9</v>
      </c>
      <c r="D11869" s="359">
        <v>14.05</v>
      </c>
      <c r="E11869" s="243" t="s">
        <v>3777</v>
      </c>
      <c r="F11869" s="359">
        <v>17.8</v>
      </c>
    </row>
    <row r="11870" spans="1:6" ht="13.5" thickBot="1" x14ac:dyDescent="0.25">
      <c r="A11870" s="358" t="s">
        <v>6079</v>
      </c>
      <c r="B11870" s="358" t="s">
        <v>5496</v>
      </c>
      <c r="C11870" s="358" t="s">
        <v>9</v>
      </c>
      <c r="D11870" s="358">
        <v>29.22</v>
      </c>
      <c r="E11870" s="243" t="s">
        <v>3777</v>
      </c>
      <c r="F11870" s="358">
        <v>37.020000000000003</v>
      </c>
    </row>
    <row r="11871" spans="1:6" ht="13.5" thickBot="1" x14ac:dyDescent="0.25">
      <c r="A11871" s="359" t="s">
        <v>6080</v>
      </c>
      <c r="B11871" s="359" t="s">
        <v>6081</v>
      </c>
      <c r="C11871" s="359" t="s">
        <v>24</v>
      </c>
      <c r="D11871" s="359">
        <v>8.3699999999999992</v>
      </c>
      <c r="E11871" s="243" t="s">
        <v>3777</v>
      </c>
      <c r="F11871" s="359">
        <v>10.6</v>
      </c>
    </row>
    <row r="11872" spans="1:6" ht="13.5" thickBot="1" x14ac:dyDescent="0.25">
      <c r="A11872" s="358" t="s">
        <v>6082</v>
      </c>
      <c r="B11872" s="358" t="s">
        <v>6083</v>
      </c>
      <c r="C11872" s="358" t="s">
        <v>45</v>
      </c>
      <c r="D11872" s="358">
        <v>14.97</v>
      </c>
      <c r="E11872" s="243" t="s">
        <v>3777</v>
      </c>
      <c r="F11872" s="358">
        <v>18.97</v>
      </c>
    </row>
    <row r="11873" spans="1:6" ht="13.5" thickBot="1" x14ac:dyDescent="0.25">
      <c r="A11873" s="359" t="s">
        <v>6084</v>
      </c>
      <c r="B11873" s="359" t="s">
        <v>6085</v>
      </c>
      <c r="C11873" s="359" t="s">
        <v>5168</v>
      </c>
      <c r="D11873" s="359">
        <v>15.37</v>
      </c>
      <c r="E11873" s="243" t="s">
        <v>3777</v>
      </c>
      <c r="F11873" s="359">
        <v>19.47</v>
      </c>
    </row>
    <row r="11874" spans="1:6" ht="13.5" thickBot="1" x14ac:dyDescent="0.25">
      <c r="A11874" s="358" t="s">
        <v>6086</v>
      </c>
      <c r="B11874" s="358" t="s">
        <v>6087</v>
      </c>
      <c r="C11874" s="358" t="s">
        <v>5168</v>
      </c>
      <c r="D11874" s="358">
        <v>16.41</v>
      </c>
      <c r="E11874" s="243" t="s">
        <v>3777</v>
      </c>
      <c r="F11874" s="358">
        <v>20.79</v>
      </c>
    </row>
    <row r="11875" spans="1:6" ht="13.5" thickBot="1" x14ac:dyDescent="0.25">
      <c r="A11875" s="359" t="s">
        <v>6088</v>
      </c>
      <c r="B11875" s="359" t="s">
        <v>6089</v>
      </c>
      <c r="C11875" s="359" t="s">
        <v>5168</v>
      </c>
      <c r="D11875" s="361">
        <v>1330.8</v>
      </c>
      <c r="E11875" s="243" t="s">
        <v>3777</v>
      </c>
      <c r="F11875" s="361">
        <v>1686.13</v>
      </c>
    </row>
    <row r="11876" spans="1:6" ht="13.5" thickBot="1" x14ac:dyDescent="0.25">
      <c r="A11876" s="358" t="s">
        <v>6090</v>
      </c>
      <c r="B11876" s="358" t="s">
        <v>6091</v>
      </c>
      <c r="C11876" s="358" t="s">
        <v>9</v>
      </c>
      <c r="D11876" s="358">
        <v>52.11</v>
      </c>
      <c r="E11876" s="243" t="s">
        <v>3777</v>
      </c>
      <c r="F11876" s="358">
        <v>66.02</v>
      </c>
    </row>
    <row r="11877" spans="1:6" ht="13.5" thickBot="1" x14ac:dyDescent="0.25">
      <c r="A11877" s="359" t="s">
        <v>6092</v>
      </c>
      <c r="B11877" s="359" t="s">
        <v>6093</v>
      </c>
      <c r="C11877" s="359" t="s">
        <v>9</v>
      </c>
      <c r="D11877" s="359">
        <v>56.32</v>
      </c>
      <c r="E11877" s="243" t="s">
        <v>3777</v>
      </c>
      <c r="F11877" s="359">
        <v>71.36</v>
      </c>
    </row>
    <row r="11878" spans="1:6" ht="13.5" thickBot="1" x14ac:dyDescent="0.25">
      <c r="A11878" s="358" t="s">
        <v>6094</v>
      </c>
      <c r="B11878" s="358" t="s">
        <v>6095</v>
      </c>
      <c r="C11878" s="358" t="s">
        <v>9</v>
      </c>
      <c r="D11878" s="358">
        <v>5.26</v>
      </c>
      <c r="E11878" s="243" t="s">
        <v>3777</v>
      </c>
      <c r="F11878" s="358">
        <v>6.66</v>
      </c>
    </row>
    <row r="11879" spans="1:6" ht="13.5" thickBot="1" x14ac:dyDescent="0.25">
      <c r="A11879" s="359" t="s">
        <v>6096</v>
      </c>
      <c r="B11879" s="359" t="s">
        <v>6097</v>
      </c>
      <c r="C11879" s="359" t="s">
        <v>9</v>
      </c>
      <c r="D11879" s="359">
        <v>8.77</v>
      </c>
      <c r="E11879" s="243" t="s">
        <v>3777</v>
      </c>
      <c r="F11879" s="359">
        <v>11.11</v>
      </c>
    </row>
    <row r="11880" spans="1:6" ht="13.5" thickBot="1" x14ac:dyDescent="0.25">
      <c r="A11880" s="358" t="s">
        <v>6098</v>
      </c>
      <c r="B11880" s="358" t="s">
        <v>6099</v>
      </c>
      <c r="C11880" s="358" t="s">
        <v>10</v>
      </c>
      <c r="D11880" s="358">
        <v>168.16</v>
      </c>
      <c r="E11880" s="243" t="s">
        <v>3777</v>
      </c>
      <c r="F11880" s="358">
        <v>213.06</v>
      </c>
    </row>
    <row r="11881" spans="1:6" ht="13.5" thickBot="1" x14ac:dyDescent="0.25">
      <c r="A11881" s="359" t="s">
        <v>6100</v>
      </c>
      <c r="B11881" s="359" t="s">
        <v>6101</v>
      </c>
      <c r="C11881" s="359" t="s">
        <v>9</v>
      </c>
      <c r="D11881" s="359">
        <v>55.33</v>
      </c>
      <c r="E11881" s="243" t="s">
        <v>3777</v>
      </c>
      <c r="F11881" s="359">
        <v>70.099999999999994</v>
      </c>
    </row>
    <row r="11882" spans="1:6" ht="13.5" thickBot="1" x14ac:dyDescent="0.25">
      <c r="A11882" s="358" t="s">
        <v>6102</v>
      </c>
      <c r="B11882" s="358" t="s">
        <v>6103</v>
      </c>
      <c r="C11882" s="358" t="s">
        <v>9</v>
      </c>
      <c r="D11882" s="358">
        <v>70.8</v>
      </c>
      <c r="E11882" s="243" t="s">
        <v>3777</v>
      </c>
      <c r="F11882" s="358">
        <v>89.71</v>
      </c>
    </row>
    <row r="11883" spans="1:6" ht="13.5" thickBot="1" x14ac:dyDescent="0.25">
      <c r="A11883" s="359" t="s">
        <v>6104</v>
      </c>
      <c r="B11883" s="359" t="s">
        <v>6105</v>
      </c>
      <c r="C11883" s="359" t="s">
        <v>9</v>
      </c>
      <c r="D11883" s="359">
        <v>6.31</v>
      </c>
      <c r="E11883" s="243" t="s">
        <v>3777</v>
      </c>
      <c r="F11883" s="359">
        <v>7.99</v>
      </c>
    </row>
    <row r="11884" spans="1:6" ht="13.5" thickBot="1" x14ac:dyDescent="0.25">
      <c r="A11884" s="358" t="s">
        <v>6106</v>
      </c>
      <c r="B11884" s="358" t="s">
        <v>6107</v>
      </c>
      <c r="C11884" s="358" t="s">
        <v>9</v>
      </c>
      <c r="D11884" s="358">
        <v>10.52</v>
      </c>
      <c r="E11884" s="243" t="s">
        <v>3777</v>
      </c>
      <c r="F11884" s="358">
        <v>13.33</v>
      </c>
    </row>
    <row r="11885" spans="1:6" ht="13.5" thickBot="1" x14ac:dyDescent="0.25">
      <c r="A11885" s="359" t="s">
        <v>6108</v>
      </c>
      <c r="B11885" s="359" t="s">
        <v>6109</v>
      </c>
      <c r="C11885" s="359" t="s">
        <v>10</v>
      </c>
      <c r="D11885" s="359">
        <v>288.95999999999998</v>
      </c>
      <c r="E11885" s="243" t="s">
        <v>3777</v>
      </c>
      <c r="F11885" s="359">
        <v>366.11</v>
      </c>
    </row>
    <row r="11886" spans="1:6" ht="13.5" thickBot="1" x14ac:dyDescent="0.25">
      <c r="A11886" s="358" t="s">
        <v>6110</v>
      </c>
      <c r="B11886" s="358" t="s">
        <v>6111</v>
      </c>
      <c r="C11886" s="358" t="s">
        <v>9</v>
      </c>
      <c r="D11886" s="358">
        <v>65.25</v>
      </c>
      <c r="E11886" s="243" t="s">
        <v>3777</v>
      </c>
      <c r="F11886" s="358">
        <v>82.67</v>
      </c>
    </row>
    <row r="11887" spans="1:6" ht="13.5" thickBot="1" x14ac:dyDescent="0.25">
      <c r="A11887" s="359" t="s">
        <v>6112</v>
      </c>
      <c r="B11887" s="359" t="s">
        <v>6113</v>
      </c>
      <c r="C11887" s="359" t="s">
        <v>10</v>
      </c>
      <c r="D11887" s="359">
        <v>359.53</v>
      </c>
      <c r="E11887" s="243" t="s">
        <v>3777</v>
      </c>
      <c r="F11887" s="359">
        <v>455.52</v>
      </c>
    </row>
    <row r="11888" spans="1:6" ht="13.5" thickBot="1" x14ac:dyDescent="0.25">
      <c r="A11888" s="358" t="s">
        <v>6114</v>
      </c>
      <c r="B11888" s="358" t="s">
        <v>6115</v>
      </c>
      <c r="C11888" s="358" t="s">
        <v>10</v>
      </c>
      <c r="D11888" s="358">
        <v>495.57</v>
      </c>
      <c r="E11888" s="243" t="s">
        <v>3777</v>
      </c>
      <c r="F11888" s="358">
        <v>627.89</v>
      </c>
    </row>
    <row r="11889" spans="1:6" ht="13.5" thickBot="1" x14ac:dyDescent="0.25">
      <c r="A11889" s="359" t="s">
        <v>6116</v>
      </c>
      <c r="B11889" s="359" t="s">
        <v>6117</v>
      </c>
      <c r="C11889" s="359" t="s">
        <v>10</v>
      </c>
      <c r="D11889" s="359">
        <v>684.65</v>
      </c>
      <c r="E11889" s="243" t="s">
        <v>3777</v>
      </c>
      <c r="F11889" s="359">
        <v>867.45</v>
      </c>
    </row>
    <row r="11890" spans="1:6" ht="13.5" thickBot="1" x14ac:dyDescent="0.25">
      <c r="A11890" s="358" t="s">
        <v>6118</v>
      </c>
      <c r="B11890" s="358" t="s">
        <v>6119</v>
      </c>
      <c r="C11890" s="358" t="s">
        <v>10</v>
      </c>
      <c r="D11890" s="358">
        <v>908.72</v>
      </c>
      <c r="E11890" s="243" t="s">
        <v>3777</v>
      </c>
      <c r="F11890" s="360">
        <v>1151.3499999999999</v>
      </c>
    </row>
    <row r="11891" spans="1:6" ht="13.5" thickBot="1" x14ac:dyDescent="0.25">
      <c r="A11891" s="359" t="s">
        <v>6120</v>
      </c>
      <c r="B11891" s="359" t="s">
        <v>6121</v>
      </c>
      <c r="C11891" s="359" t="s">
        <v>10</v>
      </c>
      <c r="D11891" s="361">
        <v>1338.32</v>
      </c>
      <c r="E11891" s="243" t="s">
        <v>3777</v>
      </c>
      <c r="F11891" s="361">
        <v>1695.65</v>
      </c>
    </row>
    <row r="11892" spans="1:6" ht="13.5" thickBot="1" x14ac:dyDescent="0.25">
      <c r="A11892" s="358" t="s">
        <v>6122</v>
      </c>
      <c r="B11892" s="358" t="s">
        <v>6123</v>
      </c>
      <c r="C11892" s="358" t="s">
        <v>10</v>
      </c>
      <c r="D11892" s="358">
        <v>381.17</v>
      </c>
      <c r="E11892" s="243" t="s">
        <v>3777</v>
      </c>
      <c r="F11892" s="358">
        <v>482.95</v>
      </c>
    </row>
    <row r="11893" spans="1:6" ht="13.5" thickBot="1" x14ac:dyDescent="0.25">
      <c r="A11893" s="359" t="s">
        <v>6124</v>
      </c>
      <c r="B11893" s="359" t="s">
        <v>6125</v>
      </c>
      <c r="C11893" s="359" t="s">
        <v>10</v>
      </c>
      <c r="D11893" s="359">
        <v>530.59</v>
      </c>
      <c r="E11893" s="243" t="s">
        <v>3777</v>
      </c>
      <c r="F11893" s="359">
        <v>672.25</v>
      </c>
    </row>
    <row r="11894" spans="1:6" ht="13.5" thickBot="1" x14ac:dyDescent="0.25">
      <c r="A11894" s="358" t="s">
        <v>6126</v>
      </c>
      <c r="B11894" s="358" t="s">
        <v>6127</v>
      </c>
      <c r="C11894" s="358" t="s">
        <v>10</v>
      </c>
      <c r="D11894" s="358">
        <v>736.15</v>
      </c>
      <c r="E11894" s="243" t="s">
        <v>3777</v>
      </c>
      <c r="F11894" s="358">
        <v>932.7</v>
      </c>
    </row>
    <row r="11895" spans="1:6" ht="13.5" thickBot="1" x14ac:dyDescent="0.25">
      <c r="A11895" s="359" t="s">
        <v>6128</v>
      </c>
      <c r="B11895" s="359" t="s">
        <v>6129</v>
      </c>
      <c r="C11895" s="359" t="s">
        <v>10</v>
      </c>
      <c r="D11895" s="359">
        <v>976.85</v>
      </c>
      <c r="E11895" s="243" t="s">
        <v>3777</v>
      </c>
      <c r="F11895" s="361">
        <v>1237.6600000000001</v>
      </c>
    </row>
    <row r="11896" spans="1:6" ht="13.5" thickBot="1" x14ac:dyDescent="0.25">
      <c r="A11896" s="358" t="s">
        <v>6130</v>
      </c>
      <c r="B11896" s="358" t="s">
        <v>6131</v>
      </c>
      <c r="C11896" s="358" t="s">
        <v>10</v>
      </c>
      <c r="D11896" s="360">
        <v>1433.2</v>
      </c>
      <c r="E11896" s="243" t="s">
        <v>3777</v>
      </c>
      <c r="F11896" s="360">
        <v>1815.87</v>
      </c>
    </row>
    <row r="11897" spans="1:6" ht="13.5" thickBot="1" x14ac:dyDescent="0.25">
      <c r="A11897" s="359" t="s">
        <v>6132</v>
      </c>
      <c r="B11897" s="359" t="s">
        <v>6133</v>
      </c>
      <c r="C11897" s="359" t="s">
        <v>5168</v>
      </c>
      <c r="D11897" s="359">
        <v>817.86</v>
      </c>
      <c r="E11897" s="243" t="s">
        <v>3777</v>
      </c>
      <c r="F11897" s="361">
        <v>1036.22</v>
      </c>
    </row>
    <row r="11898" spans="1:6" ht="13.5" thickBot="1" x14ac:dyDescent="0.25">
      <c r="A11898" s="358" t="s">
        <v>6134</v>
      </c>
      <c r="B11898" s="358" t="s">
        <v>6135</v>
      </c>
      <c r="C11898" s="358" t="s">
        <v>5168</v>
      </c>
      <c r="D11898" s="360">
        <v>1332.22</v>
      </c>
      <c r="E11898" s="243" t="s">
        <v>3777</v>
      </c>
      <c r="F11898" s="360">
        <v>1687.92</v>
      </c>
    </row>
    <row r="11899" spans="1:6" ht="13.5" thickBot="1" x14ac:dyDescent="0.25">
      <c r="A11899" s="359" t="s">
        <v>6136</v>
      </c>
      <c r="B11899" s="359" t="s">
        <v>6137</v>
      </c>
      <c r="C11899" s="359" t="s">
        <v>5168</v>
      </c>
      <c r="D11899" s="361">
        <v>2021.45</v>
      </c>
      <c r="E11899" s="243" t="s">
        <v>3777</v>
      </c>
      <c r="F11899" s="361">
        <v>2561.17</v>
      </c>
    </row>
    <row r="11900" spans="1:6" ht="13.5" thickBot="1" x14ac:dyDescent="0.25">
      <c r="A11900" s="358" t="s">
        <v>6138</v>
      </c>
      <c r="B11900" s="358" t="s">
        <v>6139</v>
      </c>
      <c r="C11900" s="358" t="s">
        <v>5168</v>
      </c>
      <c r="D11900" s="360">
        <v>2874.53</v>
      </c>
      <c r="E11900" s="243" t="s">
        <v>3777</v>
      </c>
      <c r="F11900" s="360">
        <v>3642.03</v>
      </c>
    </row>
    <row r="11901" spans="1:6" ht="13.5" thickBot="1" x14ac:dyDescent="0.25">
      <c r="A11901" s="359" t="s">
        <v>6140</v>
      </c>
      <c r="B11901" s="359" t="s">
        <v>6141</v>
      </c>
      <c r="C11901" s="359" t="s">
        <v>5168</v>
      </c>
      <c r="D11901" s="361">
        <v>5071.6499999999996</v>
      </c>
      <c r="E11901" s="243" t="s">
        <v>3777</v>
      </c>
      <c r="F11901" s="361">
        <v>6425.78</v>
      </c>
    </row>
    <row r="11902" spans="1:6" ht="13.5" thickBot="1" x14ac:dyDescent="0.25">
      <c r="A11902" s="358" t="s">
        <v>6142</v>
      </c>
      <c r="B11902" s="358" t="s">
        <v>6143</v>
      </c>
      <c r="C11902" s="358" t="s">
        <v>5168</v>
      </c>
      <c r="D11902" s="358">
        <v>869.71</v>
      </c>
      <c r="E11902" s="243" t="s">
        <v>3777</v>
      </c>
      <c r="F11902" s="360">
        <v>1101.93</v>
      </c>
    </row>
    <row r="11903" spans="1:6" ht="13.5" thickBot="1" x14ac:dyDescent="0.25">
      <c r="A11903" s="359" t="s">
        <v>6144</v>
      </c>
      <c r="B11903" s="359" t="s">
        <v>6145</v>
      </c>
      <c r="C11903" s="359" t="s">
        <v>5168</v>
      </c>
      <c r="D11903" s="361">
        <v>1427.29</v>
      </c>
      <c r="E11903" s="243" t="s">
        <v>3777</v>
      </c>
      <c r="F11903" s="361">
        <v>1808.38</v>
      </c>
    </row>
    <row r="11904" spans="1:6" ht="13.5" thickBot="1" x14ac:dyDescent="0.25">
      <c r="A11904" s="358" t="s">
        <v>6146</v>
      </c>
      <c r="B11904" s="358" t="s">
        <v>6147</v>
      </c>
      <c r="C11904" s="358" t="s">
        <v>5168</v>
      </c>
      <c r="D11904" s="360">
        <v>2179.92</v>
      </c>
      <c r="E11904" s="243" t="s">
        <v>3777</v>
      </c>
      <c r="F11904" s="360">
        <v>2761.95</v>
      </c>
    </row>
    <row r="11905" spans="1:6" ht="13.5" thickBot="1" x14ac:dyDescent="0.25">
      <c r="A11905" s="359" t="s">
        <v>6148</v>
      </c>
      <c r="B11905" s="359" t="s">
        <v>6149</v>
      </c>
      <c r="C11905" s="359" t="s">
        <v>5168</v>
      </c>
      <c r="D11905" s="361">
        <v>3117.96</v>
      </c>
      <c r="E11905" s="243" t="s">
        <v>3777</v>
      </c>
      <c r="F11905" s="361">
        <v>3950.45</v>
      </c>
    </row>
    <row r="11906" spans="1:6" ht="13.5" thickBot="1" x14ac:dyDescent="0.25">
      <c r="A11906" s="358" t="s">
        <v>6150</v>
      </c>
      <c r="B11906" s="358" t="s">
        <v>6151</v>
      </c>
      <c r="C11906" s="358" t="s">
        <v>5168</v>
      </c>
      <c r="D11906" s="360">
        <v>5543.39</v>
      </c>
      <c r="E11906" s="243" t="s">
        <v>3777</v>
      </c>
      <c r="F11906" s="360">
        <v>7023.48</v>
      </c>
    </row>
    <row r="11907" spans="1:6" ht="13.5" thickBot="1" x14ac:dyDescent="0.25">
      <c r="A11907" s="359" t="s">
        <v>6152</v>
      </c>
      <c r="B11907" s="359" t="s">
        <v>6153</v>
      </c>
      <c r="C11907" s="359" t="s">
        <v>10</v>
      </c>
      <c r="D11907" s="361">
        <v>1372.96</v>
      </c>
      <c r="E11907" s="243" t="s">
        <v>3777</v>
      </c>
      <c r="F11907" s="361">
        <v>1739.54</v>
      </c>
    </row>
    <row r="11908" spans="1:6" ht="13.5" thickBot="1" x14ac:dyDescent="0.25">
      <c r="A11908" s="358" t="s">
        <v>6154</v>
      </c>
      <c r="B11908" s="358" t="s">
        <v>6155</v>
      </c>
      <c r="C11908" s="358" t="s">
        <v>10</v>
      </c>
      <c r="D11908" s="360">
        <v>1754.84</v>
      </c>
      <c r="E11908" s="243" t="s">
        <v>3777</v>
      </c>
      <c r="F11908" s="360">
        <v>2223.38</v>
      </c>
    </row>
    <row r="11909" spans="1:6" ht="13.5" thickBot="1" x14ac:dyDescent="0.25">
      <c r="A11909" s="359" t="s">
        <v>6156</v>
      </c>
      <c r="B11909" s="359" t="s">
        <v>6157</v>
      </c>
      <c r="C11909" s="359" t="s">
        <v>10</v>
      </c>
      <c r="D11909" s="361">
        <v>2744.91</v>
      </c>
      <c r="E11909" s="243" t="s">
        <v>3777</v>
      </c>
      <c r="F11909" s="361">
        <v>3477.8</v>
      </c>
    </row>
    <row r="11910" spans="1:6" ht="13.5" thickBot="1" x14ac:dyDescent="0.25">
      <c r="A11910" s="358" t="s">
        <v>6158</v>
      </c>
      <c r="B11910" s="358" t="s">
        <v>6159</v>
      </c>
      <c r="C11910" s="358" t="s">
        <v>10</v>
      </c>
      <c r="D11910" s="360">
        <v>1487.35</v>
      </c>
      <c r="E11910" s="243" t="s">
        <v>3777</v>
      </c>
      <c r="F11910" s="360">
        <v>1884.47</v>
      </c>
    </row>
    <row r="11911" spans="1:6" ht="13.5" thickBot="1" x14ac:dyDescent="0.25">
      <c r="A11911" s="359" t="s">
        <v>6160</v>
      </c>
      <c r="B11911" s="359" t="s">
        <v>6161</v>
      </c>
      <c r="C11911" s="359" t="s">
        <v>10</v>
      </c>
      <c r="D11911" s="361">
        <v>1891.09</v>
      </c>
      <c r="E11911" s="243" t="s">
        <v>3777</v>
      </c>
      <c r="F11911" s="361">
        <v>2396.0100000000002</v>
      </c>
    </row>
    <row r="11912" spans="1:6" ht="13.5" thickBot="1" x14ac:dyDescent="0.25">
      <c r="A11912" s="358" t="s">
        <v>6162</v>
      </c>
      <c r="B11912" s="358" t="s">
        <v>6163</v>
      </c>
      <c r="C11912" s="358" t="s">
        <v>10</v>
      </c>
      <c r="D11912" s="360">
        <v>2971.17</v>
      </c>
      <c r="E11912" s="243" t="s">
        <v>3777</v>
      </c>
      <c r="F11912" s="360">
        <v>3764.47</v>
      </c>
    </row>
    <row r="11913" spans="1:6" ht="13.5" thickBot="1" x14ac:dyDescent="0.25">
      <c r="A11913" s="359" t="s">
        <v>6164</v>
      </c>
      <c r="B11913" s="359" t="s">
        <v>6165</v>
      </c>
      <c r="C11913" s="359" t="s">
        <v>5168</v>
      </c>
      <c r="D11913" s="361">
        <v>2808.91</v>
      </c>
      <c r="E11913" s="243" t="s">
        <v>3777</v>
      </c>
      <c r="F11913" s="361">
        <v>3558.89</v>
      </c>
    </row>
    <row r="11914" spans="1:6" ht="13.5" thickBot="1" x14ac:dyDescent="0.25">
      <c r="A11914" s="358" t="s">
        <v>6166</v>
      </c>
      <c r="B11914" s="358" t="s">
        <v>6167</v>
      </c>
      <c r="C11914" s="358" t="s">
        <v>5168</v>
      </c>
      <c r="D11914" s="360">
        <v>4006.79</v>
      </c>
      <c r="E11914" s="243" t="s">
        <v>3777</v>
      </c>
      <c r="F11914" s="360">
        <v>5076.6099999999997</v>
      </c>
    </row>
    <row r="11915" spans="1:6" ht="13.5" thickBot="1" x14ac:dyDescent="0.25">
      <c r="A11915" s="359" t="s">
        <v>6168</v>
      </c>
      <c r="B11915" s="359" t="s">
        <v>6169</v>
      </c>
      <c r="C11915" s="359" t="s">
        <v>5168</v>
      </c>
      <c r="D11915" s="361">
        <v>6887.77</v>
      </c>
      <c r="E11915" s="243" t="s">
        <v>3777</v>
      </c>
      <c r="F11915" s="361">
        <v>8726.81</v>
      </c>
    </row>
    <row r="11916" spans="1:6" ht="13.5" thickBot="1" x14ac:dyDescent="0.25">
      <c r="A11916" s="358" t="s">
        <v>6170</v>
      </c>
      <c r="B11916" s="358" t="s">
        <v>6171</v>
      </c>
      <c r="C11916" s="358" t="s">
        <v>5168</v>
      </c>
      <c r="D11916" s="360">
        <v>3037.14</v>
      </c>
      <c r="E11916" s="243" t="s">
        <v>3777</v>
      </c>
      <c r="F11916" s="360">
        <v>3848.06</v>
      </c>
    </row>
    <row r="11917" spans="1:6" ht="13.5" thickBot="1" x14ac:dyDescent="0.25">
      <c r="A11917" s="359" t="s">
        <v>6172</v>
      </c>
      <c r="B11917" s="359" t="s">
        <v>6173</v>
      </c>
      <c r="C11917" s="359" t="s">
        <v>5168</v>
      </c>
      <c r="D11917" s="361">
        <v>4358</v>
      </c>
      <c r="E11917" s="243" t="s">
        <v>3777</v>
      </c>
      <c r="F11917" s="361">
        <v>5521.59</v>
      </c>
    </row>
    <row r="11918" spans="1:6" ht="13.5" thickBot="1" x14ac:dyDescent="0.25">
      <c r="A11918" s="358" t="s">
        <v>6174</v>
      </c>
      <c r="B11918" s="358" t="s">
        <v>6175</v>
      </c>
      <c r="C11918" s="358" t="s">
        <v>5168</v>
      </c>
      <c r="D11918" s="360">
        <v>7550.85</v>
      </c>
      <c r="E11918" s="243" t="s">
        <v>3777</v>
      </c>
      <c r="F11918" s="360">
        <v>9566.93</v>
      </c>
    </row>
    <row r="11919" spans="1:6" ht="13.5" thickBot="1" x14ac:dyDescent="0.25">
      <c r="A11919" s="359" t="s">
        <v>6176</v>
      </c>
      <c r="B11919" s="359" t="s">
        <v>6177</v>
      </c>
      <c r="C11919" s="359" t="s">
        <v>10</v>
      </c>
      <c r="D11919" s="361">
        <v>1939.22</v>
      </c>
      <c r="E11919" s="243" t="s">
        <v>3777</v>
      </c>
      <c r="F11919" s="361">
        <v>2456.9899999999998</v>
      </c>
    </row>
    <row r="11920" spans="1:6" ht="13.5" thickBot="1" x14ac:dyDescent="0.25">
      <c r="A11920" s="358" t="s">
        <v>6178</v>
      </c>
      <c r="B11920" s="358" t="s">
        <v>6179</v>
      </c>
      <c r="C11920" s="358" t="s">
        <v>10</v>
      </c>
      <c r="D11920" s="360">
        <v>2603.83</v>
      </c>
      <c r="E11920" s="243" t="s">
        <v>3777</v>
      </c>
      <c r="F11920" s="360">
        <v>3299.06</v>
      </c>
    </row>
    <row r="11921" spans="1:6" ht="13.5" thickBot="1" x14ac:dyDescent="0.25">
      <c r="A11921" s="359" t="s">
        <v>6180</v>
      </c>
      <c r="B11921" s="359" t="s">
        <v>6181</v>
      </c>
      <c r="C11921" s="359" t="s">
        <v>10</v>
      </c>
      <c r="D11921" s="361">
        <v>3873.92</v>
      </c>
      <c r="E11921" s="243" t="s">
        <v>3777</v>
      </c>
      <c r="F11921" s="361">
        <v>4908.25</v>
      </c>
    </row>
    <row r="11922" spans="1:6" ht="13.5" thickBot="1" x14ac:dyDescent="0.25">
      <c r="A11922" s="358" t="s">
        <v>6182</v>
      </c>
      <c r="B11922" s="358" t="s">
        <v>6183</v>
      </c>
      <c r="C11922" s="358" t="s">
        <v>10</v>
      </c>
      <c r="D11922" s="360">
        <v>2093.79</v>
      </c>
      <c r="E11922" s="243" t="s">
        <v>3777</v>
      </c>
      <c r="F11922" s="360">
        <v>2652.83</v>
      </c>
    </row>
    <row r="11923" spans="1:6" ht="13.5" thickBot="1" x14ac:dyDescent="0.25">
      <c r="A11923" s="359" t="s">
        <v>6184</v>
      </c>
      <c r="B11923" s="359" t="s">
        <v>6185</v>
      </c>
      <c r="C11923" s="359" t="s">
        <v>10</v>
      </c>
      <c r="D11923" s="361">
        <v>2808.21</v>
      </c>
      <c r="E11923" s="243" t="s">
        <v>3777</v>
      </c>
      <c r="F11923" s="361">
        <v>3558</v>
      </c>
    </row>
    <row r="11924" spans="1:6" ht="13.5" thickBot="1" x14ac:dyDescent="0.25">
      <c r="A11924" s="358" t="s">
        <v>6186</v>
      </c>
      <c r="B11924" s="358" t="s">
        <v>6187</v>
      </c>
      <c r="C11924" s="358" t="s">
        <v>10</v>
      </c>
      <c r="D11924" s="360">
        <v>4158.5600000000004</v>
      </c>
      <c r="E11924" s="243" t="s">
        <v>3777</v>
      </c>
      <c r="F11924" s="360">
        <v>5268.89</v>
      </c>
    </row>
    <row r="11925" spans="1:6" ht="13.5" thickBot="1" x14ac:dyDescent="0.25">
      <c r="A11925" s="359" t="s">
        <v>6188</v>
      </c>
      <c r="B11925" s="359" t="s">
        <v>6189</v>
      </c>
      <c r="C11925" s="359" t="s">
        <v>5168</v>
      </c>
      <c r="D11925" s="361">
        <v>3607.22</v>
      </c>
      <c r="E11925" s="243" t="s">
        <v>3777</v>
      </c>
      <c r="F11925" s="361">
        <v>4570.3500000000004</v>
      </c>
    </row>
    <row r="11926" spans="1:6" ht="13.5" thickBot="1" x14ac:dyDescent="0.25">
      <c r="A11926" s="358" t="s">
        <v>6190</v>
      </c>
      <c r="B11926" s="358" t="s">
        <v>6191</v>
      </c>
      <c r="C11926" s="358" t="s">
        <v>5168</v>
      </c>
      <c r="D11926" s="360">
        <v>5148.9399999999996</v>
      </c>
      <c r="E11926" s="243" t="s">
        <v>3777</v>
      </c>
      <c r="F11926" s="360">
        <v>6523.71</v>
      </c>
    </row>
    <row r="11927" spans="1:6" ht="13.5" thickBot="1" x14ac:dyDescent="0.25">
      <c r="A11927" s="359" t="s">
        <v>6192</v>
      </c>
      <c r="B11927" s="359" t="s">
        <v>6193</v>
      </c>
      <c r="C11927" s="359" t="s">
        <v>5168</v>
      </c>
      <c r="D11927" s="361">
        <v>8745.14</v>
      </c>
      <c r="E11927" s="243" t="s">
        <v>3777</v>
      </c>
      <c r="F11927" s="361">
        <v>11080.09</v>
      </c>
    </row>
    <row r="11928" spans="1:6" ht="13.5" thickBot="1" x14ac:dyDescent="0.25">
      <c r="A11928" s="358" t="s">
        <v>6194</v>
      </c>
      <c r="B11928" s="358" t="s">
        <v>6195</v>
      </c>
      <c r="C11928" s="358" t="s">
        <v>5168</v>
      </c>
      <c r="D11928" s="360">
        <v>3906.04</v>
      </c>
      <c r="E11928" s="243" t="s">
        <v>3777</v>
      </c>
      <c r="F11928" s="360">
        <v>4948.95</v>
      </c>
    </row>
    <row r="11929" spans="1:6" ht="13.5" thickBot="1" x14ac:dyDescent="0.25">
      <c r="A11929" s="359" t="s">
        <v>6196</v>
      </c>
      <c r="B11929" s="359" t="s">
        <v>6197</v>
      </c>
      <c r="C11929" s="359" t="s">
        <v>5168</v>
      </c>
      <c r="D11929" s="361">
        <v>5607.93</v>
      </c>
      <c r="E11929" s="243" t="s">
        <v>3777</v>
      </c>
      <c r="F11929" s="361">
        <v>7105.25</v>
      </c>
    </row>
    <row r="11930" spans="1:6" ht="13.5" thickBot="1" x14ac:dyDescent="0.25">
      <c r="A11930" s="358" t="s">
        <v>6198</v>
      </c>
      <c r="B11930" s="358" t="s">
        <v>6199</v>
      </c>
      <c r="C11930" s="358" t="s">
        <v>5168</v>
      </c>
      <c r="D11930" s="360">
        <v>9601.67</v>
      </c>
      <c r="E11930" s="243" t="s">
        <v>3777</v>
      </c>
      <c r="F11930" s="360">
        <v>12165.31</v>
      </c>
    </row>
    <row r="11931" spans="1:6" ht="13.5" thickBot="1" x14ac:dyDescent="0.25">
      <c r="A11931" s="359" t="s">
        <v>6200</v>
      </c>
      <c r="B11931" s="359" t="s">
        <v>6201</v>
      </c>
      <c r="C11931" s="359" t="s">
        <v>10</v>
      </c>
      <c r="D11931" s="361">
        <v>1472.32</v>
      </c>
      <c r="E11931" s="243" t="s">
        <v>3777</v>
      </c>
      <c r="F11931" s="361">
        <v>1865.43</v>
      </c>
    </row>
    <row r="11932" spans="1:6" ht="13.5" thickBot="1" x14ac:dyDescent="0.25">
      <c r="A11932" s="358" t="s">
        <v>6202</v>
      </c>
      <c r="B11932" s="358" t="s">
        <v>6203</v>
      </c>
      <c r="C11932" s="358" t="s">
        <v>10</v>
      </c>
      <c r="D11932" s="360">
        <v>2145.64</v>
      </c>
      <c r="E11932" s="243" t="s">
        <v>3777</v>
      </c>
      <c r="F11932" s="360">
        <v>2718.53</v>
      </c>
    </row>
    <row r="11933" spans="1:6" ht="13.5" thickBot="1" x14ac:dyDescent="0.25">
      <c r="A11933" s="359" t="s">
        <v>6204</v>
      </c>
      <c r="B11933" s="359" t="s">
        <v>6205</v>
      </c>
      <c r="C11933" s="359" t="s">
        <v>10</v>
      </c>
      <c r="D11933" s="361">
        <v>3004.07</v>
      </c>
      <c r="E11933" s="243" t="s">
        <v>3777</v>
      </c>
      <c r="F11933" s="361">
        <v>3806.16</v>
      </c>
    </row>
    <row r="11934" spans="1:6" ht="13.5" thickBot="1" x14ac:dyDescent="0.25">
      <c r="A11934" s="358" t="s">
        <v>6206</v>
      </c>
      <c r="B11934" s="358" t="s">
        <v>6207</v>
      </c>
      <c r="C11934" s="358" t="s">
        <v>10</v>
      </c>
      <c r="D11934" s="360">
        <v>3964.44</v>
      </c>
      <c r="E11934" s="243" t="s">
        <v>3777</v>
      </c>
      <c r="F11934" s="360">
        <v>5022.95</v>
      </c>
    </row>
    <row r="11935" spans="1:6" ht="13.5" thickBot="1" x14ac:dyDescent="0.25">
      <c r="A11935" s="359" t="s">
        <v>6208</v>
      </c>
      <c r="B11935" s="359" t="s">
        <v>6209</v>
      </c>
      <c r="C11935" s="359" t="s">
        <v>10</v>
      </c>
      <c r="D11935" s="361">
        <v>1319.27</v>
      </c>
      <c r="E11935" s="243" t="s">
        <v>3777</v>
      </c>
      <c r="F11935" s="361">
        <v>1671.51</v>
      </c>
    </row>
    <row r="11936" spans="1:6" ht="13.5" thickBot="1" x14ac:dyDescent="0.25">
      <c r="A11936" s="358" t="s">
        <v>6210</v>
      </c>
      <c r="B11936" s="358" t="s">
        <v>6211</v>
      </c>
      <c r="C11936" s="358" t="s">
        <v>10</v>
      </c>
      <c r="D11936" s="360">
        <v>1894.66</v>
      </c>
      <c r="E11936" s="243" t="s">
        <v>3777</v>
      </c>
      <c r="F11936" s="360">
        <v>2400.54</v>
      </c>
    </row>
    <row r="11937" spans="1:6" ht="13.5" thickBot="1" x14ac:dyDescent="0.25">
      <c r="A11937" s="359" t="s">
        <v>6212</v>
      </c>
      <c r="B11937" s="359" t="s">
        <v>6213</v>
      </c>
      <c r="C11937" s="359" t="s">
        <v>10</v>
      </c>
      <c r="D11937" s="361">
        <v>2842.91</v>
      </c>
      <c r="E11937" s="243" t="s">
        <v>3777</v>
      </c>
      <c r="F11937" s="361">
        <v>3601.97</v>
      </c>
    </row>
    <row r="11938" spans="1:6" ht="13.5" thickBot="1" x14ac:dyDescent="0.25">
      <c r="A11938" s="358" t="s">
        <v>6214</v>
      </c>
      <c r="B11938" s="358" t="s">
        <v>6215</v>
      </c>
      <c r="C11938" s="358" t="s">
        <v>10</v>
      </c>
      <c r="D11938" s="360">
        <v>3800.44</v>
      </c>
      <c r="E11938" s="243" t="s">
        <v>3777</v>
      </c>
      <c r="F11938" s="360">
        <v>4815.1499999999996</v>
      </c>
    </row>
    <row r="11939" spans="1:6" ht="13.5" thickBot="1" x14ac:dyDescent="0.25">
      <c r="A11939" s="359" t="s">
        <v>6216</v>
      </c>
      <c r="B11939" s="359" t="s">
        <v>6217</v>
      </c>
      <c r="C11939" s="359" t="s">
        <v>10</v>
      </c>
      <c r="D11939" s="361">
        <v>1445.83</v>
      </c>
      <c r="E11939" s="243" t="s">
        <v>3777</v>
      </c>
      <c r="F11939" s="361">
        <v>1831.87</v>
      </c>
    </row>
    <row r="11940" spans="1:6" ht="13.5" thickBot="1" x14ac:dyDescent="0.25">
      <c r="A11940" s="358" t="s">
        <v>6218</v>
      </c>
      <c r="B11940" s="358" t="s">
        <v>6219</v>
      </c>
      <c r="C11940" s="358" t="s">
        <v>10</v>
      </c>
      <c r="D11940" s="360">
        <v>2229.19</v>
      </c>
      <c r="E11940" s="243" t="s">
        <v>3777</v>
      </c>
      <c r="F11940" s="360">
        <v>2824.39</v>
      </c>
    </row>
    <row r="11941" spans="1:6" ht="13.5" thickBot="1" x14ac:dyDescent="0.25">
      <c r="A11941" s="359" t="s">
        <v>6220</v>
      </c>
      <c r="B11941" s="359" t="s">
        <v>6221</v>
      </c>
      <c r="C11941" s="359" t="s">
        <v>10</v>
      </c>
      <c r="D11941" s="361">
        <v>3308.54</v>
      </c>
      <c r="E11941" s="243" t="s">
        <v>3777</v>
      </c>
      <c r="F11941" s="361">
        <v>4191.92</v>
      </c>
    </row>
    <row r="11942" spans="1:6" ht="13.5" thickBot="1" x14ac:dyDescent="0.25">
      <c r="A11942" s="358" t="s">
        <v>6222</v>
      </c>
      <c r="B11942" s="358" t="s">
        <v>6223</v>
      </c>
      <c r="C11942" s="358" t="s">
        <v>10</v>
      </c>
      <c r="D11942" s="360">
        <v>4750.41</v>
      </c>
      <c r="E11942" s="243" t="s">
        <v>3777</v>
      </c>
      <c r="F11942" s="360">
        <v>6018.77</v>
      </c>
    </row>
    <row r="11943" spans="1:6" ht="13.5" thickBot="1" x14ac:dyDescent="0.25">
      <c r="A11943" s="359" t="s">
        <v>6224</v>
      </c>
      <c r="B11943" s="359" t="s">
        <v>6225</v>
      </c>
      <c r="C11943" s="359" t="s">
        <v>10</v>
      </c>
      <c r="D11943" s="361">
        <v>1672.61</v>
      </c>
      <c r="E11943" s="243" t="s">
        <v>3777</v>
      </c>
      <c r="F11943" s="361">
        <v>2119.1999999999998</v>
      </c>
    </row>
    <row r="11944" spans="1:6" ht="13.5" thickBot="1" x14ac:dyDescent="0.25">
      <c r="A11944" s="358" t="s">
        <v>6226</v>
      </c>
      <c r="B11944" s="358" t="s">
        <v>6227</v>
      </c>
      <c r="C11944" s="358" t="s">
        <v>10</v>
      </c>
      <c r="D11944" s="360">
        <v>2519.5700000000002</v>
      </c>
      <c r="E11944" s="243" t="s">
        <v>3777</v>
      </c>
      <c r="F11944" s="360">
        <v>3192.3</v>
      </c>
    </row>
    <row r="11945" spans="1:6" ht="13.5" thickBot="1" x14ac:dyDescent="0.25">
      <c r="A11945" s="359" t="s">
        <v>6228</v>
      </c>
      <c r="B11945" s="359" t="s">
        <v>6229</v>
      </c>
      <c r="C11945" s="359" t="s">
        <v>10</v>
      </c>
      <c r="D11945" s="361">
        <v>3676.19</v>
      </c>
      <c r="E11945" s="243" t="s">
        <v>3777</v>
      </c>
      <c r="F11945" s="361">
        <v>4657.74</v>
      </c>
    </row>
    <row r="11946" spans="1:6" ht="13.5" thickBot="1" x14ac:dyDescent="0.25">
      <c r="A11946" s="358" t="s">
        <v>6230</v>
      </c>
      <c r="B11946" s="358" t="s">
        <v>6231</v>
      </c>
      <c r="C11946" s="358" t="s">
        <v>10</v>
      </c>
      <c r="D11946" s="360">
        <v>5201.67</v>
      </c>
      <c r="E11946" s="243" t="s">
        <v>3777</v>
      </c>
      <c r="F11946" s="360">
        <v>6590.52</v>
      </c>
    </row>
    <row r="11947" spans="1:6" ht="13.5" thickBot="1" x14ac:dyDescent="0.25">
      <c r="A11947" s="359" t="s">
        <v>6232</v>
      </c>
      <c r="B11947" s="359" t="s">
        <v>6233</v>
      </c>
      <c r="C11947" s="359" t="s">
        <v>10</v>
      </c>
      <c r="D11947" s="361">
        <v>1893.56</v>
      </c>
      <c r="E11947" s="243" t="s">
        <v>3777</v>
      </c>
      <c r="F11947" s="361">
        <v>2399.14</v>
      </c>
    </row>
    <row r="11948" spans="1:6" ht="13.5" thickBot="1" x14ac:dyDescent="0.25">
      <c r="A11948" s="358" t="s">
        <v>6234</v>
      </c>
      <c r="B11948" s="358" t="s">
        <v>6235</v>
      </c>
      <c r="C11948" s="358" t="s">
        <v>10</v>
      </c>
      <c r="D11948" s="360">
        <v>2815.9</v>
      </c>
      <c r="E11948" s="243" t="s">
        <v>3777</v>
      </c>
      <c r="F11948" s="360">
        <v>3567.74</v>
      </c>
    </row>
    <row r="11949" spans="1:6" ht="13.5" thickBot="1" x14ac:dyDescent="0.25">
      <c r="A11949" s="359" t="s">
        <v>6236</v>
      </c>
      <c r="B11949" s="359" t="s">
        <v>6237</v>
      </c>
      <c r="C11949" s="359" t="s">
        <v>10</v>
      </c>
      <c r="D11949" s="361">
        <v>4100.68</v>
      </c>
      <c r="E11949" s="243" t="s">
        <v>3777</v>
      </c>
      <c r="F11949" s="361">
        <v>5195.5600000000004</v>
      </c>
    </row>
    <row r="11950" spans="1:6" ht="13.5" thickBot="1" x14ac:dyDescent="0.25">
      <c r="A11950" s="358" t="s">
        <v>6238</v>
      </c>
      <c r="B11950" s="358" t="s">
        <v>6239</v>
      </c>
      <c r="C11950" s="358" t="s">
        <v>10</v>
      </c>
      <c r="D11950" s="360">
        <v>5677.02</v>
      </c>
      <c r="E11950" s="243" t="s">
        <v>3777</v>
      </c>
      <c r="F11950" s="360">
        <v>7192.79</v>
      </c>
    </row>
    <row r="11951" spans="1:6" ht="13.5" thickBot="1" x14ac:dyDescent="0.25">
      <c r="A11951" s="359" t="s">
        <v>6240</v>
      </c>
      <c r="B11951" s="359" t="s">
        <v>6241</v>
      </c>
      <c r="C11951" s="359" t="s">
        <v>10</v>
      </c>
      <c r="D11951" s="361">
        <v>1981.74</v>
      </c>
      <c r="E11951" s="243" t="s">
        <v>3777</v>
      </c>
      <c r="F11951" s="361">
        <v>2510.87</v>
      </c>
    </row>
    <row r="11952" spans="1:6" ht="13.5" thickBot="1" x14ac:dyDescent="0.25">
      <c r="A11952" s="358" t="s">
        <v>6242</v>
      </c>
      <c r="B11952" s="358" t="s">
        <v>6243</v>
      </c>
      <c r="C11952" s="358" t="s">
        <v>10</v>
      </c>
      <c r="D11952" s="360">
        <v>3101.85</v>
      </c>
      <c r="E11952" s="243" t="s">
        <v>3777</v>
      </c>
      <c r="F11952" s="360">
        <v>3930.05</v>
      </c>
    </row>
    <row r="11953" spans="1:6" ht="13.5" thickBot="1" x14ac:dyDescent="0.25">
      <c r="A11953" s="359" t="s">
        <v>6244</v>
      </c>
      <c r="B11953" s="359" t="s">
        <v>6245</v>
      </c>
      <c r="C11953" s="359" t="s">
        <v>10</v>
      </c>
      <c r="D11953" s="361">
        <v>4457.76</v>
      </c>
      <c r="E11953" s="243" t="s">
        <v>3777</v>
      </c>
      <c r="F11953" s="361">
        <v>5647.98</v>
      </c>
    </row>
    <row r="11954" spans="1:6" ht="13.5" thickBot="1" x14ac:dyDescent="0.25">
      <c r="A11954" s="358" t="s">
        <v>6246</v>
      </c>
      <c r="B11954" s="358" t="s">
        <v>6247</v>
      </c>
      <c r="C11954" s="358" t="s">
        <v>10</v>
      </c>
      <c r="D11954" s="360">
        <v>6231.32</v>
      </c>
      <c r="E11954" s="243" t="s">
        <v>3777</v>
      </c>
      <c r="F11954" s="360">
        <v>7895.08</v>
      </c>
    </row>
    <row r="11955" spans="1:6" ht="13.5" thickBot="1" x14ac:dyDescent="0.25">
      <c r="A11955" s="359" t="s">
        <v>6248</v>
      </c>
      <c r="B11955" s="359" t="s">
        <v>6249</v>
      </c>
      <c r="C11955" s="359" t="s">
        <v>10</v>
      </c>
      <c r="D11955" s="361">
        <v>2101.35</v>
      </c>
      <c r="E11955" s="243" t="s">
        <v>3777</v>
      </c>
      <c r="F11955" s="361">
        <v>2662.41</v>
      </c>
    </row>
    <row r="11956" spans="1:6" ht="13.5" thickBot="1" x14ac:dyDescent="0.25">
      <c r="A11956" s="358" t="s">
        <v>6250</v>
      </c>
      <c r="B11956" s="358" t="s">
        <v>6251</v>
      </c>
      <c r="C11956" s="358" t="s">
        <v>10</v>
      </c>
      <c r="D11956" s="360">
        <v>3363.39</v>
      </c>
      <c r="E11956" s="243" t="s">
        <v>3777</v>
      </c>
      <c r="F11956" s="360">
        <v>4261.42</v>
      </c>
    </row>
    <row r="11957" spans="1:6" ht="13.5" thickBot="1" x14ac:dyDescent="0.25">
      <c r="A11957" s="359" t="s">
        <v>6252</v>
      </c>
      <c r="B11957" s="359" t="s">
        <v>6253</v>
      </c>
      <c r="C11957" s="359" t="s">
        <v>10</v>
      </c>
      <c r="D11957" s="361">
        <v>4991.75</v>
      </c>
      <c r="E11957" s="243" t="s">
        <v>3777</v>
      </c>
      <c r="F11957" s="361">
        <v>6324.55</v>
      </c>
    </row>
    <row r="11958" spans="1:6" ht="13.5" thickBot="1" x14ac:dyDescent="0.25">
      <c r="A11958" s="358" t="s">
        <v>6254</v>
      </c>
      <c r="B11958" s="358" t="s">
        <v>6255</v>
      </c>
      <c r="C11958" s="358" t="s">
        <v>10</v>
      </c>
      <c r="D11958" s="360">
        <v>6678.61</v>
      </c>
      <c r="E11958" s="243" t="s">
        <v>3777</v>
      </c>
      <c r="F11958" s="360">
        <v>8461.7999999999993</v>
      </c>
    </row>
    <row r="11959" spans="1:6" ht="13.5" thickBot="1" x14ac:dyDescent="0.25">
      <c r="A11959" s="359" t="s">
        <v>6256</v>
      </c>
      <c r="B11959" s="359" t="s">
        <v>6257</v>
      </c>
      <c r="C11959" s="359" t="s">
        <v>10</v>
      </c>
      <c r="D11959" s="361">
        <v>1575.86</v>
      </c>
      <c r="E11959" s="243" t="s">
        <v>3777</v>
      </c>
      <c r="F11959" s="361">
        <v>1996.62</v>
      </c>
    </row>
    <row r="11960" spans="1:6" ht="13.5" thickBot="1" x14ac:dyDescent="0.25">
      <c r="A11960" s="358" t="s">
        <v>6258</v>
      </c>
      <c r="B11960" s="358" t="s">
        <v>6259</v>
      </c>
      <c r="C11960" s="358" t="s">
        <v>10</v>
      </c>
      <c r="D11960" s="360">
        <v>2246.73</v>
      </c>
      <c r="E11960" s="243" t="s">
        <v>3777</v>
      </c>
      <c r="F11960" s="360">
        <v>2846.61</v>
      </c>
    </row>
    <row r="11961" spans="1:6" ht="13.5" thickBot="1" x14ac:dyDescent="0.25">
      <c r="A11961" s="359" t="s">
        <v>6260</v>
      </c>
      <c r="B11961" s="359" t="s">
        <v>6261</v>
      </c>
      <c r="C11961" s="359" t="s">
        <v>10</v>
      </c>
      <c r="D11961" s="361">
        <v>3161.56</v>
      </c>
      <c r="E11961" s="243" t="s">
        <v>3777</v>
      </c>
      <c r="F11961" s="361">
        <v>4005.69</v>
      </c>
    </row>
    <row r="11962" spans="1:6" ht="13.5" thickBot="1" x14ac:dyDescent="0.25">
      <c r="A11962" s="358" t="s">
        <v>6262</v>
      </c>
      <c r="B11962" s="358" t="s">
        <v>6263</v>
      </c>
      <c r="C11962" s="358" t="s">
        <v>10</v>
      </c>
      <c r="D11962" s="360">
        <v>4192.8999999999996</v>
      </c>
      <c r="E11962" s="243" t="s">
        <v>3777</v>
      </c>
      <c r="F11962" s="360">
        <v>5312.4</v>
      </c>
    </row>
    <row r="11963" spans="1:6" ht="13.5" thickBot="1" x14ac:dyDescent="0.25">
      <c r="A11963" s="359" t="s">
        <v>6264</v>
      </c>
      <c r="B11963" s="359" t="s">
        <v>6265</v>
      </c>
      <c r="C11963" s="359" t="s">
        <v>10</v>
      </c>
      <c r="D11963" s="361">
        <v>1396.63</v>
      </c>
      <c r="E11963" s="243" t="s">
        <v>3777</v>
      </c>
      <c r="F11963" s="361">
        <v>1769.53</v>
      </c>
    </row>
    <row r="11964" spans="1:6" ht="13.5" thickBot="1" x14ac:dyDescent="0.25">
      <c r="A11964" s="358" t="s">
        <v>6266</v>
      </c>
      <c r="B11964" s="358" t="s">
        <v>6267</v>
      </c>
      <c r="C11964" s="358" t="s">
        <v>10</v>
      </c>
      <c r="D11964" s="360">
        <v>1993.98</v>
      </c>
      <c r="E11964" s="243" t="s">
        <v>3777</v>
      </c>
      <c r="F11964" s="360">
        <v>2526.37</v>
      </c>
    </row>
    <row r="11965" spans="1:6" ht="13.5" thickBot="1" x14ac:dyDescent="0.25">
      <c r="A11965" s="359" t="s">
        <v>6268</v>
      </c>
      <c r="B11965" s="359" t="s">
        <v>6269</v>
      </c>
      <c r="C11965" s="359" t="s">
        <v>10</v>
      </c>
      <c r="D11965" s="361">
        <v>3000.4</v>
      </c>
      <c r="E11965" s="243" t="s">
        <v>3777</v>
      </c>
      <c r="F11965" s="361">
        <v>3801.51</v>
      </c>
    </row>
    <row r="11966" spans="1:6" ht="13.5" thickBot="1" x14ac:dyDescent="0.25">
      <c r="A11966" s="358" t="s">
        <v>6270</v>
      </c>
      <c r="B11966" s="358" t="s">
        <v>6271</v>
      </c>
      <c r="C11966" s="358" t="s">
        <v>10</v>
      </c>
      <c r="D11966" s="360">
        <v>4026.29</v>
      </c>
      <c r="E11966" s="243" t="s">
        <v>3777</v>
      </c>
      <c r="F11966" s="360">
        <v>5101.3100000000004</v>
      </c>
    </row>
    <row r="11967" spans="1:6" ht="13.5" thickBot="1" x14ac:dyDescent="0.25">
      <c r="A11967" s="359" t="s">
        <v>6272</v>
      </c>
      <c r="B11967" s="359" t="s">
        <v>6273</v>
      </c>
      <c r="C11967" s="359" t="s">
        <v>10</v>
      </c>
      <c r="D11967" s="361">
        <v>1523.19</v>
      </c>
      <c r="E11967" s="243" t="s">
        <v>3777</v>
      </c>
      <c r="F11967" s="361">
        <v>1929.89</v>
      </c>
    </row>
    <row r="11968" spans="1:6" ht="13.5" thickBot="1" x14ac:dyDescent="0.25">
      <c r="A11968" s="358" t="s">
        <v>6274</v>
      </c>
      <c r="B11968" s="358" t="s">
        <v>6275</v>
      </c>
      <c r="C11968" s="358" t="s">
        <v>10</v>
      </c>
      <c r="D11968" s="360">
        <v>2358.1</v>
      </c>
      <c r="E11968" s="243" t="s">
        <v>3777</v>
      </c>
      <c r="F11968" s="360">
        <v>2987.71</v>
      </c>
    </row>
    <row r="11969" spans="1:6" ht="13.5" thickBot="1" x14ac:dyDescent="0.25">
      <c r="A11969" s="359" t="s">
        <v>6276</v>
      </c>
      <c r="B11969" s="359" t="s">
        <v>6277</v>
      </c>
      <c r="C11969" s="359" t="s">
        <v>10</v>
      </c>
      <c r="D11969" s="361">
        <v>3466.02</v>
      </c>
      <c r="E11969" s="243" t="s">
        <v>3777</v>
      </c>
      <c r="F11969" s="361">
        <v>4391.45</v>
      </c>
    </row>
    <row r="11970" spans="1:6" ht="13.5" thickBot="1" x14ac:dyDescent="0.25">
      <c r="A11970" s="358" t="s">
        <v>6278</v>
      </c>
      <c r="B11970" s="358" t="s">
        <v>6279</v>
      </c>
      <c r="C11970" s="358" t="s">
        <v>10</v>
      </c>
      <c r="D11970" s="360">
        <v>5022.6899999999996</v>
      </c>
      <c r="E11970" s="243" t="s">
        <v>3777</v>
      </c>
      <c r="F11970" s="360">
        <v>6363.75</v>
      </c>
    </row>
    <row r="11971" spans="1:6" ht="13.5" thickBot="1" x14ac:dyDescent="0.25">
      <c r="A11971" s="359" t="s">
        <v>6280</v>
      </c>
      <c r="B11971" s="359" t="s">
        <v>6281</v>
      </c>
      <c r="C11971" s="359" t="s">
        <v>10</v>
      </c>
      <c r="D11971" s="361">
        <v>1749.97</v>
      </c>
      <c r="E11971" s="243" t="s">
        <v>3777</v>
      </c>
      <c r="F11971" s="361">
        <v>2217.2199999999998</v>
      </c>
    </row>
    <row r="11972" spans="1:6" ht="13.5" thickBot="1" x14ac:dyDescent="0.25">
      <c r="A11972" s="358" t="s">
        <v>6282</v>
      </c>
      <c r="B11972" s="358" t="s">
        <v>6283</v>
      </c>
      <c r="C11972" s="358" t="s">
        <v>10</v>
      </c>
      <c r="D11972" s="360">
        <v>2648.48</v>
      </c>
      <c r="E11972" s="243" t="s">
        <v>3777</v>
      </c>
      <c r="F11972" s="360">
        <v>3355.62</v>
      </c>
    </row>
    <row r="11973" spans="1:6" ht="13.5" thickBot="1" x14ac:dyDescent="0.25">
      <c r="A11973" s="359" t="s">
        <v>6284</v>
      </c>
      <c r="B11973" s="359" t="s">
        <v>6285</v>
      </c>
      <c r="C11973" s="359" t="s">
        <v>10</v>
      </c>
      <c r="D11973" s="361">
        <v>3868.49</v>
      </c>
      <c r="E11973" s="243" t="s">
        <v>3777</v>
      </c>
      <c r="F11973" s="361">
        <v>4901.38</v>
      </c>
    </row>
    <row r="11974" spans="1:6" ht="13.5" thickBot="1" x14ac:dyDescent="0.25">
      <c r="A11974" s="358" t="s">
        <v>6286</v>
      </c>
      <c r="B11974" s="358" t="s">
        <v>6287</v>
      </c>
      <c r="C11974" s="358" t="s">
        <v>10</v>
      </c>
      <c r="D11974" s="360">
        <v>5473.95</v>
      </c>
      <c r="E11974" s="243" t="s">
        <v>3777</v>
      </c>
      <c r="F11974" s="360">
        <v>6935.5</v>
      </c>
    </row>
    <row r="11975" spans="1:6" ht="13.5" thickBot="1" x14ac:dyDescent="0.25">
      <c r="A11975" s="359" t="s">
        <v>6288</v>
      </c>
      <c r="B11975" s="359" t="s">
        <v>6289</v>
      </c>
      <c r="C11975" s="359" t="s">
        <v>10</v>
      </c>
      <c r="D11975" s="361">
        <v>1994.71</v>
      </c>
      <c r="E11975" s="243" t="s">
        <v>3777</v>
      </c>
      <c r="F11975" s="361">
        <v>2527.3000000000002</v>
      </c>
    </row>
    <row r="11976" spans="1:6" ht="13.5" thickBot="1" x14ac:dyDescent="0.25">
      <c r="A11976" s="358" t="s">
        <v>6290</v>
      </c>
      <c r="B11976" s="358" t="s">
        <v>6291</v>
      </c>
      <c r="C11976" s="358" t="s">
        <v>10</v>
      </c>
      <c r="D11976" s="360">
        <v>2973.81</v>
      </c>
      <c r="E11976" s="243" t="s">
        <v>3777</v>
      </c>
      <c r="F11976" s="360">
        <v>3767.82</v>
      </c>
    </row>
    <row r="11977" spans="1:6" ht="13.5" thickBot="1" x14ac:dyDescent="0.25">
      <c r="A11977" s="359" t="s">
        <v>6292</v>
      </c>
      <c r="B11977" s="359" t="s">
        <v>6293</v>
      </c>
      <c r="C11977" s="359" t="s">
        <v>10</v>
      </c>
      <c r="D11977" s="361">
        <v>4292.9799999999996</v>
      </c>
      <c r="E11977" s="243" t="s">
        <v>3777</v>
      </c>
      <c r="F11977" s="361">
        <v>5439.2</v>
      </c>
    </row>
    <row r="11978" spans="1:6" ht="13.5" thickBot="1" x14ac:dyDescent="0.25">
      <c r="A11978" s="358" t="s">
        <v>6294</v>
      </c>
      <c r="B11978" s="358" t="s">
        <v>6295</v>
      </c>
      <c r="C11978" s="358" t="s">
        <v>10</v>
      </c>
      <c r="D11978" s="360">
        <v>5992.24</v>
      </c>
      <c r="E11978" s="243" t="s">
        <v>3777</v>
      </c>
      <c r="F11978" s="360">
        <v>7592.17</v>
      </c>
    </row>
    <row r="11979" spans="1:6" ht="13.5" thickBot="1" x14ac:dyDescent="0.25">
      <c r="A11979" s="359" t="s">
        <v>6296</v>
      </c>
      <c r="B11979" s="359" t="s">
        <v>6297</v>
      </c>
      <c r="C11979" s="359" t="s">
        <v>10</v>
      </c>
      <c r="D11979" s="361">
        <v>2082.89</v>
      </c>
      <c r="E11979" s="243" t="s">
        <v>3777</v>
      </c>
      <c r="F11979" s="361">
        <v>2639.02</v>
      </c>
    </row>
    <row r="11980" spans="1:6" ht="13.5" thickBot="1" x14ac:dyDescent="0.25">
      <c r="A11980" s="358" t="s">
        <v>6298</v>
      </c>
      <c r="B11980" s="358" t="s">
        <v>6299</v>
      </c>
      <c r="C11980" s="358" t="s">
        <v>10</v>
      </c>
      <c r="D11980" s="360">
        <v>3259.77</v>
      </c>
      <c r="E11980" s="243" t="s">
        <v>3777</v>
      </c>
      <c r="F11980" s="360">
        <v>4130.13</v>
      </c>
    </row>
    <row r="11981" spans="1:6" ht="13.5" thickBot="1" x14ac:dyDescent="0.25">
      <c r="A11981" s="359" t="s">
        <v>6300</v>
      </c>
      <c r="B11981" s="359" t="s">
        <v>6301</v>
      </c>
      <c r="C11981" s="359" t="s">
        <v>10</v>
      </c>
      <c r="D11981" s="361">
        <v>4690.09</v>
      </c>
      <c r="E11981" s="243" t="s">
        <v>3777</v>
      </c>
      <c r="F11981" s="361">
        <v>5942.35</v>
      </c>
    </row>
    <row r="11982" spans="1:6" ht="13.5" thickBot="1" x14ac:dyDescent="0.25">
      <c r="A11982" s="358" t="s">
        <v>6302</v>
      </c>
      <c r="B11982" s="358" t="s">
        <v>6303</v>
      </c>
      <c r="C11982" s="358" t="s">
        <v>10</v>
      </c>
      <c r="D11982" s="360">
        <v>6546.53</v>
      </c>
      <c r="E11982" s="243" t="s">
        <v>3777</v>
      </c>
      <c r="F11982" s="360">
        <v>8294.4599999999991</v>
      </c>
    </row>
    <row r="11983" spans="1:6" ht="13.5" thickBot="1" x14ac:dyDescent="0.25">
      <c r="A11983" s="359" t="s">
        <v>6304</v>
      </c>
      <c r="B11983" s="359" t="s">
        <v>6305</v>
      </c>
      <c r="C11983" s="359" t="s">
        <v>10</v>
      </c>
      <c r="D11983" s="361">
        <v>2202.5</v>
      </c>
      <c r="E11983" s="243" t="s">
        <v>3777</v>
      </c>
      <c r="F11983" s="361">
        <v>2790.57</v>
      </c>
    </row>
    <row r="11984" spans="1:6" ht="13.5" thickBot="1" x14ac:dyDescent="0.25">
      <c r="A11984" s="358" t="s">
        <v>6306</v>
      </c>
      <c r="B11984" s="358" t="s">
        <v>6307</v>
      </c>
      <c r="C11984" s="358" t="s">
        <v>10</v>
      </c>
      <c r="D11984" s="360">
        <v>3521.31</v>
      </c>
      <c r="E11984" s="243" t="s">
        <v>3777</v>
      </c>
      <c r="F11984" s="360">
        <v>4461.5</v>
      </c>
    </row>
    <row r="11985" spans="1:6" ht="13.5" thickBot="1" x14ac:dyDescent="0.25">
      <c r="A11985" s="359" t="s">
        <v>6308</v>
      </c>
      <c r="B11985" s="359" t="s">
        <v>6309</v>
      </c>
      <c r="C11985" s="359" t="s">
        <v>10</v>
      </c>
      <c r="D11985" s="361">
        <v>5261.81</v>
      </c>
      <c r="E11985" s="243" t="s">
        <v>3777</v>
      </c>
      <c r="F11985" s="361">
        <v>6666.71</v>
      </c>
    </row>
    <row r="11986" spans="1:6" ht="13.5" thickBot="1" x14ac:dyDescent="0.25">
      <c r="A11986" s="358" t="s">
        <v>6310</v>
      </c>
      <c r="B11986" s="358" t="s">
        <v>6311</v>
      </c>
      <c r="C11986" s="358" t="s">
        <v>10</v>
      </c>
      <c r="D11986" s="360">
        <v>7040.83</v>
      </c>
      <c r="E11986" s="243" t="s">
        <v>3777</v>
      </c>
      <c r="F11986" s="360">
        <v>8920.73</v>
      </c>
    </row>
    <row r="11987" spans="1:6" ht="13.5" thickBot="1" x14ac:dyDescent="0.25">
      <c r="A11987" s="359" t="s">
        <v>6312</v>
      </c>
      <c r="B11987" s="359" t="s">
        <v>6313</v>
      </c>
      <c r="C11987" s="359" t="s">
        <v>5168</v>
      </c>
      <c r="D11987" s="361">
        <v>8880.3799999999992</v>
      </c>
      <c r="E11987" s="243" t="s">
        <v>3777</v>
      </c>
      <c r="F11987" s="361">
        <v>11251.44</v>
      </c>
    </row>
    <row r="11988" spans="1:6" ht="13.5" thickBot="1" x14ac:dyDescent="0.25">
      <c r="A11988" s="358" t="s">
        <v>6314</v>
      </c>
      <c r="B11988" s="358" t="s">
        <v>6315</v>
      </c>
      <c r="C11988" s="358" t="s">
        <v>5168</v>
      </c>
      <c r="D11988" s="360">
        <v>13754.05</v>
      </c>
      <c r="E11988" s="243" t="s">
        <v>3777</v>
      </c>
      <c r="F11988" s="360">
        <v>17426.38</v>
      </c>
    </row>
    <row r="11989" spans="1:6" ht="13.5" thickBot="1" x14ac:dyDescent="0.25">
      <c r="A11989" s="359" t="s">
        <v>6316</v>
      </c>
      <c r="B11989" s="359" t="s">
        <v>6317</v>
      </c>
      <c r="C11989" s="359" t="s">
        <v>5168</v>
      </c>
      <c r="D11989" s="361">
        <v>18446.84</v>
      </c>
      <c r="E11989" s="243" t="s">
        <v>3777</v>
      </c>
      <c r="F11989" s="361">
        <v>23372.14</v>
      </c>
    </row>
    <row r="11990" spans="1:6" ht="13.5" thickBot="1" x14ac:dyDescent="0.25">
      <c r="A11990" s="358" t="s">
        <v>6318</v>
      </c>
      <c r="B11990" s="358" t="s">
        <v>6319</v>
      </c>
      <c r="C11990" s="358" t="s">
        <v>5168</v>
      </c>
      <c r="D11990" s="360">
        <v>26279.88</v>
      </c>
      <c r="E11990" s="243" t="s">
        <v>3777</v>
      </c>
      <c r="F11990" s="360">
        <v>33296.61</v>
      </c>
    </row>
    <row r="11991" spans="1:6" ht="13.5" thickBot="1" x14ac:dyDescent="0.25">
      <c r="A11991" s="359" t="s">
        <v>6320</v>
      </c>
      <c r="B11991" s="359" t="s">
        <v>6321</v>
      </c>
      <c r="C11991" s="359" t="s">
        <v>5168</v>
      </c>
      <c r="D11991" s="361">
        <v>30441.64</v>
      </c>
      <c r="E11991" s="243" t="s">
        <v>3777</v>
      </c>
      <c r="F11991" s="361">
        <v>38569.56</v>
      </c>
    </row>
    <row r="11992" spans="1:6" ht="13.5" thickBot="1" x14ac:dyDescent="0.25">
      <c r="A11992" s="358" t="s">
        <v>6322</v>
      </c>
      <c r="B11992" s="358" t="s">
        <v>6323</v>
      </c>
      <c r="C11992" s="358" t="s">
        <v>5168</v>
      </c>
      <c r="D11992" s="360">
        <v>9343.68</v>
      </c>
      <c r="E11992" s="243" t="s">
        <v>3777</v>
      </c>
      <c r="F11992" s="360">
        <v>11838.45</v>
      </c>
    </row>
    <row r="11993" spans="1:6" ht="13.5" thickBot="1" x14ac:dyDescent="0.25">
      <c r="A11993" s="359" t="s">
        <v>6324</v>
      </c>
      <c r="B11993" s="359" t="s">
        <v>6325</v>
      </c>
      <c r="C11993" s="359" t="s">
        <v>5168</v>
      </c>
      <c r="D11993" s="361">
        <v>14490.35</v>
      </c>
      <c r="E11993" s="243" t="s">
        <v>3777</v>
      </c>
      <c r="F11993" s="361">
        <v>18359.27</v>
      </c>
    </row>
    <row r="11994" spans="1:6" ht="13.5" thickBot="1" x14ac:dyDescent="0.25">
      <c r="A11994" s="358" t="s">
        <v>6326</v>
      </c>
      <c r="B11994" s="358" t="s">
        <v>6327</v>
      </c>
      <c r="C11994" s="358" t="s">
        <v>5168</v>
      </c>
      <c r="D11994" s="360">
        <v>19460.66</v>
      </c>
      <c r="E11994" s="243" t="s">
        <v>3777</v>
      </c>
      <c r="F11994" s="360">
        <v>24656.65</v>
      </c>
    </row>
    <row r="11995" spans="1:6" ht="13.5" thickBot="1" x14ac:dyDescent="0.25">
      <c r="A11995" s="359" t="s">
        <v>6328</v>
      </c>
      <c r="B11995" s="359" t="s">
        <v>6329</v>
      </c>
      <c r="C11995" s="359" t="s">
        <v>5168</v>
      </c>
      <c r="D11995" s="361">
        <v>27746.02</v>
      </c>
      <c r="E11995" s="243" t="s">
        <v>3777</v>
      </c>
      <c r="F11995" s="361">
        <v>35154.21</v>
      </c>
    </row>
    <row r="11996" spans="1:6" ht="13.5" thickBot="1" x14ac:dyDescent="0.25">
      <c r="A11996" s="358" t="s">
        <v>6330</v>
      </c>
      <c r="B11996" s="358" t="s">
        <v>6331</v>
      </c>
      <c r="C11996" s="358" t="s">
        <v>10</v>
      </c>
      <c r="D11996" s="360">
        <v>2544.42</v>
      </c>
      <c r="E11996" s="243" t="s">
        <v>3777</v>
      </c>
      <c r="F11996" s="360">
        <v>3223.79</v>
      </c>
    </row>
    <row r="11997" spans="1:6" ht="13.5" thickBot="1" x14ac:dyDescent="0.25">
      <c r="A11997" s="359" t="s">
        <v>6332</v>
      </c>
      <c r="B11997" s="359" t="s">
        <v>6333</v>
      </c>
      <c r="C11997" s="359" t="s">
        <v>10</v>
      </c>
      <c r="D11997" s="361">
        <v>3747.27</v>
      </c>
      <c r="E11997" s="243" t="s">
        <v>3777</v>
      </c>
      <c r="F11997" s="361">
        <v>4747.79</v>
      </c>
    </row>
    <row r="11998" spans="1:6" ht="13.5" thickBot="1" x14ac:dyDescent="0.25">
      <c r="A11998" s="358" t="s">
        <v>6334</v>
      </c>
      <c r="B11998" s="358" t="s">
        <v>6335</v>
      </c>
      <c r="C11998" s="358" t="s">
        <v>10</v>
      </c>
      <c r="D11998" s="360">
        <v>4681.55</v>
      </c>
      <c r="E11998" s="243" t="s">
        <v>3777</v>
      </c>
      <c r="F11998" s="360">
        <v>5931.53</v>
      </c>
    </row>
    <row r="11999" spans="1:6" ht="13.5" thickBot="1" x14ac:dyDescent="0.25">
      <c r="A11999" s="359" t="s">
        <v>6336</v>
      </c>
      <c r="B11999" s="359" t="s">
        <v>6337</v>
      </c>
      <c r="C11999" s="359" t="s">
        <v>10</v>
      </c>
      <c r="D11999" s="361">
        <v>6435.56</v>
      </c>
      <c r="E11999" s="243" t="s">
        <v>3777</v>
      </c>
      <c r="F11999" s="361">
        <v>8153.86</v>
      </c>
    </row>
    <row r="12000" spans="1:6" ht="13.5" thickBot="1" x14ac:dyDescent="0.25">
      <c r="A12000" s="358" t="s">
        <v>6338</v>
      </c>
      <c r="B12000" s="358" t="s">
        <v>6339</v>
      </c>
      <c r="C12000" s="358" t="s">
        <v>10</v>
      </c>
      <c r="D12000" s="360">
        <v>2237.08</v>
      </c>
      <c r="E12000" s="243" t="s">
        <v>3777</v>
      </c>
      <c r="F12000" s="360">
        <v>2834.38</v>
      </c>
    </row>
    <row r="12001" spans="1:6" ht="13.5" thickBot="1" x14ac:dyDescent="0.25">
      <c r="A12001" s="359" t="s">
        <v>6340</v>
      </c>
      <c r="B12001" s="359" t="s">
        <v>6341</v>
      </c>
      <c r="C12001" s="359" t="s">
        <v>10</v>
      </c>
      <c r="D12001" s="361">
        <v>3285.94</v>
      </c>
      <c r="E12001" s="243" t="s">
        <v>3777</v>
      </c>
      <c r="F12001" s="361">
        <v>4163.28</v>
      </c>
    </row>
    <row r="12002" spans="1:6" ht="13.5" thickBot="1" x14ac:dyDescent="0.25">
      <c r="A12002" s="358" t="s">
        <v>6342</v>
      </c>
      <c r="B12002" s="358" t="s">
        <v>6343</v>
      </c>
      <c r="C12002" s="358" t="s">
        <v>10</v>
      </c>
      <c r="D12002" s="360">
        <v>4446.13</v>
      </c>
      <c r="E12002" s="243" t="s">
        <v>3777</v>
      </c>
      <c r="F12002" s="360">
        <v>5633.25</v>
      </c>
    </row>
    <row r="12003" spans="1:6" ht="13.5" thickBot="1" x14ac:dyDescent="0.25">
      <c r="A12003" s="359" t="s">
        <v>6344</v>
      </c>
      <c r="B12003" s="359" t="s">
        <v>6345</v>
      </c>
      <c r="C12003" s="359" t="s">
        <v>10</v>
      </c>
      <c r="D12003" s="361">
        <v>6099.64</v>
      </c>
      <c r="E12003" s="243" t="s">
        <v>3777</v>
      </c>
      <c r="F12003" s="361">
        <v>7728.25</v>
      </c>
    </row>
    <row r="12004" spans="1:6" ht="13.5" thickBot="1" x14ac:dyDescent="0.25">
      <c r="A12004" s="358" t="s">
        <v>6346</v>
      </c>
      <c r="B12004" s="358" t="s">
        <v>6347</v>
      </c>
      <c r="C12004" s="358" t="s">
        <v>10</v>
      </c>
      <c r="D12004" s="360">
        <v>2383.58</v>
      </c>
      <c r="E12004" s="243" t="s">
        <v>3777</v>
      </c>
      <c r="F12004" s="360">
        <v>3020</v>
      </c>
    </row>
    <row r="12005" spans="1:6" ht="13.5" thickBot="1" x14ac:dyDescent="0.25">
      <c r="A12005" s="359" t="s">
        <v>6348</v>
      </c>
      <c r="B12005" s="359" t="s">
        <v>6349</v>
      </c>
      <c r="C12005" s="359" t="s">
        <v>10</v>
      </c>
      <c r="D12005" s="361">
        <v>3764.63</v>
      </c>
      <c r="E12005" s="243" t="s">
        <v>3777</v>
      </c>
      <c r="F12005" s="361">
        <v>4769.79</v>
      </c>
    </row>
    <row r="12006" spans="1:6" ht="13.5" thickBot="1" x14ac:dyDescent="0.25">
      <c r="A12006" s="358" t="s">
        <v>6350</v>
      </c>
      <c r="B12006" s="358" t="s">
        <v>6351</v>
      </c>
      <c r="C12006" s="358" t="s">
        <v>10</v>
      </c>
      <c r="D12006" s="360">
        <v>5172.99</v>
      </c>
      <c r="E12006" s="243" t="s">
        <v>3777</v>
      </c>
      <c r="F12006" s="360">
        <v>6554.18</v>
      </c>
    </row>
    <row r="12007" spans="1:6" ht="13.5" thickBot="1" x14ac:dyDescent="0.25">
      <c r="A12007" s="359" t="s">
        <v>6352</v>
      </c>
      <c r="B12007" s="359" t="s">
        <v>6353</v>
      </c>
      <c r="C12007" s="359" t="s">
        <v>10</v>
      </c>
      <c r="D12007" s="361">
        <v>6755.73</v>
      </c>
      <c r="E12007" s="243" t="s">
        <v>3777</v>
      </c>
      <c r="F12007" s="361">
        <v>8559.51</v>
      </c>
    </row>
    <row r="12008" spans="1:6" ht="13.5" thickBot="1" x14ac:dyDescent="0.25">
      <c r="A12008" s="358" t="s">
        <v>6354</v>
      </c>
      <c r="B12008" s="358" t="s">
        <v>6355</v>
      </c>
      <c r="C12008" s="358" t="s">
        <v>10</v>
      </c>
      <c r="D12008" s="360">
        <v>2739.14</v>
      </c>
      <c r="E12008" s="243" t="s">
        <v>3777</v>
      </c>
      <c r="F12008" s="360">
        <v>3470.49</v>
      </c>
    </row>
    <row r="12009" spans="1:6" ht="13.5" thickBot="1" x14ac:dyDescent="0.25">
      <c r="A12009" s="359" t="s">
        <v>6356</v>
      </c>
      <c r="B12009" s="359" t="s">
        <v>6357</v>
      </c>
      <c r="C12009" s="359" t="s">
        <v>10</v>
      </c>
      <c r="D12009" s="361">
        <v>4282.74</v>
      </c>
      <c r="E12009" s="243" t="s">
        <v>3777</v>
      </c>
      <c r="F12009" s="361">
        <v>5426.23</v>
      </c>
    </row>
    <row r="12010" spans="1:6" ht="13.5" thickBot="1" x14ac:dyDescent="0.25">
      <c r="A12010" s="358" t="s">
        <v>6358</v>
      </c>
      <c r="B12010" s="358" t="s">
        <v>6359</v>
      </c>
      <c r="C12010" s="358" t="s">
        <v>10</v>
      </c>
      <c r="D12010" s="360">
        <v>5984.74</v>
      </c>
      <c r="E12010" s="243" t="s">
        <v>3777</v>
      </c>
      <c r="F12010" s="360">
        <v>7582.66</v>
      </c>
    </row>
    <row r="12011" spans="1:6" ht="13.5" thickBot="1" x14ac:dyDescent="0.25">
      <c r="A12011" s="359" t="s">
        <v>6360</v>
      </c>
      <c r="B12011" s="359" t="s">
        <v>6361</v>
      </c>
      <c r="C12011" s="359" t="s">
        <v>10</v>
      </c>
      <c r="D12011" s="361">
        <v>8163.39</v>
      </c>
      <c r="E12011" s="243" t="s">
        <v>3777</v>
      </c>
      <c r="F12011" s="361">
        <v>10343.02</v>
      </c>
    </row>
    <row r="12012" spans="1:6" ht="13.5" thickBot="1" x14ac:dyDescent="0.25">
      <c r="A12012" s="358" t="s">
        <v>6362</v>
      </c>
      <c r="B12012" s="358" t="s">
        <v>6363</v>
      </c>
      <c r="C12012" s="358" t="s">
        <v>10</v>
      </c>
      <c r="D12012" s="360">
        <v>3083.63</v>
      </c>
      <c r="E12012" s="243" t="s">
        <v>3777</v>
      </c>
      <c r="F12012" s="360">
        <v>3906.96</v>
      </c>
    </row>
    <row r="12013" spans="1:6" ht="13.5" thickBot="1" x14ac:dyDescent="0.25">
      <c r="A12013" s="359" t="s">
        <v>6364</v>
      </c>
      <c r="B12013" s="359" t="s">
        <v>6365</v>
      </c>
      <c r="C12013" s="359" t="s">
        <v>10</v>
      </c>
      <c r="D12013" s="361">
        <v>5045.58</v>
      </c>
      <c r="E12013" s="243" t="s">
        <v>3777</v>
      </c>
      <c r="F12013" s="361">
        <v>6392.75</v>
      </c>
    </row>
    <row r="12014" spans="1:6" ht="13.5" thickBot="1" x14ac:dyDescent="0.25">
      <c r="A12014" s="358" t="s">
        <v>6366</v>
      </c>
      <c r="B12014" s="358" t="s">
        <v>6367</v>
      </c>
      <c r="C12014" s="358" t="s">
        <v>10</v>
      </c>
      <c r="D12014" s="360">
        <v>6350.97</v>
      </c>
      <c r="E12014" s="243" t="s">
        <v>3777</v>
      </c>
      <c r="F12014" s="360">
        <v>8046.68</v>
      </c>
    </row>
    <row r="12015" spans="1:6" ht="13.5" thickBot="1" x14ac:dyDescent="0.25">
      <c r="A12015" s="359" t="s">
        <v>6368</v>
      </c>
      <c r="B12015" s="359" t="s">
        <v>6369</v>
      </c>
      <c r="C12015" s="359" t="s">
        <v>10</v>
      </c>
      <c r="D12015" s="361">
        <v>9021.7800000000007</v>
      </c>
      <c r="E12015" s="243" t="s">
        <v>3777</v>
      </c>
      <c r="F12015" s="361">
        <v>11430.59</v>
      </c>
    </row>
    <row r="12016" spans="1:6" ht="13.5" thickBot="1" x14ac:dyDescent="0.25">
      <c r="A12016" s="358" t="s">
        <v>6370</v>
      </c>
      <c r="B12016" s="358" t="s">
        <v>6371</v>
      </c>
      <c r="C12016" s="358" t="s">
        <v>10</v>
      </c>
      <c r="D12016" s="360">
        <v>3398.79</v>
      </c>
      <c r="E12016" s="243" t="s">
        <v>3777</v>
      </c>
      <c r="F12016" s="360">
        <v>4306.26</v>
      </c>
    </row>
    <row r="12017" spans="1:6" ht="13.5" thickBot="1" x14ac:dyDescent="0.25">
      <c r="A12017" s="359" t="s">
        <v>6372</v>
      </c>
      <c r="B12017" s="359" t="s">
        <v>6373</v>
      </c>
      <c r="C12017" s="359" t="s">
        <v>10</v>
      </c>
      <c r="D12017" s="361">
        <v>5437.15</v>
      </c>
      <c r="E12017" s="243" t="s">
        <v>3777</v>
      </c>
      <c r="F12017" s="361">
        <v>6888.87</v>
      </c>
    </row>
    <row r="12018" spans="1:6" ht="13.5" thickBot="1" x14ac:dyDescent="0.25">
      <c r="A12018" s="358" t="s">
        <v>6374</v>
      </c>
      <c r="B12018" s="358" t="s">
        <v>6375</v>
      </c>
      <c r="C12018" s="358" t="s">
        <v>10</v>
      </c>
      <c r="D12018" s="360">
        <v>7292.32</v>
      </c>
      <c r="E12018" s="243" t="s">
        <v>3777</v>
      </c>
      <c r="F12018" s="360">
        <v>9239.3700000000008</v>
      </c>
    </row>
    <row r="12019" spans="1:6" ht="13.5" thickBot="1" x14ac:dyDescent="0.25">
      <c r="A12019" s="359" t="s">
        <v>6376</v>
      </c>
      <c r="B12019" s="359" t="s">
        <v>6377</v>
      </c>
      <c r="C12019" s="359" t="s">
        <v>10</v>
      </c>
      <c r="D12019" s="361">
        <v>10252.19</v>
      </c>
      <c r="E12019" s="243" t="s">
        <v>3777</v>
      </c>
      <c r="F12019" s="361">
        <v>12989.53</v>
      </c>
    </row>
    <row r="12020" spans="1:6" ht="13.5" thickBot="1" x14ac:dyDescent="0.25">
      <c r="A12020" s="358" t="s">
        <v>6378</v>
      </c>
      <c r="B12020" s="358" t="s">
        <v>6379</v>
      </c>
      <c r="C12020" s="358" t="s">
        <v>10</v>
      </c>
      <c r="D12020" s="360">
        <v>3682.89</v>
      </c>
      <c r="E12020" s="243" t="s">
        <v>3777</v>
      </c>
      <c r="F12020" s="360">
        <v>4666.22</v>
      </c>
    </row>
    <row r="12021" spans="1:6" ht="13.5" thickBot="1" x14ac:dyDescent="0.25">
      <c r="A12021" s="359" t="s">
        <v>6380</v>
      </c>
      <c r="B12021" s="359" t="s">
        <v>6381</v>
      </c>
      <c r="C12021" s="359" t="s">
        <v>10</v>
      </c>
      <c r="D12021" s="361">
        <v>5594.74</v>
      </c>
      <c r="E12021" s="243" t="s">
        <v>3777</v>
      </c>
      <c r="F12021" s="361">
        <v>7088.54</v>
      </c>
    </row>
    <row r="12022" spans="1:6" ht="13.5" thickBot="1" x14ac:dyDescent="0.25">
      <c r="A12022" s="358" t="s">
        <v>6382</v>
      </c>
      <c r="B12022" s="358" t="s">
        <v>6383</v>
      </c>
      <c r="C12022" s="358" t="s">
        <v>10</v>
      </c>
      <c r="D12022" s="360">
        <v>8056.17</v>
      </c>
      <c r="E12022" s="243" t="s">
        <v>3777</v>
      </c>
      <c r="F12022" s="360">
        <v>10207.17</v>
      </c>
    </row>
    <row r="12023" spans="1:6" ht="13.5" thickBot="1" x14ac:dyDescent="0.25">
      <c r="A12023" s="359" t="s">
        <v>6384</v>
      </c>
      <c r="B12023" s="359" t="s">
        <v>6385</v>
      </c>
      <c r="C12023" s="359" t="s">
        <v>10</v>
      </c>
      <c r="D12023" s="361">
        <v>10190.82</v>
      </c>
      <c r="E12023" s="243" t="s">
        <v>3777</v>
      </c>
      <c r="F12023" s="361">
        <v>12911.76</v>
      </c>
    </row>
    <row r="12024" spans="1:6" ht="13.5" thickBot="1" x14ac:dyDescent="0.25">
      <c r="A12024" s="358" t="s">
        <v>6386</v>
      </c>
      <c r="B12024" s="358" t="s">
        <v>6387</v>
      </c>
      <c r="C12024" s="358" t="s">
        <v>10</v>
      </c>
      <c r="D12024" s="360">
        <v>2682.66</v>
      </c>
      <c r="E12024" s="243" t="s">
        <v>3777</v>
      </c>
      <c r="F12024" s="360">
        <v>3398.93</v>
      </c>
    </row>
    <row r="12025" spans="1:6" ht="13.5" thickBot="1" x14ac:dyDescent="0.25">
      <c r="A12025" s="359" t="s">
        <v>6388</v>
      </c>
      <c r="B12025" s="359" t="s">
        <v>6389</v>
      </c>
      <c r="C12025" s="359" t="s">
        <v>10</v>
      </c>
      <c r="D12025" s="361">
        <v>3929.46</v>
      </c>
      <c r="E12025" s="243" t="s">
        <v>3777</v>
      </c>
      <c r="F12025" s="361">
        <v>4978.62</v>
      </c>
    </row>
    <row r="12026" spans="1:6" ht="13.5" thickBot="1" x14ac:dyDescent="0.25">
      <c r="A12026" s="358" t="s">
        <v>6390</v>
      </c>
      <c r="B12026" s="358" t="s">
        <v>6391</v>
      </c>
      <c r="C12026" s="358" t="s">
        <v>10</v>
      </c>
      <c r="D12026" s="360">
        <v>4906.34</v>
      </c>
      <c r="E12026" s="243" t="s">
        <v>3777</v>
      </c>
      <c r="F12026" s="360">
        <v>6216.34</v>
      </c>
    </row>
    <row r="12027" spans="1:6" ht="13.5" thickBot="1" x14ac:dyDescent="0.25">
      <c r="A12027" s="359" t="s">
        <v>6392</v>
      </c>
      <c r="B12027" s="359" t="s">
        <v>6393</v>
      </c>
      <c r="C12027" s="359" t="s">
        <v>10</v>
      </c>
      <c r="D12027" s="361">
        <v>6773.06</v>
      </c>
      <c r="E12027" s="243" t="s">
        <v>3777</v>
      </c>
      <c r="F12027" s="361">
        <v>8581.4699999999993</v>
      </c>
    </row>
    <row r="12028" spans="1:6" ht="13.5" thickBot="1" x14ac:dyDescent="0.25">
      <c r="A12028" s="358" t="s">
        <v>6394</v>
      </c>
      <c r="B12028" s="358" t="s">
        <v>6395</v>
      </c>
      <c r="C12028" s="358" t="s">
        <v>10</v>
      </c>
      <c r="D12028" s="360">
        <v>2375.31</v>
      </c>
      <c r="E12028" s="243" t="s">
        <v>3777</v>
      </c>
      <c r="F12028" s="360">
        <v>3009.52</v>
      </c>
    </row>
    <row r="12029" spans="1:6" ht="13.5" thickBot="1" x14ac:dyDescent="0.25">
      <c r="A12029" s="359" t="s">
        <v>6396</v>
      </c>
      <c r="B12029" s="359" t="s">
        <v>6397</v>
      </c>
      <c r="C12029" s="359" t="s">
        <v>10</v>
      </c>
      <c r="D12029" s="361">
        <v>3464.84</v>
      </c>
      <c r="E12029" s="243" t="s">
        <v>3777</v>
      </c>
      <c r="F12029" s="361">
        <v>4389.95</v>
      </c>
    </row>
    <row r="12030" spans="1:6" ht="13.5" thickBot="1" x14ac:dyDescent="0.25">
      <c r="A12030" s="358" t="s">
        <v>6398</v>
      </c>
      <c r="B12030" s="358" t="s">
        <v>6399</v>
      </c>
      <c r="C12030" s="358" t="s">
        <v>10</v>
      </c>
      <c r="D12030" s="360">
        <v>4670.92</v>
      </c>
      <c r="E12030" s="243" t="s">
        <v>3777</v>
      </c>
      <c r="F12030" s="360">
        <v>5918.06</v>
      </c>
    </row>
    <row r="12031" spans="1:6" ht="13.5" thickBot="1" x14ac:dyDescent="0.25">
      <c r="A12031" s="359" t="s">
        <v>6400</v>
      </c>
      <c r="B12031" s="359" t="s">
        <v>6401</v>
      </c>
      <c r="C12031" s="359" t="s">
        <v>10</v>
      </c>
      <c r="D12031" s="361">
        <v>6432.41</v>
      </c>
      <c r="E12031" s="243" t="s">
        <v>3777</v>
      </c>
      <c r="F12031" s="361">
        <v>8149.87</v>
      </c>
    </row>
    <row r="12032" spans="1:6" ht="13.5" thickBot="1" x14ac:dyDescent="0.25">
      <c r="A12032" s="358" t="s">
        <v>6402</v>
      </c>
      <c r="B12032" s="358" t="s">
        <v>6403</v>
      </c>
      <c r="C12032" s="358" t="s">
        <v>10</v>
      </c>
      <c r="D12032" s="360">
        <v>2521.8200000000002</v>
      </c>
      <c r="E12032" s="243" t="s">
        <v>3777</v>
      </c>
      <c r="F12032" s="360">
        <v>3195.14</v>
      </c>
    </row>
    <row r="12033" spans="1:6" ht="13.5" thickBot="1" x14ac:dyDescent="0.25">
      <c r="A12033" s="359" t="s">
        <v>6404</v>
      </c>
      <c r="B12033" s="359" t="s">
        <v>6405</v>
      </c>
      <c r="C12033" s="359" t="s">
        <v>10</v>
      </c>
      <c r="D12033" s="361">
        <v>3943.53</v>
      </c>
      <c r="E12033" s="243" t="s">
        <v>3777</v>
      </c>
      <c r="F12033" s="361">
        <v>4996.46</v>
      </c>
    </row>
    <row r="12034" spans="1:6" ht="13.5" thickBot="1" x14ac:dyDescent="0.25">
      <c r="A12034" s="358" t="s">
        <v>6406</v>
      </c>
      <c r="B12034" s="358" t="s">
        <v>6407</v>
      </c>
      <c r="C12034" s="358" t="s">
        <v>10</v>
      </c>
      <c r="D12034" s="360">
        <v>5455.23</v>
      </c>
      <c r="E12034" s="243" t="s">
        <v>3777</v>
      </c>
      <c r="F12034" s="360">
        <v>6911.78</v>
      </c>
    </row>
    <row r="12035" spans="1:6" ht="13.5" thickBot="1" x14ac:dyDescent="0.25">
      <c r="A12035" s="359" t="s">
        <v>6408</v>
      </c>
      <c r="B12035" s="359" t="s">
        <v>6409</v>
      </c>
      <c r="C12035" s="359" t="s">
        <v>10</v>
      </c>
      <c r="D12035" s="361">
        <v>7158.71</v>
      </c>
      <c r="E12035" s="243" t="s">
        <v>3777</v>
      </c>
      <c r="F12035" s="361">
        <v>9070.09</v>
      </c>
    </row>
    <row r="12036" spans="1:6" ht="13.5" thickBot="1" x14ac:dyDescent="0.25">
      <c r="A12036" s="358" t="s">
        <v>6410</v>
      </c>
      <c r="B12036" s="358" t="s">
        <v>6411</v>
      </c>
      <c r="C12036" s="358" t="s">
        <v>10</v>
      </c>
      <c r="D12036" s="360">
        <v>2877.38</v>
      </c>
      <c r="E12036" s="243" t="s">
        <v>3777</v>
      </c>
      <c r="F12036" s="360">
        <v>3645.64</v>
      </c>
    </row>
    <row r="12037" spans="1:6" ht="13.5" thickBot="1" x14ac:dyDescent="0.25">
      <c r="A12037" s="359" t="s">
        <v>6412</v>
      </c>
      <c r="B12037" s="359" t="s">
        <v>6413</v>
      </c>
      <c r="C12037" s="359" t="s">
        <v>10</v>
      </c>
      <c r="D12037" s="361">
        <v>4514.4399999999996</v>
      </c>
      <c r="E12037" s="243" t="s">
        <v>3777</v>
      </c>
      <c r="F12037" s="361">
        <v>5719.8</v>
      </c>
    </row>
    <row r="12038" spans="1:6" ht="13.5" thickBot="1" x14ac:dyDescent="0.25">
      <c r="A12038" s="358" t="s">
        <v>6414</v>
      </c>
      <c r="B12038" s="358" t="s">
        <v>6415</v>
      </c>
      <c r="C12038" s="358" t="s">
        <v>10</v>
      </c>
      <c r="D12038" s="360">
        <v>6266.98</v>
      </c>
      <c r="E12038" s="243" t="s">
        <v>3777</v>
      </c>
      <c r="F12038" s="360">
        <v>7940.26</v>
      </c>
    </row>
    <row r="12039" spans="1:6" ht="13.5" thickBot="1" x14ac:dyDescent="0.25">
      <c r="A12039" s="359" t="s">
        <v>6416</v>
      </c>
      <c r="B12039" s="359" t="s">
        <v>6417</v>
      </c>
      <c r="C12039" s="359" t="s">
        <v>10</v>
      </c>
      <c r="D12039" s="361">
        <v>8566.3700000000008</v>
      </c>
      <c r="E12039" s="243" t="s">
        <v>3777</v>
      </c>
      <c r="F12039" s="361">
        <v>10853.6</v>
      </c>
    </row>
    <row r="12040" spans="1:6" ht="13.5" thickBot="1" x14ac:dyDescent="0.25">
      <c r="A12040" s="358" t="s">
        <v>6418</v>
      </c>
      <c r="B12040" s="358" t="s">
        <v>6419</v>
      </c>
      <c r="C12040" s="358" t="s">
        <v>10</v>
      </c>
      <c r="D12040" s="360">
        <v>3221.87</v>
      </c>
      <c r="E12040" s="243" t="s">
        <v>3777</v>
      </c>
      <c r="F12040" s="360">
        <v>4082.11</v>
      </c>
    </row>
    <row r="12041" spans="1:6" ht="13.5" thickBot="1" x14ac:dyDescent="0.25">
      <c r="A12041" s="359" t="s">
        <v>6420</v>
      </c>
      <c r="B12041" s="359" t="s">
        <v>6421</v>
      </c>
      <c r="C12041" s="359" t="s">
        <v>10</v>
      </c>
      <c r="D12041" s="361">
        <v>5277.29</v>
      </c>
      <c r="E12041" s="243" t="s">
        <v>3777</v>
      </c>
      <c r="F12041" s="361">
        <v>6686.32</v>
      </c>
    </row>
    <row r="12042" spans="1:6" ht="13.5" thickBot="1" x14ac:dyDescent="0.25">
      <c r="A12042" s="358" t="s">
        <v>6422</v>
      </c>
      <c r="B12042" s="358" t="s">
        <v>6423</v>
      </c>
      <c r="C12042" s="358" t="s">
        <v>10</v>
      </c>
      <c r="D12042" s="360">
        <v>6692.97</v>
      </c>
      <c r="E12042" s="243" t="s">
        <v>3777</v>
      </c>
      <c r="F12042" s="360">
        <v>8480</v>
      </c>
    </row>
    <row r="12043" spans="1:6" ht="13.5" thickBot="1" x14ac:dyDescent="0.25">
      <c r="A12043" s="359" t="s">
        <v>6424</v>
      </c>
      <c r="B12043" s="359" t="s">
        <v>6425</v>
      </c>
      <c r="C12043" s="359" t="s">
        <v>10</v>
      </c>
      <c r="D12043" s="361">
        <v>9514.1200000000008</v>
      </c>
      <c r="E12043" s="243" t="s">
        <v>3777</v>
      </c>
      <c r="F12043" s="361">
        <v>12054.39</v>
      </c>
    </row>
    <row r="12044" spans="1:6" ht="13.5" thickBot="1" x14ac:dyDescent="0.25">
      <c r="A12044" s="358" t="s">
        <v>6426</v>
      </c>
      <c r="B12044" s="358" t="s">
        <v>6427</v>
      </c>
      <c r="C12044" s="358" t="s">
        <v>10</v>
      </c>
      <c r="D12044" s="360">
        <v>3579.96</v>
      </c>
      <c r="E12044" s="243" t="s">
        <v>3777</v>
      </c>
      <c r="F12044" s="360">
        <v>4535.8100000000004</v>
      </c>
    </row>
    <row r="12045" spans="1:6" ht="13.5" thickBot="1" x14ac:dyDescent="0.25">
      <c r="A12045" s="359" t="s">
        <v>6428</v>
      </c>
      <c r="B12045" s="359" t="s">
        <v>6429</v>
      </c>
      <c r="C12045" s="359" t="s">
        <v>10</v>
      </c>
      <c r="D12045" s="361">
        <v>5721.08</v>
      </c>
      <c r="E12045" s="243" t="s">
        <v>3777</v>
      </c>
      <c r="F12045" s="361">
        <v>7248.6</v>
      </c>
    </row>
    <row r="12046" spans="1:6" ht="13.5" thickBot="1" x14ac:dyDescent="0.25">
      <c r="A12046" s="358" t="s">
        <v>6430</v>
      </c>
      <c r="B12046" s="358" t="s">
        <v>6431</v>
      </c>
      <c r="C12046" s="358" t="s">
        <v>10</v>
      </c>
      <c r="D12046" s="360">
        <v>7634.33</v>
      </c>
      <c r="E12046" s="243" t="s">
        <v>3777</v>
      </c>
      <c r="F12046" s="360">
        <v>9672.69</v>
      </c>
    </row>
    <row r="12047" spans="1:6" ht="13.5" thickBot="1" x14ac:dyDescent="0.25">
      <c r="A12047" s="359" t="s">
        <v>6432</v>
      </c>
      <c r="B12047" s="359" t="s">
        <v>6433</v>
      </c>
      <c r="C12047" s="359" t="s">
        <v>10</v>
      </c>
      <c r="D12047" s="361">
        <v>10744.53</v>
      </c>
      <c r="E12047" s="243" t="s">
        <v>3777</v>
      </c>
      <c r="F12047" s="361">
        <v>13613.32</v>
      </c>
    </row>
    <row r="12048" spans="1:6" ht="13.5" thickBot="1" x14ac:dyDescent="0.25">
      <c r="A12048" s="358" t="s">
        <v>6434</v>
      </c>
      <c r="B12048" s="358" t="s">
        <v>6435</v>
      </c>
      <c r="C12048" s="358" t="s">
        <v>10</v>
      </c>
      <c r="D12048" s="360">
        <v>3864.06</v>
      </c>
      <c r="E12048" s="243" t="s">
        <v>3777</v>
      </c>
      <c r="F12048" s="360">
        <v>4895.7700000000004</v>
      </c>
    </row>
    <row r="12049" spans="1:6" ht="13.5" thickBot="1" x14ac:dyDescent="0.25">
      <c r="A12049" s="359" t="s">
        <v>6436</v>
      </c>
      <c r="B12049" s="359" t="s">
        <v>6437</v>
      </c>
      <c r="C12049" s="359" t="s">
        <v>10</v>
      </c>
      <c r="D12049" s="361">
        <v>5878.67</v>
      </c>
      <c r="E12049" s="243" t="s">
        <v>3777</v>
      </c>
      <c r="F12049" s="361">
        <v>7448.27</v>
      </c>
    </row>
    <row r="12050" spans="1:6" ht="13.5" thickBot="1" x14ac:dyDescent="0.25">
      <c r="A12050" s="358" t="s">
        <v>6438</v>
      </c>
      <c r="B12050" s="358" t="s">
        <v>6439</v>
      </c>
      <c r="C12050" s="358" t="s">
        <v>10</v>
      </c>
      <c r="D12050" s="360">
        <v>8398.17</v>
      </c>
      <c r="E12050" s="243" t="s">
        <v>3777</v>
      </c>
      <c r="F12050" s="360">
        <v>10640.49</v>
      </c>
    </row>
    <row r="12051" spans="1:6" ht="13.5" thickBot="1" x14ac:dyDescent="0.25">
      <c r="A12051" s="359" t="s">
        <v>6440</v>
      </c>
      <c r="B12051" s="359" t="s">
        <v>6441</v>
      </c>
      <c r="C12051" s="359" t="s">
        <v>10</v>
      </c>
      <c r="D12051" s="361">
        <v>10683.16</v>
      </c>
      <c r="E12051" s="243" t="s">
        <v>3777</v>
      </c>
      <c r="F12051" s="361">
        <v>13535.56</v>
      </c>
    </row>
    <row r="12052" spans="1:6" ht="13.5" thickBot="1" x14ac:dyDescent="0.25">
      <c r="A12052" s="358" t="s">
        <v>6442</v>
      </c>
      <c r="B12052" s="358" t="s">
        <v>6443</v>
      </c>
      <c r="C12052" s="358" t="s">
        <v>5168</v>
      </c>
      <c r="D12052" s="360">
        <v>10323.52</v>
      </c>
      <c r="E12052" s="243" t="s">
        <v>3777</v>
      </c>
      <c r="F12052" s="360">
        <v>13079.9</v>
      </c>
    </row>
    <row r="12053" spans="1:6" ht="13.5" thickBot="1" x14ac:dyDescent="0.25">
      <c r="A12053" s="359" t="s">
        <v>6444</v>
      </c>
      <c r="B12053" s="359" t="s">
        <v>6445</v>
      </c>
      <c r="C12053" s="359" t="s">
        <v>5168</v>
      </c>
      <c r="D12053" s="361">
        <v>15856.63</v>
      </c>
      <c r="E12053" s="243" t="s">
        <v>3777</v>
      </c>
      <c r="F12053" s="361">
        <v>20090.349999999999</v>
      </c>
    </row>
    <row r="12054" spans="1:6" ht="13.5" thickBot="1" x14ac:dyDescent="0.25">
      <c r="A12054" s="358" t="s">
        <v>6446</v>
      </c>
      <c r="B12054" s="358" t="s">
        <v>6447</v>
      </c>
      <c r="C12054" s="358" t="s">
        <v>5168</v>
      </c>
      <c r="D12054" s="360">
        <v>22154.34</v>
      </c>
      <c r="E12054" s="243" t="s">
        <v>3777</v>
      </c>
      <c r="F12054" s="360">
        <v>28069.55</v>
      </c>
    </row>
    <row r="12055" spans="1:6" ht="13.5" thickBot="1" x14ac:dyDescent="0.25">
      <c r="A12055" s="359" t="s">
        <v>6448</v>
      </c>
      <c r="B12055" s="359" t="s">
        <v>6449</v>
      </c>
      <c r="C12055" s="359" t="s">
        <v>5168</v>
      </c>
      <c r="D12055" s="361">
        <v>32057.759999999998</v>
      </c>
      <c r="E12055" s="243" t="s">
        <v>3777</v>
      </c>
      <c r="F12055" s="361">
        <v>40617.19</v>
      </c>
    </row>
    <row r="12056" spans="1:6" ht="13.5" thickBot="1" x14ac:dyDescent="0.25">
      <c r="A12056" s="358" t="s">
        <v>6450</v>
      </c>
      <c r="B12056" s="358" t="s">
        <v>6451</v>
      </c>
      <c r="C12056" s="358" t="s">
        <v>5168</v>
      </c>
      <c r="D12056" s="360">
        <v>11321.33</v>
      </c>
      <c r="E12056" s="243" t="s">
        <v>3777</v>
      </c>
      <c r="F12056" s="360">
        <v>14344.12</v>
      </c>
    </row>
    <row r="12057" spans="1:6" ht="13.5" thickBot="1" x14ac:dyDescent="0.25">
      <c r="A12057" s="359" t="s">
        <v>6452</v>
      </c>
      <c r="B12057" s="359" t="s">
        <v>6453</v>
      </c>
      <c r="C12057" s="359" t="s">
        <v>5168</v>
      </c>
      <c r="D12057" s="361">
        <v>17494.52</v>
      </c>
      <c r="E12057" s="243" t="s">
        <v>3777</v>
      </c>
      <c r="F12057" s="361">
        <v>22165.56</v>
      </c>
    </row>
    <row r="12058" spans="1:6" ht="13.5" thickBot="1" x14ac:dyDescent="0.25">
      <c r="A12058" s="358" t="s">
        <v>6454</v>
      </c>
      <c r="B12058" s="358" t="s">
        <v>6455</v>
      </c>
      <c r="C12058" s="358" t="s">
        <v>5168</v>
      </c>
      <c r="D12058" s="360">
        <v>23969.42</v>
      </c>
      <c r="E12058" s="243" t="s">
        <v>3777</v>
      </c>
      <c r="F12058" s="360">
        <v>30369.26</v>
      </c>
    </row>
    <row r="12059" spans="1:6" ht="13.5" thickBot="1" x14ac:dyDescent="0.25">
      <c r="A12059" s="359" t="s">
        <v>6456</v>
      </c>
      <c r="B12059" s="359" t="s">
        <v>6457</v>
      </c>
      <c r="C12059" s="359" t="s">
        <v>5168</v>
      </c>
      <c r="D12059" s="361">
        <v>34561.129999999997</v>
      </c>
      <c r="E12059" s="243" t="s">
        <v>3777</v>
      </c>
      <c r="F12059" s="361">
        <v>43788.95</v>
      </c>
    </row>
    <row r="12060" spans="1:6" ht="13.5" thickBot="1" x14ac:dyDescent="0.25">
      <c r="A12060" s="358" t="s">
        <v>6458</v>
      </c>
      <c r="B12060" s="358" t="s">
        <v>6459</v>
      </c>
      <c r="C12060" s="358" t="s">
        <v>5168</v>
      </c>
      <c r="D12060" s="360">
        <v>18854.27</v>
      </c>
      <c r="E12060" s="243" t="s">
        <v>3777</v>
      </c>
      <c r="F12060" s="360">
        <v>23888.35</v>
      </c>
    </row>
    <row r="12061" spans="1:6" ht="13.5" thickBot="1" x14ac:dyDescent="0.25">
      <c r="A12061" s="359" t="s">
        <v>6460</v>
      </c>
      <c r="B12061" s="359" t="s">
        <v>6461</v>
      </c>
      <c r="C12061" s="359" t="s">
        <v>5168</v>
      </c>
      <c r="D12061" s="361">
        <v>25639.3</v>
      </c>
      <c r="E12061" s="243" t="s">
        <v>3777</v>
      </c>
      <c r="F12061" s="361">
        <v>32485</v>
      </c>
    </row>
    <row r="12062" spans="1:6" ht="13.5" thickBot="1" x14ac:dyDescent="0.25">
      <c r="A12062" s="358" t="s">
        <v>6462</v>
      </c>
      <c r="B12062" s="358" t="s">
        <v>6463</v>
      </c>
      <c r="C12062" s="358" t="s">
        <v>5168</v>
      </c>
      <c r="D12062" s="360">
        <v>39342.76</v>
      </c>
      <c r="E12062" s="243" t="s">
        <v>3777</v>
      </c>
      <c r="F12062" s="360">
        <v>49847.28</v>
      </c>
    </row>
    <row r="12063" spans="1:6" ht="13.5" thickBot="1" x14ac:dyDescent="0.25">
      <c r="A12063" s="359" t="s">
        <v>6464</v>
      </c>
      <c r="B12063" s="359" t="s">
        <v>6465</v>
      </c>
      <c r="C12063" s="359" t="s">
        <v>5168</v>
      </c>
      <c r="D12063" s="361">
        <v>15180.47</v>
      </c>
      <c r="E12063" s="243" t="s">
        <v>3777</v>
      </c>
      <c r="F12063" s="361">
        <v>19233.650000000001</v>
      </c>
    </row>
    <row r="12064" spans="1:6" ht="13.5" thickBot="1" x14ac:dyDescent="0.25">
      <c r="A12064" s="358" t="s">
        <v>6466</v>
      </c>
      <c r="B12064" s="358" t="s">
        <v>6467</v>
      </c>
      <c r="C12064" s="358" t="s">
        <v>5168</v>
      </c>
      <c r="D12064" s="360">
        <v>24063.49</v>
      </c>
      <c r="E12064" s="243" t="s">
        <v>3777</v>
      </c>
      <c r="F12064" s="360">
        <v>30488.44</v>
      </c>
    </row>
    <row r="12065" spans="1:6" ht="13.5" thickBot="1" x14ac:dyDescent="0.25">
      <c r="A12065" s="359" t="s">
        <v>6468</v>
      </c>
      <c r="B12065" s="359" t="s">
        <v>6469</v>
      </c>
      <c r="C12065" s="359" t="s">
        <v>5168</v>
      </c>
      <c r="D12065" s="361">
        <v>34502.71</v>
      </c>
      <c r="E12065" s="243" t="s">
        <v>3777</v>
      </c>
      <c r="F12065" s="361">
        <v>43714.93</v>
      </c>
    </row>
    <row r="12066" spans="1:6" ht="13.5" thickBot="1" x14ac:dyDescent="0.25">
      <c r="A12066" s="358" t="s">
        <v>6470</v>
      </c>
      <c r="B12066" s="358" t="s">
        <v>6471</v>
      </c>
      <c r="C12066" s="358" t="s">
        <v>5168</v>
      </c>
      <c r="D12066" s="360">
        <v>10828.11</v>
      </c>
      <c r="E12066" s="243" t="s">
        <v>3777</v>
      </c>
      <c r="F12066" s="360">
        <v>13719.21</v>
      </c>
    </row>
    <row r="12067" spans="1:6" ht="13.5" thickBot="1" x14ac:dyDescent="0.25">
      <c r="A12067" s="359" t="s">
        <v>6472</v>
      </c>
      <c r="B12067" s="359" t="s">
        <v>6473</v>
      </c>
      <c r="C12067" s="359" t="s">
        <v>5168</v>
      </c>
      <c r="D12067" s="361">
        <v>16705.36</v>
      </c>
      <c r="E12067" s="243" t="s">
        <v>3777</v>
      </c>
      <c r="F12067" s="361">
        <v>21165.69</v>
      </c>
    </row>
    <row r="12068" spans="1:6" ht="13.5" thickBot="1" x14ac:dyDescent="0.25">
      <c r="A12068" s="358" t="s">
        <v>6474</v>
      </c>
      <c r="B12068" s="358" t="s">
        <v>6475</v>
      </c>
      <c r="C12068" s="358" t="s">
        <v>5168</v>
      </c>
      <c r="D12068" s="360">
        <v>23388.67</v>
      </c>
      <c r="E12068" s="243" t="s">
        <v>3777</v>
      </c>
      <c r="F12068" s="360">
        <v>29633.45</v>
      </c>
    </row>
    <row r="12069" spans="1:6" ht="13.5" thickBot="1" x14ac:dyDescent="0.25">
      <c r="A12069" s="359" t="s">
        <v>6476</v>
      </c>
      <c r="B12069" s="359" t="s">
        <v>6477</v>
      </c>
      <c r="C12069" s="359" t="s">
        <v>5168</v>
      </c>
      <c r="D12069" s="361">
        <v>33853.89</v>
      </c>
      <c r="E12069" s="243" t="s">
        <v>3777</v>
      </c>
      <c r="F12069" s="361">
        <v>42892.88</v>
      </c>
    </row>
    <row r="12070" spans="1:6" ht="13.5" thickBot="1" x14ac:dyDescent="0.25">
      <c r="A12070" s="358" t="s">
        <v>6478</v>
      </c>
      <c r="B12070" s="358" t="s">
        <v>6479</v>
      </c>
      <c r="C12070" s="358" t="s">
        <v>5168</v>
      </c>
      <c r="D12070" s="360">
        <v>11866.32</v>
      </c>
      <c r="E12070" s="243" t="s">
        <v>3777</v>
      </c>
      <c r="F12070" s="360">
        <v>15034.62</v>
      </c>
    </row>
    <row r="12071" spans="1:6" ht="13.5" thickBot="1" x14ac:dyDescent="0.25">
      <c r="A12071" s="359" t="s">
        <v>6480</v>
      </c>
      <c r="B12071" s="359" t="s">
        <v>6481</v>
      </c>
      <c r="C12071" s="359" t="s">
        <v>5168</v>
      </c>
      <c r="D12071" s="361">
        <v>18403.150000000001</v>
      </c>
      <c r="E12071" s="243" t="s">
        <v>3777</v>
      </c>
      <c r="F12071" s="361">
        <v>23316.79</v>
      </c>
    </row>
    <row r="12072" spans="1:6" ht="13.5" thickBot="1" x14ac:dyDescent="0.25">
      <c r="A12072" s="358" t="s">
        <v>6482</v>
      </c>
      <c r="B12072" s="358" t="s">
        <v>6483</v>
      </c>
      <c r="C12072" s="358" t="s">
        <v>5168</v>
      </c>
      <c r="D12072" s="360">
        <v>25230.02</v>
      </c>
      <c r="E12072" s="243" t="s">
        <v>3777</v>
      </c>
      <c r="F12072" s="360">
        <v>31966.43</v>
      </c>
    </row>
    <row r="12073" spans="1:6" ht="13.5" thickBot="1" x14ac:dyDescent="0.25">
      <c r="A12073" s="359" t="s">
        <v>6484</v>
      </c>
      <c r="B12073" s="359" t="s">
        <v>6485</v>
      </c>
      <c r="C12073" s="359" t="s">
        <v>5168</v>
      </c>
      <c r="D12073" s="361">
        <v>36378.82</v>
      </c>
      <c r="E12073" s="243" t="s">
        <v>3777</v>
      </c>
      <c r="F12073" s="361">
        <v>46091.97</v>
      </c>
    </row>
    <row r="12074" spans="1:6" ht="13.5" thickBot="1" x14ac:dyDescent="0.25">
      <c r="A12074" s="358" t="s">
        <v>6486</v>
      </c>
      <c r="B12074" s="358" t="s">
        <v>6487</v>
      </c>
      <c r="C12074" s="358" t="s">
        <v>5168</v>
      </c>
      <c r="D12074" s="360">
        <v>11925.84</v>
      </c>
      <c r="E12074" s="243" t="s">
        <v>3777</v>
      </c>
      <c r="F12074" s="360">
        <v>15110.04</v>
      </c>
    </row>
    <row r="12075" spans="1:6" ht="13.5" thickBot="1" x14ac:dyDescent="0.25">
      <c r="A12075" s="359" t="s">
        <v>6488</v>
      </c>
      <c r="B12075" s="359" t="s">
        <v>6489</v>
      </c>
      <c r="C12075" s="359" t="s">
        <v>5168</v>
      </c>
      <c r="D12075" s="361">
        <v>19849.48</v>
      </c>
      <c r="E12075" s="243" t="s">
        <v>3777</v>
      </c>
      <c r="F12075" s="361">
        <v>25149.29</v>
      </c>
    </row>
    <row r="12076" spans="1:6" ht="13.5" thickBot="1" x14ac:dyDescent="0.25">
      <c r="A12076" s="358" t="s">
        <v>6490</v>
      </c>
      <c r="B12076" s="358" t="s">
        <v>6491</v>
      </c>
      <c r="C12076" s="358" t="s">
        <v>10</v>
      </c>
      <c r="D12076" s="360">
        <v>3526.74</v>
      </c>
      <c r="E12076" s="243" t="s">
        <v>3777</v>
      </c>
      <c r="F12076" s="360">
        <v>4468.3900000000003</v>
      </c>
    </row>
    <row r="12077" spans="1:6" ht="13.5" thickBot="1" x14ac:dyDescent="0.25">
      <c r="A12077" s="359" t="s">
        <v>6492</v>
      </c>
      <c r="B12077" s="359" t="s">
        <v>6493</v>
      </c>
      <c r="C12077" s="359" t="s">
        <v>10</v>
      </c>
      <c r="D12077" s="361">
        <v>5177.63</v>
      </c>
      <c r="E12077" s="243" t="s">
        <v>3777</v>
      </c>
      <c r="F12077" s="361">
        <v>6560.06</v>
      </c>
    </row>
    <row r="12078" spans="1:6" ht="13.5" thickBot="1" x14ac:dyDescent="0.25">
      <c r="A12078" s="358" t="s">
        <v>6494</v>
      </c>
      <c r="B12078" s="358" t="s">
        <v>6495</v>
      </c>
      <c r="C12078" s="358" t="s">
        <v>10</v>
      </c>
      <c r="D12078" s="360">
        <v>7053.46</v>
      </c>
      <c r="E12078" s="243" t="s">
        <v>3777</v>
      </c>
      <c r="F12078" s="360">
        <v>8936.73</v>
      </c>
    </row>
    <row r="12079" spans="1:6" ht="13.5" thickBot="1" x14ac:dyDescent="0.25">
      <c r="A12079" s="359" t="s">
        <v>6496</v>
      </c>
      <c r="B12079" s="359" t="s">
        <v>6497</v>
      </c>
      <c r="C12079" s="359" t="s">
        <v>10</v>
      </c>
      <c r="D12079" s="361">
        <v>8994.7800000000007</v>
      </c>
      <c r="E12079" s="243" t="s">
        <v>3777</v>
      </c>
      <c r="F12079" s="361">
        <v>11396.39</v>
      </c>
    </row>
    <row r="12080" spans="1:6" ht="13.5" thickBot="1" x14ac:dyDescent="0.25">
      <c r="A12080" s="358" t="s">
        <v>6498</v>
      </c>
      <c r="B12080" s="358" t="s">
        <v>6499</v>
      </c>
      <c r="C12080" s="358" t="s">
        <v>10</v>
      </c>
      <c r="D12080" s="360">
        <v>3189.78</v>
      </c>
      <c r="E12080" s="243" t="s">
        <v>3777</v>
      </c>
      <c r="F12080" s="360">
        <v>4041.45</v>
      </c>
    </row>
    <row r="12081" spans="1:6" ht="13.5" thickBot="1" x14ac:dyDescent="0.25">
      <c r="A12081" s="359" t="s">
        <v>6500</v>
      </c>
      <c r="B12081" s="359" t="s">
        <v>6501</v>
      </c>
      <c r="C12081" s="359" t="s">
        <v>10</v>
      </c>
      <c r="D12081" s="361">
        <v>4652.6099999999997</v>
      </c>
      <c r="E12081" s="243" t="s">
        <v>3777</v>
      </c>
      <c r="F12081" s="361">
        <v>5894.85</v>
      </c>
    </row>
    <row r="12082" spans="1:6" ht="13.5" thickBot="1" x14ac:dyDescent="0.25">
      <c r="A12082" s="358" t="s">
        <v>6502</v>
      </c>
      <c r="B12082" s="358" t="s">
        <v>6503</v>
      </c>
      <c r="C12082" s="358" t="s">
        <v>10</v>
      </c>
      <c r="D12082" s="360">
        <v>6194.69</v>
      </c>
      <c r="E12082" s="243" t="s">
        <v>3777</v>
      </c>
      <c r="F12082" s="360">
        <v>7848.67</v>
      </c>
    </row>
    <row r="12083" spans="1:6" ht="13.5" thickBot="1" x14ac:dyDescent="0.25">
      <c r="A12083" s="359" t="s">
        <v>6504</v>
      </c>
      <c r="B12083" s="359" t="s">
        <v>6505</v>
      </c>
      <c r="C12083" s="359" t="s">
        <v>10</v>
      </c>
      <c r="D12083" s="361">
        <v>8525.9699999999993</v>
      </c>
      <c r="E12083" s="243" t="s">
        <v>3777</v>
      </c>
      <c r="F12083" s="361">
        <v>10802.4</v>
      </c>
    </row>
    <row r="12084" spans="1:6" ht="13.5" thickBot="1" x14ac:dyDescent="0.25">
      <c r="A12084" s="358" t="s">
        <v>6506</v>
      </c>
      <c r="B12084" s="358" t="s">
        <v>6507</v>
      </c>
      <c r="C12084" s="358" t="s">
        <v>10</v>
      </c>
      <c r="D12084" s="360">
        <v>3460.82</v>
      </c>
      <c r="E12084" s="243" t="s">
        <v>3777</v>
      </c>
      <c r="F12084" s="360">
        <v>4384.8500000000004</v>
      </c>
    </row>
    <row r="12085" spans="1:6" ht="13.5" thickBot="1" x14ac:dyDescent="0.25">
      <c r="A12085" s="359" t="s">
        <v>6508</v>
      </c>
      <c r="B12085" s="359" t="s">
        <v>6509</v>
      </c>
      <c r="C12085" s="359" t="s">
        <v>10</v>
      </c>
      <c r="D12085" s="361">
        <v>5383.38</v>
      </c>
      <c r="E12085" s="243" t="s">
        <v>3777</v>
      </c>
      <c r="F12085" s="361">
        <v>6820.75</v>
      </c>
    </row>
    <row r="12086" spans="1:6" ht="13.5" thickBot="1" x14ac:dyDescent="0.25">
      <c r="A12086" s="358" t="s">
        <v>6510</v>
      </c>
      <c r="B12086" s="358" t="s">
        <v>6511</v>
      </c>
      <c r="C12086" s="358" t="s">
        <v>10</v>
      </c>
      <c r="D12086" s="360">
        <v>7245.99</v>
      </c>
      <c r="E12086" s="243" t="s">
        <v>3777</v>
      </c>
      <c r="F12086" s="360">
        <v>9180.67</v>
      </c>
    </row>
    <row r="12087" spans="1:6" ht="13.5" thickBot="1" x14ac:dyDescent="0.25">
      <c r="A12087" s="359" t="s">
        <v>6512</v>
      </c>
      <c r="B12087" s="359" t="s">
        <v>6513</v>
      </c>
      <c r="C12087" s="359" t="s">
        <v>10</v>
      </c>
      <c r="D12087" s="361">
        <v>9921.58</v>
      </c>
      <c r="E12087" s="243" t="s">
        <v>3777</v>
      </c>
      <c r="F12087" s="361">
        <v>12570.64</v>
      </c>
    </row>
    <row r="12088" spans="1:6" ht="13.5" thickBot="1" x14ac:dyDescent="0.25">
      <c r="A12088" s="358" t="s">
        <v>6514</v>
      </c>
      <c r="B12088" s="358" t="s">
        <v>6515</v>
      </c>
      <c r="C12088" s="358" t="s">
        <v>10</v>
      </c>
      <c r="D12088" s="360">
        <v>3753.97</v>
      </c>
      <c r="E12088" s="243" t="s">
        <v>3777</v>
      </c>
      <c r="F12088" s="360">
        <v>4756.28</v>
      </c>
    </row>
    <row r="12089" spans="1:6" ht="13.5" thickBot="1" x14ac:dyDescent="0.25">
      <c r="A12089" s="359" t="s">
        <v>6516</v>
      </c>
      <c r="B12089" s="359" t="s">
        <v>6517</v>
      </c>
      <c r="C12089" s="359" t="s">
        <v>10</v>
      </c>
      <c r="D12089" s="361">
        <v>5957.57</v>
      </c>
      <c r="E12089" s="243" t="s">
        <v>3777</v>
      </c>
      <c r="F12089" s="361">
        <v>7548.24</v>
      </c>
    </row>
    <row r="12090" spans="1:6" ht="13.5" thickBot="1" x14ac:dyDescent="0.25">
      <c r="A12090" s="358" t="s">
        <v>6518</v>
      </c>
      <c r="B12090" s="358" t="s">
        <v>6519</v>
      </c>
      <c r="C12090" s="358" t="s">
        <v>10</v>
      </c>
      <c r="D12090" s="360">
        <v>8299.7199999999993</v>
      </c>
      <c r="E12090" s="243" t="s">
        <v>3777</v>
      </c>
      <c r="F12090" s="360">
        <v>10515.75</v>
      </c>
    </row>
    <row r="12091" spans="1:6" ht="13.5" thickBot="1" x14ac:dyDescent="0.25">
      <c r="A12091" s="359" t="s">
        <v>6520</v>
      </c>
      <c r="B12091" s="359" t="s">
        <v>6521</v>
      </c>
      <c r="C12091" s="359" t="s">
        <v>10</v>
      </c>
      <c r="D12091" s="361">
        <v>11180.14</v>
      </c>
      <c r="E12091" s="243" t="s">
        <v>3777</v>
      </c>
      <c r="F12091" s="361">
        <v>14165.24</v>
      </c>
    </row>
    <row r="12092" spans="1:6" ht="13.5" thickBot="1" x14ac:dyDescent="0.25">
      <c r="A12092" s="358" t="s">
        <v>6522</v>
      </c>
      <c r="B12092" s="358" t="s">
        <v>6523</v>
      </c>
      <c r="C12092" s="358" t="s">
        <v>10</v>
      </c>
      <c r="D12092" s="360">
        <v>4234.0600000000004</v>
      </c>
      <c r="E12092" s="243" t="s">
        <v>3777</v>
      </c>
      <c r="F12092" s="360">
        <v>5364.55</v>
      </c>
    </row>
    <row r="12093" spans="1:6" ht="13.5" thickBot="1" x14ac:dyDescent="0.25">
      <c r="A12093" s="359" t="s">
        <v>6524</v>
      </c>
      <c r="B12093" s="359" t="s">
        <v>6525</v>
      </c>
      <c r="C12093" s="359" t="s">
        <v>10</v>
      </c>
      <c r="D12093" s="361">
        <v>6850.11</v>
      </c>
      <c r="E12093" s="243" t="s">
        <v>3777</v>
      </c>
      <c r="F12093" s="361">
        <v>8679.08</v>
      </c>
    </row>
    <row r="12094" spans="1:6" ht="13.5" thickBot="1" x14ac:dyDescent="0.25">
      <c r="A12094" s="358" t="s">
        <v>6526</v>
      </c>
      <c r="B12094" s="358" t="s">
        <v>6527</v>
      </c>
      <c r="C12094" s="358" t="s">
        <v>10</v>
      </c>
      <c r="D12094" s="360">
        <v>9376.91</v>
      </c>
      <c r="E12094" s="243" t="s">
        <v>3777</v>
      </c>
      <c r="F12094" s="360">
        <v>11880.55</v>
      </c>
    </row>
    <row r="12095" spans="1:6" ht="13.5" thickBot="1" x14ac:dyDescent="0.25">
      <c r="A12095" s="359" t="s">
        <v>6528</v>
      </c>
      <c r="B12095" s="359" t="s">
        <v>6529</v>
      </c>
      <c r="C12095" s="359" t="s">
        <v>10</v>
      </c>
      <c r="D12095" s="361">
        <v>12482.12</v>
      </c>
      <c r="E12095" s="243" t="s">
        <v>3777</v>
      </c>
      <c r="F12095" s="361">
        <v>15814.84</v>
      </c>
    </row>
    <row r="12096" spans="1:6" ht="13.5" thickBot="1" x14ac:dyDescent="0.25">
      <c r="A12096" s="358" t="s">
        <v>6530</v>
      </c>
      <c r="B12096" s="358" t="s">
        <v>6531</v>
      </c>
      <c r="C12096" s="358" t="s">
        <v>10</v>
      </c>
      <c r="D12096" s="360">
        <v>4981.2700000000004</v>
      </c>
      <c r="E12096" s="243" t="s">
        <v>3777</v>
      </c>
      <c r="F12096" s="360">
        <v>6311.27</v>
      </c>
    </row>
    <row r="12097" spans="1:6" ht="13.5" thickBot="1" x14ac:dyDescent="0.25">
      <c r="A12097" s="359" t="s">
        <v>6532</v>
      </c>
      <c r="B12097" s="359" t="s">
        <v>6533</v>
      </c>
      <c r="C12097" s="359" t="s">
        <v>10</v>
      </c>
      <c r="D12097" s="361">
        <v>7365.19</v>
      </c>
      <c r="E12097" s="243" t="s">
        <v>3777</v>
      </c>
      <c r="F12097" s="361">
        <v>9331.69</v>
      </c>
    </row>
    <row r="12098" spans="1:6" ht="13.5" thickBot="1" x14ac:dyDescent="0.25">
      <c r="A12098" s="358" t="s">
        <v>6534</v>
      </c>
      <c r="B12098" s="358" t="s">
        <v>6535</v>
      </c>
      <c r="C12098" s="358" t="s">
        <v>10</v>
      </c>
      <c r="D12098" s="360">
        <v>9935.93</v>
      </c>
      <c r="E12098" s="243" t="s">
        <v>3777</v>
      </c>
      <c r="F12098" s="360">
        <v>12588.82</v>
      </c>
    </row>
    <row r="12099" spans="1:6" ht="13.5" thickBot="1" x14ac:dyDescent="0.25">
      <c r="A12099" s="359" t="s">
        <v>6536</v>
      </c>
      <c r="B12099" s="359" t="s">
        <v>6537</v>
      </c>
      <c r="C12099" s="359" t="s">
        <v>10</v>
      </c>
      <c r="D12099" s="361">
        <v>13352.83</v>
      </c>
      <c r="E12099" s="243" t="s">
        <v>3777</v>
      </c>
      <c r="F12099" s="361">
        <v>16918.03</v>
      </c>
    </row>
    <row r="12100" spans="1:6" ht="13.5" thickBot="1" x14ac:dyDescent="0.25">
      <c r="A12100" s="358" t="s">
        <v>6538</v>
      </c>
      <c r="B12100" s="358" t="s">
        <v>6539</v>
      </c>
      <c r="C12100" s="358" t="s">
        <v>10</v>
      </c>
      <c r="D12100" s="360">
        <v>5075.0200000000004</v>
      </c>
      <c r="E12100" s="243" t="s">
        <v>3777</v>
      </c>
      <c r="F12100" s="360">
        <v>6430.04</v>
      </c>
    </row>
    <row r="12101" spans="1:6" ht="13.5" thickBot="1" x14ac:dyDescent="0.25">
      <c r="A12101" s="359" t="s">
        <v>6540</v>
      </c>
      <c r="B12101" s="359" t="s">
        <v>6541</v>
      </c>
      <c r="C12101" s="359" t="s">
        <v>10</v>
      </c>
      <c r="D12101" s="361">
        <v>7941.67</v>
      </c>
      <c r="E12101" s="243" t="s">
        <v>3777</v>
      </c>
      <c r="F12101" s="361">
        <v>10062.1</v>
      </c>
    </row>
    <row r="12102" spans="1:6" ht="13.5" thickBot="1" x14ac:dyDescent="0.25">
      <c r="A12102" s="358" t="s">
        <v>6542</v>
      </c>
      <c r="B12102" s="358" t="s">
        <v>6543</v>
      </c>
      <c r="C12102" s="358" t="s">
        <v>10</v>
      </c>
      <c r="D12102" s="360">
        <v>10686.37</v>
      </c>
      <c r="E12102" s="243" t="s">
        <v>3777</v>
      </c>
      <c r="F12102" s="360">
        <v>13539.63</v>
      </c>
    </row>
    <row r="12103" spans="1:6" ht="13.5" thickBot="1" x14ac:dyDescent="0.25">
      <c r="A12103" s="359" t="s">
        <v>6544</v>
      </c>
      <c r="B12103" s="359" t="s">
        <v>6545</v>
      </c>
      <c r="C12103" s="359" t="s">
        <v>10</v>
      </c>
      <c r="D12103" s="361">
        <v>14684.77</v>
      </c>
      <c r="E12103" s="243" t="s">
        <v>3777</v>
      </c>
      <c r="F12103" s="361">
        <v>18605.599999999999</v>
      </c>
    </row>
    <row r="12104" spans="1:6" ht="13.5" thickBot="1" x14ac:dyDescent="0.25">
      <c r="A12104" s="358" t="s">
        <v>6546</v>
      </c>
      <c r="B12104" s="358" t="s">
        <v>6547</v>
      </c>
      <c r="C12104" s="358" t="s">
        <v>10</v>
      </c>
      <c r="D12104" s="360">
        <v>3729.8</v>
      </c>
      <c r="E12104" s="243" t="s">
        <v>3777</v>
      </c>
      <c r="F12104" s="360">
        <v>4725.66</v>
      </c>
    </row>
    <row r="12105" spans="1:6" ht="13.5" thickBot="1" x14ac:dyDescent="0.25">
      <c r="A12105" s="359" t="s">
        <v>6548</v>
      </c>
      <c r="B12105" s="359" t="s">
        <v>6549</v>
      </c>
      <c r="C12105" s="359" t="s">
        <v>10</v>
      </c>
      <c r="D12105" s="361">
        <v>5439.69</v>
      </c>
      <c r="E12105" s="243" t="s">
        <v>3777</v>
      </c>
      <c r="F12105" s="361">
        <v>6892.09</v>
      </c>
    </row>
    <row r="12106" spans="1:6" ht="13.5" thickBot="1" x14ac:dyDescent="0.25">
      <c r="A12106" s="358" t="s">
        <v>6550</v>
      </c>
      <c r="B12106" s="358" t="s">
        <v>6551</v>
      </c>
      <c r="C12106" s="358" t="s">
        <v>10</v>
      </c>
      <c r="D12106" s="360">
        <v>7385.79</v>
      </c>
      <c r="E12106" s="243" t="s">
        <v>3777</v>
      </c>
      <c r="F12106" s="360">
        <v>9357.7999999999993</v>
      </c>
    </row>
    <row r="12107" spans="1:6" ht="13.5" thickBot="1" x14ac:dyDescent="0.25">
      <c r="A12107" s="359" t="s">
        <v>6552</v>
      </c>
      <c r="B12107" s="359" t="s">
        <v>6553</v>
      </c>
      <c r="C12107" s="359" t="s">
        <v>10</v>
      </c>
      <c r="D12107" s="361">
        <v>9482.58</v>
      </c>
      <c r="E12107" s="243" t="s">
        <v>3777</v>
      </c>
      <c r="F12107" s="361">
        <v>12014.43</v>
      </c>
    </row>
    <row r="12108" spans="1:6" ht="13.5" thickBot="1" x14ac:dyDescent="0.25">
      <c r="A12108" s="358" t="s">
        <v>6554</v>
      </c>
      <c r="B12108" s="358" t="s">
        <v>6555</v>
      </c>
      <c r="C12108" s="358" t="s">
        <v>10</v>
      </c>
      <c r="D12108" s="360">
        <v>3392.84</v>
      </c>
      <c r="E12108" s="243" t="s">
        <v>3777</v>
      </c>
      <c r="F12108" s="360">
        <v>4298.72</v>
      </c>
    </row>
    <row r="12109" spans="1:6" ht="13.5" thickBot="1" x14ac:dyDescent="0.25">
      <c r="A12109" s="359" t="s">
        <v>6556</v>
      </c>
      <c r="B12109" s="359" t="s">
        <v>6557</v>
      </c>
      <c r="C12109" s="359" t="s">
        <v>10</v>
      </c>
      <c r="D12109" s="361">
        <v>4914.67</v>
      </c>
      <c r="E12109" s="243" t="s">
        <v>3777</v>
      </c>
      <c r="F12109" s="361">
        <v>6226.88</v>
      </c>
    </row>
    <row r="12110" spans="1:6" ht="13.5" thickBot="1" x14ac:dyDescent="0.25">
      <c r="A12110" s="358" t="s">
        <v>6558</v>
      </c>
      <c r="B12110" s="358" t="s">
        <v>6559</v>
      </c>
      <c r="C12110" s="358" t="s">
        <v>10</v>
      </c>
      <c r="D12110" s="360">
        <v>6527.03</v>
      </c>
      <c r="E12110" s="243" t="s">
        <v>3777</v>
      </c>
      <c r="F12110" s="360">
        <v>8269.74</v>
      </c>
    </row>
    <row r="12111" spans="1:6" ht="13.5" thickBot="1" x14ac:dyDescent="0.25">
      <c r="A12111" s="359" t="s">
        <v>6560</v>
      </c>
      <c r="B12111" s="359" t="s">
        <v>6561</v>
      </c>
      <c r="C12111" s="359" t="s">
        <v>10</v>
      </c>
      <c r="D12111" s="361">
        <v>9013.76</v>
      </c>
      <c r="E12111" s="243" t="s">
        <v>3777</v>
      </c>
      <c r="F12111" s="361">
        <v>11420.44</v>
      </c>
    </row>
    <row r="12112" spans="1:6" ht="13.5" thickBot="1" x14ac:dyDescent="0.25">
      <c r="A12112" s="358" t="s">
        <v>6562</v>
      </c>
      <c r="B12112" s="358" t="s">
        <v>6563</v>
      </c>
      <c r="C12112" s="358" t="s">
        <v>10</v>
      </c>
      <c r="D12112" s="360">
        <v>3663.87</v>
      </c>
      <c r="E12112" s="243" t="s">
        <v>3777</v>
      </c>
      <c r="F12112" s="360">
        <v>4642.12</v>
      </c>
    </row>
    <row r="12113" spans="1:6" ht="13.5" thickBot="1" x14ac:dyDescent="0.25">
      <c r="A12113" s="359" t="s">
        <v>6564</v>
      </c>
      <c r="B12113" s="359" t="s">
        <v>6565</v>
      </c>
      <c r="C12113" s="359" t="s">
        <v>10</v>
      </c>
      <c r="D12113" s="361">
        <v>5645.44</v>
      </c>
      <c r="E12113" s="243" t="s">
        <v>3777</v>
      </c>
      <c r="F12113" s="361">
        <v>7152.78</v>
      </c>
    </row>
    <row r="12114" spans="1:6" ht="13.5" thickBot="1" x14ac:dyDescent="0.25">
      <c r="A12114" s="358" t="s">
        <v>6566</v>
      </c>
      <c r="B12114" s="358" t="s">
        <v>6567</v>
      </c>
      <c r="C12114" s="358" t="s">
        <v>10</v>
      </c>
      <c r="D12114" s="360">
        <v>7660.28</v>
      </c>
      <c r="E12114" s="243" t="s">
        <v>3777</v>
      </c>
      <c r="F12114" s="360">
        <v>9705.57</v>
      </c>
    </row>
    <row r="12115" spans="1:6" ht="13.5" thickBot="1" x14ac:dyDescent="0.25">
      <c r="A12115" s="359" t="s">
        <v>6568</v>
      </c>
      <c r="B12115" s="359" t="s">
        <v>6569</v>
      </c>
      <c r="C12115" s="359" t="s">
        <v>10</v>
      </c>
      <c r="D12115" s="361">
        <v>10508.16</v>
      </c>
      <c r="E12115" s="243" t="s">
        <v>3777</v>
      </c>
      <c r="F12115" s="361">
        <v>13313.83</v>
      </c>
    </row>
    <row r="12116" spans="1:6" ht="13.5" thickBot="1" x14ac:dyDescent="0.25">
      <c r="A12116" s="358" t="s">
        <v>6570</v>
      </c>
      <c r="B12116" s="358" t="s">
        <v>6571</v>
      </c>
      <c r="C12116" s="358" t="s">
        <v>10</v>
      </c>
      <c r="D12116" s="360">
        <v>3957.03</v>
      </c>
      <c r="E12116" s="243" t="s">
        <v>3777</v>
      </c>
      <c r="F12116" s="360">
        <v>5013.55</v>
      </c>
    </row>
    <row r="12117" spans="1:6" ht="13.5" thickBot="1" x14ac:dyDescent="0.25">
      <c r="A12117" s="359" t="s">
        <v>6572</v>
      </c>
      <c r="B12117" s="359" t="s">
        <v>6573</v>
      </c>
      <c r="C12117" s="359" t="s">
        <v>10</v>
      </c>
      <c r="D12117" s="361">
        <v>6297.52</v>
      </c>
      <c r="E12117" s="243" t="s">
        <v>3777</v>
      </c>
      <c r="F12117" s="361">
        <v>7978.96</v>
      </c>
    </row>
    <row r="12118" spans="1:6" ht="13.5" thickBot="1" x14ac:dyDescent="0.25">
      <c r="A12118" s="358" t="s">
        <v>6574</v>
      </c>
      <c r="B12118" s="358" t="s">
        <v>6575</v>
      </c>
      <c r="C12118" s="358" t="s">
        <v>10</v>
      </c>
      <c r="D12118" s="360">
        <v>8714.01</v>
      </c>
      <c r="E12118" s="243" t="s">
        <v>3777</v>
      </c>
      <c r="F12118" s="360">
        <v>11040.65</v>
      </c>
    </row>
    <row r="12119" spans="1:6" ht="13.5" thickBot="1" x14ac:dyDescent="0.25">
      <c r="A12119" s="359" t="s">
        <v>6576</v>
      </c>
      <c r="B12119" s="359" t="s">
        <v>6577</v>
      </c>
      <c r="C12119" s="359" t="s">
        <v>10</v>
      </c>
      <c r="D12119" s="361">
        <v>11766.72</v>
      </c>
      <c r="E12119" s="243" t="s">
        <v>3777</v>
      </c>
      <c r="F12119" s="361">
        <v>14908.44</v>
      </c>
    </row>
    <row r="12120" spans="1:6" ht="13.5" thickBot="1" x14ac:dyDescent="0.25">
      <c r="A12120" s="358" t="s">
        <v>6578</v>
      </c>
      <c r="B12120" s="358" t="s">
        <v>6579</v>
      </c>
      <c r="C12120" s="358" t="s">
        <v>10</v>
      </c>
      <c r="D12120" s="360">
        <v>4437.1099999999997</v>
      </c>
      <c r="E12120" s="243" t="s">
        <v>3777</v>
      </c>
      <c r="F12120" s="360">
        <v>5621.82</v>
      </c>
    </row>
    <row r="12121" spans="1:6" ht="13.5" thickBot="1" x14ac:dyDescent="0.25">
      <c r="A12121" s="359" t="s">
        <v>6580</v>
      </c>
      <c r="B12121" s="359" t="s">
        <v>6581</v>
      </c>
      <c r="C12121" s="359" t="s">
        <v>10</v>
      </c>
      <c r="D12121" s="361">
        <v>7190.06</v>
      </c>
      <c r="E12121" s="243" t="s">
        <v>3777</v>
      </c>
      <c r="F12121" s="361">
        <v>9109.7999999999993</v>
      </c>
    </row>
    <row r="12122" spans="1:6" ht="13.5" thickBot="1" x14ac:dyDescent="0.25">
      <c r="A12122" s="358" t="s">
        <v>6582</v>
      </c>
      <c r="B12122" s="358" t="s">
        <v>6583</v>
      </c>
      <c r="C12122" s="358" t="s">
        <v>10</v>
      </c>
      <c r="D12122" s="360">
        <v>9875.4699999999993</v>
      </c>
      <c r="E12122" s="243" t="s">
        <v>3777</v>
      </c>
      <c r="F12122" s="360">
        <v>12512.22</v>
      </c>
    </row>
    <row r="12123" spans="1:6" ht="13.5" thickBot="1" x14ac:dyDescent="0.25">
      <c r="A12123" s="359" t="s">
        <v>6584</v>
      </c>
      <c r="B12123" s="359" t="s">
        <v>6585</v>
      </c>
      <c r="C12123" s="359" t="s">
        <v>10</v>
      </c>
      <c r="D12123" s="361">
        <v>13202.29</v>
      </c>
      <c r="E12123" s="243" t="s">
        <v>3777</v>
      </c>
      <c r="F12123" s="361">
        <v>16727.3</v>
      </c>
    </row>
    <row r="12124" spans="1:6" ht="13.5" thickBot="1" x14ac:dyDescent="0.25">
      <c r="A12124" s="358" t="s">
        <v>6586</v>
      </c>
      <c r="B12124" s="358" t="s">
        <v>6587</v>
      </c>
      <c r="C12124" s="358" t="s">
        <v>10</v>
      </c>
      <c r="D12124" s="360">
        <v>5247.71</v>
      </c>
      <c r="E12124" s="243" t="s">
        <v>3777</v>
      </c>
      <c r="F12124" s="360">
        <v>6648.85</v>
      </c>
    </row>
    <row r="12125" spans="1:6" ht="13.5" thickBot="1" x14ac:dyDescent="0.25">
      <c r="A12125" s="359" t="s">
        <v>6588</v>
      </c>
      <c r="B12125" s="359" t="s">
        <v>6589</v>
      </c>
      <c r="C12125" s="359" t="s">
        <v>10</v>
      </c>
      <c r="D12125" s="361">
        <v>7774.9</v>
      </c>
      <c r="E12125" s="243" t="s">
        <v>3777</v>
      </c>
      <c r="F12125" s="361">
        <v>9850.7999999999993</v>
      </c>
    </row>
    <row r="12126" spans="1:6" ht="13.5" thickBot="1" x14ac:dyDescent="0.25">
      <c r="A12126" s="358" t="s">
        <v>6590</v>
      </c>
      <c r="B12126" s="358" t="s">
        <v>6591</v>
      </c>
      <c r="C12126" s="358" t="s">
        <v>10</v>
      </c>
      <c r="D12126" s="360">
        <v>10434.49</v>
      </c>
      <c r="E12126" s="243" t="s">
        <v>3777</v>
      </c>
      <c r="F12126" s="360">
        <v>13220.5</v>
      </c>
    </row>
    <row r="12127" spans="1:6" ht="13.5" thickBot="1" x14ac:dyDescent="0.25">
      <c r="A12127" s="359" t="s">
        <v>6592</v>
      </c>
      <c r="B12127" s="359" t="s">
        <v>6593</v>
      </c>
      <c r="C12127" s="359" t="s">
        <v>10</v>
      </c>
      <c r="D12127" s="361">
        <v>14073</v>
      </c>
      <c r="E12127" s="243" t="s">
        <v>3777</v>
      </c>
      <c r="F12127" s="361">
        <v>17830.490000000002</v>
      </c>
    </row>
    <row r="12128" spans="1:6" ht="13.5" thickBot="1" x14ac:dyDescent="0.25">
      <c r="A12128" s="358" t="s">
        <v>6594</v>
      </c>
      <c r="B12128" s="358" t="s">
        <v>6595</v>
      </c>
      <c r="C12128" s="358" t="s">
        <v>10</v>
      </c>
      <c r="D12128" s="360">
        <v>5341.45</v>
      </c>
      <c r="E12128" s="243" t="s">
        <v>3777</v>
      </c>
      <c r="F12128" s="360">
        <v>6767.62</v>
      </c>
    </row>
    <row r="12129" spans="1:6" ht="13.5" thickBot="1" x14ac:dyDescent="0.25">
      <c r="A12129" s="359" t="s">
        <v>6596</v>
      </c>
      <c r="B12129" s="359" t="s">
        <v>6597</v>
      </c>
      <c r="C12129" s="359" t="s">
        <v>10</v>
      </c>
      <c r="D12129" s="361">
        <v>8351.39</v>
      </c>
      <c r="E12129" s="243" t="s">
        <v>3777</v>
      </c>
      <c r="F12129" s="361">
        <v>10581.21</v>
      </c>
    </row>
    <row r="12130" spans="1:6" ht="13.5" thickBot="1" x14ac:dyDescent="0.25">
      <c r="A12130" s="358" t="s">
        <v>6598</v>
      </c>
      <c r="B12130" s="358" t="s">
        <v>6599</v>
      </c>
      <c r="C12130" s="358" t="s">
        <v>10</v>
      </c>
      <c r="D12130" s="360">
        <v>11184.93</v>
      </c>
      <c r="E12130" s="243" t="s">
        <v>3777</v>
      </c>
      <c r="F12130" s="360">
        <v>14171.3</v>
      </c>
    </row>
    <row r="12131" spans="1:6" ht="13.5" thickBot="1" x14ac:dyDescent="0.25">
      <c r="A12131" s="359" t="s">
        <v>6600</v>
      </c>
      <c r="B12131" s="359" t="s">
        <v>6601</v>
      </c>
      <c r="C12131" s="359" t="s">
        <v>10</v>
      </c>
      <c r="D12131" s="361">
        <v>15404.94</v>
      </c>
      <c r="E12131" s="243" t="s">
        <v>3777</v>
      </c>
      <c r="F12131" s="361">
        <v>19518.060000000001</v>
      </c>
    </row>
    <row r="12132" spans="1:6" ht="13.5" thickBot="1" x14ac:dyDescent="0.25">
      <c r="A12132" s="358" t="s">
        <v>6602</v>
      </c>
      <c r="B12132" s="358" t="s">
        <v>6603</v>
      </c>
      <c r="C12132" s="358" t="s">
        <v>5168</v>
      </c>
      <c r="D12132" s="360">
        <v>12690.86</v>
      </c>
      <c r="E12132" s="243" t="s">
        <v>3777</v>
      </c>
      <c r="F12132" s="360">
        <v>16079.32</v>
      </c>
    </row>
    <row r="12133" spans="1:6" ht="13.5" thickBot="1" x14ac:dyDescent="0.25">
      <c r="A12133" s="359" t="s">
        <v>6604</v>
      </c>
      <c r="B12133" s="359" t="s">
        <v>6605</v>
      </c>
      <c r="C12133" s="359" t="s">
        <v>5168</v>
      </c>
      <c r="D12133" s="361">
        <v>19179.72</v>
      </c>
      <c r="E12133" s="243" t="s">
        <v>3777</v>
      </c>
      <c r="F12133" s="361">
        <v>24300.71</v>
      </c>
    </row>
    <row r="12134" spans="1:6" ht="13.5" thickBot="1" x14ac:dyDescent="0.25">
      <c r="A12134" s="358" t="s">
        <v>6606</v>
      </c>
      <c r="B12134" s="358" t="s">
        <v>6607</v>
      </c>
      <c r="C12134" s="358" t="s">
        <v>5168</v>
      </c>
      <c r="D12134" s="360">
        <v>27140.91</v>
      </c>
      <c r="E12134" s="243" t="s">
        <v>3777</v>
      </c>
      <c r="F12134" s="360">
        <v>34387.53</v>
      </c>
    </row>
    <row r="12135" spans="1:6" ht="13.5" thickBot="1" x14ac:dyDescent="0.25">
      <c r="A12135" s="359" t="s">
        <v>6608</v>
      </c>
      <c r="B12135" s="359" t="s">
        <v>6609</v>
      </c>
      <c r="C12135" s="359" t="s">
        <v>5168</v>
      </c>
      <c r="D12135" s="361">
        <v>38266.11</v>
      </c>
      <c r="E12135" s="243" t="s">
        <v>3777</v>
      </c>
      <c r="F12135" s="361">
        <v>48483.16</v>
      </c>
    </row>
    <row r="12136" spans="1:6" ht="13.5" thickBot="1" x14ac:dyDescent="0.25">
      <c r="A12136" s="358" t="s">
        <v>6610</v>
      </c>
      <c r="B12136" s="358" t="s">
        <v>6611</v>
      </c>
      <c r="C12136" s="358" t="s">
        <v>5168</v>
      </c>
      <c r="D12136" s="360">
        <v>13814.76</v>
      </c>
      <c r="E12136" s="243" t="s">
        <v>3777</v>
      </c>
      <c r="F12136" s="360">
        <v>17503.3</v>
      </c>
    </row>
    <row r="12137" spans="1:6" ht="13.5" thickBot="1" x14ac:dyDescent="0.25">
      <c r="A12137" s="359" t="s">
        <v>6612</v>
      </c>
      <c r="B12137" s="359" t="s">
        <v>6613</v>
      </c>
      <c r="C12137" s="359" t="s">
        <v>5168</v>
      </c>
      <c r="D12137" s="361">
        <v>20740.3</v>
      </c>
      <c r="E12137" s="243" t="s">
        <v>3777</v>
      </c>
      <c r="F12137" s="361">
        <v>26277.95</v>
      </c>
    </row>
    <row r="12138" spans="1:6" ht="13.5" thickBot="1" x14ac:dyDescent="0.25">
      <c r="A12138" s="358" t="s">
        <v>6614</v>
      </c>
      <c r="B12138" s="358" t="s">
        <v>6615</v>
      </c>
      <c r="C12138" s="358" t="s">
        <v>5168</v>
      </c>
      <c r="D12138" s="360">
        <v>29447.89</v>
      </c>
      <c r="E12138" s="243" t="s">
        <v>3777</v>
      </c>
      <c r="F12138" s="360">
        <v>37310.480000000003</v>
      </c>
    </row>
    <row r="12139" spans="1:6" ht="13.5" thickBot="1" x14ac:dyDescent="0.25">
      <c r="A12139" s="359" t="s">
        <v>6616</v>
      </c>
      <c r="B12139" s="359" t="s">
        <v>6617</v>
      </c>
      <c r="C12139" s="359" t="s">
        <v>5168</v>
      </c>
      <c r="D12139" s="361">
        <v>38057.5</v>
      </c>
      <c r="E12139" s="243" t="s">
        <v>3777</v>
      </c>
      <c r="F12139" s="361">
        <v>48218.86</v>
      </c>
    </row>
    <row r="12140" spans="1:6" ht="13.5" thickBot="1" x14ac:dyDescent="0.25">
      <c r="A12140" s="358" t="s">
        <v>6618</v>
      </c>
      <c r="B12140" s="358" t="s">
        <v>6619</v>
      </c>
      <c r="C12140" s="358" t="s">
        <v>5168</v>
      </c>
      <c r="D12140" s="360">
        <v>14430.32</v>
      </c>
      <c r="E12140" s="243" t="s">
        <v>3777</v>
      </c>
      <c r="F12140" s="360">
        <v>18283.22</v>
      </c>
    </row>
    <row r="12141" spans="1:6" ht="13.5" thickBot="1" x14ac:dyDescent="0.25">
      <c r="A12141" s="359" t="s">
        <v>6620</v>
      </c>
      <c r="B12141" s="359" t="s">
        <v>6621</v>
      </c>
      <c r="C12141" s="359" t="s">
        <v>5168</v>
      </c>
      <c r="D12141" s="361">
        <v>22902.29</v>
      </c>
      <c r="E12141" s="243" t="s">
        <v>3777</v>
      </c>
      <c r="F12141" s="361">
        <v>29017.200000000001</v>
      </c>
    </row>
    <row r="12142" spans="1:6" ht="13.5" thickBot="1" x14ac:dyDescent="0.25">
      <c r="A12142" s="358" t="s">
        <v>6622</v>
      </c>
      <c r="B12142" s="358" t="s">
        <v>6623</v>
      </c>
      <c r="C12142" s="358" t="s">
        <v>5168</v>
      </c>
      <c r="D12142" s="360">
        <v>33598.339999999997</v>
      </c>
      <c r="E12142" s="243" t="s">
        <v>3777</v>
      </c>
      <c r="F12142" s="360">
        <v>42569.1</v>
      </c>
    </row>
    <row r="12143" spans="1:6" ht="13.5" thickBot="1" x14ac:dyDescent="0.25">
      <c r="A12143" s="359" t="s">
        <v>6624</v>
      </c>
      <c r="B12143" s="359" t="s">
        <v>6625</v>
      </c>
      <c r="C12143" s="359" t="s">
        <v>5168</v>
      </c>
      <c r="D12143" s="361">
        <v>48312.58</v>
      </c>
      <c r="E12143" s="243" t="s">
        <v>3777</v>
      </c>
      <c r="F12143" s="361">
        <v>61212.04</v>
      </c>
    </row>
    <row r="12144" spans="1:6" ht="13.5" thickBot="1" x14ac:dyDescent="0.25">
      <c r="A12144" s="358" t="s">
        <v>6626</v>
      </c>
      <c r="B12144" s="358" t="s">
        <v>6627</v>
      </c>
      <c r="C12144" s="358" t="s">
        <v>5168</v>
      </c>
      <c r="D12144" s="360">
        <v>18254.419999999998</v>
      </c>
      <c r="E12144" s="243" t="s">
        <v>3777</v>
      </c>
      <c r="F12144" s="360">
        <v>23128.35</v>
      </c>
    </row>
    <row r="12145" spans="1:6" ht="13.5" thickBot="1" x14ac:dyDescent="0.25">
      <c r="A12145" s="359" t="s">
        <v>6628</v>
      </c>
      <c r="B12145" s="359" t="s">
        <v>6629</v>
      </c>
      <c r="C12145" s="359" t="s">
        <v>5168</v>
      </c>
      <c r="D12145" s="361">
        <v>29046.26</v>
      </c>
      <c r="E12145" s="243" t="s">
        <v>3777</v>
      </c>
      <c r="F12145" s="361">
        <v>36801.620000000003</v>
      </c>
    </row>
    <row r="12146" spans="1:6" ht="13.5" thickBot="1" x14ac:dyDescent="0.25">
      <c r="A12146" s="358" t="s">
        <v>6630</v>
      </c>
      <c r="B12146" s="358" t="s">
        <v>6631</v>
      </c>
      <c r="C12146" s="358" t="s">
        <v>5168</v>
      </c>
      <c r="D12146" s="360">
        <v>42589.85</v>
      </c>
      <c r="E12146" s="243" t="s">
        <v>3777</v>
      </c>
      <c r="F12146" s="360">
        <v>53961.34</v>
      </c>
    </row>
    <row r="12147" spans="1:6" ht="13.5" thickBot="1" x14ac:dyDescent="0.25">
      <c r="A12147" s="359" t="s">
        <v>6632</v>
      </c>
      <c r="B12147" s="359" t="s">
        <v>6633</v>
      </c>
      <c r="C12147" s="359" t="s">
        <v>5168</v>
      </c>
      <c r="D12147" s="361">
        <v>61299.360000000001</v>
      </c>
      <c r="E12147" s="243" t="s">
        <v>3777</v>
      </c>
      <c r="F12147" s="361">
        <v>77666.289999999994</v>
      </c>
    </row>
    <row r="12148" spans="1:6" ht="13.5" thickBot="1" x14ac:dyDescent="0.25">
      <c r="A12148" s="358" t="s">
        <v>6634</v>
      </c>
      <c r="B12148" s="358" t="s">
        <v>6635</v>
      </c>
      <c r="C12148" s="358" t="s">
        <v>5168</v>
      </c>
      <c r="D12148" s="360">
        <v>13385.52</v>
      </c>
      <c r="E12148" s="243" t="s">
        <v>3777</v>
      </c>
      <c r="F12148" s="360">
        <v>16959.45</v>
      </c>
    </row>
    <row r="12149" spans="1:6" ht="13.5" thickBot="1" x14ac:dyDescent="0.25">
      <c r="A12149" s="359" t="s">
        <v>6636</v>
      </c>
      <c r="B12149" s="359" t="s">
        <v>6637</v>
      </c>
      <c r="C12149" s="359" t="s">
        <v>5168</v>
      </c>
      <c r="D12149" s="361">
        <v>20300.939999999999</v>
      </c>
      <c r="E12149" s="243" t="s">
        <v>3777</v>
      </c>
      <c r="F12149" s="361">
        <v>25721.29</v>
      </c>
    </row>
    <row r="12150" spans="1:6" ht="13.5" thickBot="1" x14ac:dyDescent="0.25">
      <c r="A12150" s="358" t="s">
        <v>6638</v>
      </c>
      <c r="B12150" s="358" t="s">
        <v>6639</v>
      </c>
      <c r="C12150" s="358" t="s">
        <v>5168</v>
      </c>
      <c r="D12150" s="360">
        <v>28714.080000000002</v>
      </c>
      <c r="E12150" s="243" t="s">
        <v>3777</v>
      </c>
      <c r="F12150" s="360">
        <v>36380.74</v>
      </c>
    </row>
    <row r="12151" spans="1:6" ht="13.5" thickBot="1" x14ac:dyDescent="0.25">
      <c r="A12151" s="359" t="s">
        <v>6640</v>
      </c>
      <c r="B12151" s="359" t="s">
        <v>6641</v>
      </c>
      <c r="C12151" s="359" t="s">
        <v>5168</v>
      </c>
      <c r="D12151" s="361">
        <v>40536.79</v>
      </c>
      <c r="E12151" s="243" t="s">
        <v>3777</v>
      </c>
      <c r="F12151" s="361">
        <v>51360.12</v>
      </c>
    </row>
    <row r="12152" spans="1:6" ht="13.5" thickBot="1" x14ac:dyDescent="0.25">
      <c r="A12152" s="358" t="s">
        <v>6642</v>
      </c>
      <c r="B12152" s="358" t="s">
        <v>6643</v>
      </c>
      <c r="C12152" s="358" t="s">
        <v>10</v>
      </c>
      <c r="D12152" s="360">
        <v>1330.81</v>
      </c>
      <c r="E12152" s="243" t="s">
        <v>3777</v>
      </c>
      <c r="F12152" s="360">
        <v>1686.14</v>
      </c>
    </row>
    <row r="12153" spans="1:6" ht="13.5" thickBot="1" x14ac:dyDescent="0.25">
      <c r="A12153" s="359" t="s">
        <v>6644</v>
      </c>
      <c r="B12153" s="359" t="s">
        <v>6645</v>
      </c>
      <c r="C12153" s="359" t="s">
        <v>10</v>
      </c>
      <c r="D12153" s="361">
        <v>1830.51</v>
      </c>
      <c r="E12153" s="243" t="s">
        <v>3777</v>
      </c>
      <c r="F12153" s="361">
        <v>2319.2600000000002</v>
      </c>
    </row>
    <row r="12154" spans="1:6" ht="13.5" thickBot="1" x14ac:dyDescent="0.25">
      <c r="A12154" s="358" t="s">
        <v>6646</v>
      </c>
      <c r="B12154" s="358" t="s">
        <v>6647</v>
      </c>
      <c r="C12154" s="358" t="s">
        <v>10</v>
      </c>
      <c r="D12154" s="360">
        <v>1350.06</v>
      </c>
      <c r="E12154" s="243" t="s">
        <v>3777</v>
      </c>
      <c r="F12154" s="360">
        <v>1710.52</v>
      </c>
    </row>
    <row r="12155" spans="1:6" ht="13.5" thickBot="1" x14ac:dyDescent="0.25">
      <c r="A12155" s="359" t="s">
        <v>6648</v>
      </c>
      <c r="B12155" s="359" t="s">
        <v>6649</v>
      </c>
      <c r="C12155" s="359" t="s">
        <v>10</v>
      </c>
      <c r="D12155" s="361">
        <v>1851.9</v>
      </c>
      <c r="E12155" s="243" t="s">
        <v>3777</v>
      </c>
      <c r="F12155" s="361">
        <v>2346.36</v>
      </c>
    </row>
    <row r="12156" spans="1:6" ht="13.5" thickBot="1" x14ac:dyDescent="0.25">
      <c r="A12156" s="358" t="s">
        <v>6650</v>
      </c>
      <c r="B12156" s="358" t="s">
        <v>6651</v>
      </c>
      <c r="C12156" s="358" t="s">
        <v>10</v>
      </c>
      <c r="D12156" s="360">
        <v>1722.05</v>
      </c>
      <c r="E12156" s="243" t="s">
        <v>3777</v>
      </c>
      <c r="F12156" s="360">
        <v>2181.84</v>
      </c>
    </row>
    <row r="12157" spans="1:6" ht="13.5" thickBot="1" x14ac:dyDescent="0.25">
      <c r="A12157" s="359" t="s">
        <v>6652</v>
      </c>
      <c r="B12157" s="359" t="s">
        <v>6653</v>
      </c>
      <c r="C12157" s="359" t="s">
        <v>10</v>
      </c>
      <c r="D12157" s="361">
        <v>2151.23</v>
      </c>
      <c r="E12157" s="243" t="s">
        <v>3777</v>
      </c>
      <c r="F12157" s="361">
        <v>2725.61</v>
      </c>
    </row>
    <row r="12158" spans="1:6" ht="13.5" thickBot="1" x14ac:dyDescent="0.25">
      <c r="A12158" s="358" t="s">
        <v>6654</v>
      </c>
      <c r="B12158" s="358" t="s">
        <v>6655</v>
      </c>
      <c r="C12158" s="358" t="s">
        <v>10</v>
      </c>
      <c r="D12158" s="360">
        <v>4474.3999999999996</v>
      </c>
      <c r="E12158" s="243" t="s">
        <v>3777</v>
      </c>
      <c r="F12158" s="360">
        <v>5669.06</v>
      </c>
    </row>
    <row r="12159" spans="1:6" ht="13.5" thickBot="1" x14ac:dyDescent="0.25">
      <c r="A12159" s="359" t="s">
        <v>6656</v>
      </c>
      <c r="B12159" s="359" t="s">
        <v>6657</v>
      </c>
      <c r="C12159" s="359" t="s">
        <v>10</v>
      </c>
      <c r="D12159" s="361">
        <v>1741.3</v>
      </c>
      <c r="E12159" s="243" t="s">
        <v>3777</v>
      </c>
      <c r="F12159" s="361">
        <v>2206.23</v>
      </c>
    </row>
    <row r="12160" spans="1:6" ht="13.5" thickBot="1" x14ac:dyDescent="0.25">
      <c r="A12160" s="358" t="s">
        <v>6658</v>
      </c>
      <c r="B12160" s="358" t="s">
        <v>6659</v>
      </c>
      <c r="C12160" s="358" t="s">
        <v>10</v>
      </c>
      <c r="D12160" s="360">
        <v>2172.62</v>
      </c>
      <c r="E12160" s="243" t="s">
        <v>3777</v>
      </c>
      <c r="F12160" s="360">
        <v>2752.71</v>
      </c>
    </row>
    <row r="12161" spans="1:6" ht="13.5" thickBot="1" x14ac:dyDescent="0.25">
      <c r="A12161" s="359" t="s">
        <v>6660</v>
      </c>
      <c r="B12161" s="359" t="s">
        <v>6661</v>
      </c>
      <c r="C12161" s="359" t="s">
        <v>10</v>
      </c>
      <c r="D12161" s="361">
        <v>4510.32</v>
      </c>
      <c r="E12161" s="243" t="s">
        <v>3777</v>
      </c>
      <c r="F12161" s="361">
        <v>5714.58</v>
      </c>
    </row>
    <row r="12162" spans="1:6" ht="13.5" thickBot="1" x14ac:dyDescent="0.25">
      <c r="A12162" s="358" t="s">
        <v>6662</v>
      </c>
      <c r="B12162" s="358" t="s">
        <v>6663</v>
      </c>
      <c r="C12162" s="358" t="s">
        <v>10</v>
      </c>
      <c r="D12162" s="360">
        <v>1647.79</v>
      </c>
      <c r="E12162" s="243" t="s">
        <v>3777</v>
      </c>
      <c r="F12162" s="360">
        <v>2087.7600000000002</v>
      </c>
    </row>
    <row r="12163" spans="1:6" ht="13.5" thickBot="1" x14ac:dyDescent="0.25">
      <c r="A12163" s="359" t="s">
        <v>6664</v>
      </c>
      <c r="B12163" s="359" t="s">
        <v>6665</v>
      </c>
      <c r="C12163" s="359" t="s">
        <v>10</v>
      </c>
      <c r="D12163" s="361">
        <v>2120.09</v>
      </c>
      <c r="E12163" s="243" t="s">
        <v>3777</v>
      </c>
      <c r="F12163" s="361">
        <v>2686.15</v>
      </c>
    </row>
    <row r="12164" spans="1:6" ht="13.5" thickBot="1" x14ac:dyDescent="0.25">
      <c r="A12164" s="358" t="s">
        <v>6666</v>
      </c>
      <c r="B12164" s="358" t="s">
        <v>6667</v>
      </c>
      <c r="C12164" s="358" t="s">
        <v>10</v>
      </c>
      <c r="D12164" s="360">
        <v>2889.88</v>
      </c>
      <c r="E12164" s="243" t="s">
        <v>3777</v>
      </c>
      <c r="F12164" s="360">
        <v>3661.48</v>
      </c>
    </row>
    <row r="12165" spans="1:6" ht="13.5" thickBot="1" x14ac:dyDescent="0.25">
      <c r="A12165" s="359" t="s">
        <v>6668</v>
      </c>
      <c r="B12165" s="359" t="s">
        <v>6669</v>
      </c>
      <c r="C12165" s="359" t="s">
        <v>10</v>
      </c>
      <c r="D12165" s="361">
        <v>1647.79</v>
      </c>
      <c r="E12165" s="243" t="s">
        <v>3777</v>
      </c>
      <c r="F12165" s="361">
        <v>2087.7600000000002</v>
      </c>
    </row>
    <row r="12166" spans="1:6" ht="13.5" thickBot="1" x14ac:dyDescent="0.25">
      <c r="A12166" s="358" t="s">
        <v>6670</v>
      </c>
      <c r="B12166" s="358" t="s">
        <v>6671</v>
      </c>
      <c r="C12166" s="358" t="s">
        <v>10</v>
      </c>
      <c r="D12166" s="360">
        <v>2207.09</v>
      </c>
      <c r="E12166" s="243" t="s">
        <v>3777</v>
      </c>
      <c r="F12166" s="360">
        <v>2796.38</v>
      </c>
    </row>
    <row r="12167" spans="1:6" ht="13.5" thickBot="1" x14ac:dyDescent="0.25">
      <c r="A12167" s="359" t="s">
        <v>6672</v>
      </c>
      <c r="B12167" s="359" t="s">
        <v>6673</v>
      </c>
      <c r="C12167" s="359" t="s">
        <v>10</v>
      </c>
      <c r="D12167" s="361">
        <v>2296.79</v>
      </c>
      <c r="E12167" s="243" t="s">
        <v>3777</v>
      </c>
      <c r="F12167" s="361">
        <v>2910.04</v>
      </c>
    </row>
    <row r="12168" spans="1:6" ht="13.5" thickBot="1" x14ac:dyDescent="0.25">
      <c r="A12168" s="358" t="s">
        <v>6674</v>
      </c>
      <c r="B12168" s="358" t="s">
        <v>6675</v>
      </c>
      <c r="C12168" s="358" t="s">
        <v>10</v>
      </c>
      <c r="D12168" s="358">
        <v>111.54</v>
      </c>
      <c r="E12168" s="243" t="s">
        <v>3777</v>
      </c>
      <c r="F12168" s="358">
        <v>141.32</v>
      </c>
    </row>
    <row r="12169" spans="1:6" ht="13.5" thickBot="1" x14ac:dyDescent="0.25">
      <c r="A12169" s="359" t="s">
        <v>6676</v>
      </c>
      <c r="B12169" s="359" t="s">
        <v>6677</v>
      </c>
      <c r="C12169" s="359" t="s">
        <v>10</v>
      </c>
      <c r="D12169" s="359">
        <v>87.34</v>
      </c>
      <c r="E12169" s="243" t="s">
        <v>3777</v>
      </c>
      <c r="F12169" s="359">
        <v>110.66</v>
      </c>
    </row>
    <row r="12170" spans="1:6" ht="13.5" thickBot="1" x14ac:dyDescent="0.25">
      <c r="A12170" s="358" t="s">
        <v>6678</v>
      </c>
      <c r="B12170" s="358" t="s">
        <v>6679</v>
      </c>
      <c r="C12170" s="358" t="s">
        <v>10</v>
      </c>
      <c r="D12170" s="358">
        <v>111.59</v>
      </c>
      <c r="E12170" s="243" t="s">
        <v>3777</v>
      </c>
      <c r="F12170" s="358">
        <v>141.38999999999999</v>
      </c>
    </row>
    <row r="12171" spans="1:6" ht="13.5" thickBot="1" x14ac:dyDescent="0.25">
      <c r="A12171" s="359" t="s">
        <v>6680</v>
      </c>
      <c r="B12171" s="359" t="s">
        <v>6681</v>
      </c>
      <c r="C12171" s="359" t="s">
        <v>10</v>
      </c>
      <c r="D12171" s="359">
        <v>84.45</v>
      </c>
      <c r="E12171" s="243" t="s">
        <v>3777</v>
      </c>
      <c r="F12171" s="359">
        <v>107</v>
      </c>
    </row>
    <row r="12172" spans="1:6" ht="13.5" thickBot="1" x14ac:dyDescent="0.25">
      <c r="A12172" s="358" t="s">
        <v>6682</v>
      </c>
      <c r="B12172" s="358" t="s">
        <v>12935</v>
      </c>
      <c r="C12172" s="358" t="s">
        <v>10</v>
      </c>
      <c r="D12172" s="358">
        <v>48.93</v>
      </c>
      <c r="E12172" s="243" t="s">
        <v>3777</v>
      </c>
      <c r="F12172" s="358">
        <v>62</v>
      </c>
    </row>
    <row r="12173" spans="1:6" ht="13.5" thickBot="1" x14ac:dyDescent="0.25">
      <c r="A12173" s="359" t="s">
        <v>6683</v>
      </c>
      <c r="B12173" s="359" t="s">
        <v>12936</v>
      </c>
      <c r="C12173" s="359" t="s">
        <v>10</v>
      </c>
      <c r="D12173" s="359">
        <v>47.32</v>
      </c>
      <c r="E12173" s="243" t="s">
        <v>3777</v>
      </c>
      <c r="F12173" s="359">
        <v>59.96</v>
      </c>
    </row>
    <row r="12174" spans="1:6" ht="13.5" thickBot="1" x14ac:dyDescent="0.25">
      <c r="A12174" s="358" t="s">
        <v>6684</v>
      </c>
      <c r="B12174" s="358" t="s">
        <v>12937</v>
      </c>
      <c r="C12174" s="358" t="s">
        <v>10</v>
      </c>
      <c r="D12174" s="358">
        <v>64.989999999999995</v>
      </c>
      <c r="E12174" s="243" t="s">
        <v>3777</v>
      </c>
      <c r="F12174" s="358">
        <v>82.34</v>
      </c>
    </row>
    <row r="12175" spans="1:6" ht="13.5" thickBot="1" x14ac:dyDescent="0.25">
      <c r="A12175" s="359" t="s">
        <v>6685</v>
      </c>
      <c r="B12175" s="359" t="s">
        <v>12938</v>
      </c>
      <c r="C12175" s="359" t="s">
        <v>10</v>
      </c>
      <c r="D12175" s="359">
        <v>63.38</v>
      </c>
      <c r="E12175" s="243" t="s">
        <v>3777</v>
      </c>
      <c r="F12175" s="359">
        <v>80.3</v>
      </c>
    </row>
    <row r="12176" spans="1:6" ht="13.5" thickBot="1" x14ac:dyDescent="0.25">
      <c r="A12176" s="358" t="s">
        <v>6686</v>
      </c>
      <c r="B12176" s="358" t="s">
        <v>12939</v>
      </c>
      <c r="C12176" s="358" t="s">
        <v>10</v>
      </c>
      <c r="D12176" s="358">
        <v>81.069999999999993</v>
      </c>
      <c r="E12176" s="243" t="s">
        <v>3777</v>
      </c>
      <c r="F12176" s="358">
        <v>102.71</v>
      </c>
    </row>
    <row r="12177" spans="1:6" ht="13.5" thickBot="1" x14ac:dyDescent="0.25">
      <c r="A12177" s="359" t="s">
        <v>6687</v>
      </c>
      <c r="B12177" s="359" t="s">
        <v>12940</v>
      </c>
      <c r="C12177" s="359" t="s">
        <v>10</v>
      </c>
      <c r="D12177" s="359">
        <v>85.34</v>
      </c>
      <c r="E12177" s="243" t="s">
        <v>3777</v>
      </c>
      <c r="F12177" s="359">
        <v>108.13</v>
      </c>
    </row>
    <row r="12178" spans="1:6" ht="13.5" thickBot="1" x14ac:dyDescent="0.25">
      <c r="A12178" s="358" t="s">
        <v>6688</v>
      </c>
      <c r="B12178" s="358" t="s">
        <v>12941</v>
      </c>
      <c r="C12178" s="358" t="s">
        <v>10</v>
      </c>
      <c r="D12178" s="358">
        <v>92.97</v>
      </c>
      <c r="E12178" s="243" t="s">
        <v>3777</v>
      </c>
      <c r="F12178" s="358">
        <v>117.8</v>
      </c>
    </row>
    <row r="12179" spans="1:6" ht="13.5" thickBot="1" x14ac:dyDescent="0.25">
      <c r="A12179" s="359" t="s">
        <v>6689</v>
      </c>
      <c r="B12179" s="359" t="s">
        <v>12942</v>
      </c>
      <c r="C12179" s="359" t="s">
        <v>10</v>
      </c>
      <c r="D12179" s="359">
        <v>98.24</v>
      </c>
      <c r="E12179" s="243" t="s">
        <v>3777</v>
      </c>
      <c r="F12179" s="359">
        <v>124.47</v>
      </c>
    </row>
    <row r="12180" spans="1:6" ht="13.5" thickBot="1" x14ac:dyDescent="0.25">
      <c r="A12180" s="358" t="s">
        <v>6690</v>
      </c>
      <c r="B12180" s="358" t="s">
        <v>12943</v>
      </c>
      <c r="C12180" s="358" t="s">
        <v>10</v>
      </c>
      <c r="D12180" s="358">
        <v>101.91</v>
      </c>
      <c r="E12180" s="243" t="s">
        <v>3777</v>
      </c>
      <c r="F12180" s="358">
        <v>129.12</v>
      </c>
    </row>
    <row r="12181" spans="1:6" ht="13.5" thickBot="1" x14ac:dyDescent="0.25">
      <c r="A12181" s="359" t="s">
        <v>6691</v>
      </c>
      <c r="B12181" s="359" t="s">
        <v>12944</v>
      </c>
      <c r="C12181" s="359" t="s">
        <v>10</v>
      </c>
      <c r="D12181" s="359">
        <v>107.19</v>
      </c>
      <c r="E12181" s="243" t="s">
        <v>3777</v>
      </c>
      <c r="F12181" s="359">
        <v>135.80000000000001</v>
      </c>
    </row>
    <row r="12182" spans="1:6" ht="13.5" thickBot="1" x14ac:dyDescent="0.25">
      <c r="A12182" s="358" t="s">
        <v>6692</v>
      </c>
      <c r="B12182" s="358" t="s">
        <v>12945</v>
      </c>
      <c r="C12182" s="358" t="s">
        <v>10</v>
      </c>
      <c r="D12182" s="358">
        <v>94.18</v>
      </c>
      <c r="E12182" s="243" t="s">
        <v>3777</v>
      </c>
      <c r="F12182" s="358">
        <v>119.32</v>
      </c>
    </row>
    <row r="12183" spans="1:6" ht="13.5" thickBot="1" x14ac:dyDescent="0.25">
      <c r="A12183" s="359" t="s">
        <v>6693</v>
      </c>
      <c r="B12183" s="359" t="s">
        <v>12946</v>
      </c>
      <c r="C12183" s="359" t="s">
        <v>10</v>
      </c>
      <c r="D12183" s="359">
        <v>101.17</v>
      </c>
      <c r="E12183" s="243" t="s">
        <v>3777</v>
      </c>
      <c r="F12183" s="359">
        <v>128.18</v>
      </c>
    </row>
    <row r="12184" spans="1:6" ht="13.5" thickBot="1" x14ac:dyDescent="0.25">
      <c r="A12184" s="358" t="s">
        <v>6694</v>
      </c>
      <c r="B12184" s="358" t="s">
        <v>6695</v>
      </c>
      <c r="C12184" s="358" t="s">
        <v>10</v>
      </c>
      <c r="D12184" s="358">
        <v>44.99</v>
      </c>
      <c r="E12184" s="243" t="s">
        <v>3777</v>
      </c>
      <c r="F12184" s="358">
        <v>57</v>
      </c>
    </row>
    <row r="12185" spans="1:6" ht="13.5" thickBot="1" x14ac:dyDescent="0.25">
      <c r="A12185" s="359" t="s">
        <v>6696</v>
      </c>
      <c r="B12185" s="359" t="s">
        <v>6697</v>
      </c>
      <c r="C12185" s="359" t="s">
        <v>10</v>
      </c>
      <c r="D12185" s="359">
        <v>54.51</v>
      </c>
      <c r="E12185" s="243" t="s">
        <v>3777</v>
      </c>
      <c r="F12185" s="359">
        <v>69.06</v>
      </c>
    </row>
    <row r="12186" spans="1:6" ht="13.5" thickBot="1" x14ac:dyDescent="0.25">
      <c r="A12186" s="358" t="s">
        <v>6698</v>
      </c>
      <c r="B12186" s="358" t="s">
        <v>6699</v>
      </c>
      <c r="C12186" s="358" t="s">
        <v>10</v>
      </c>
      <c r="D12186" s="358">
        <v>53.03</v>
      </c>
      <c r="E12186" s="243" t="s">
        <v>3777</v>
      </c>
      <c r="F12186" s="358">
        <v>67.19</v>
      </c>
    </row>
    <row r="12187" spans="1:6" ht="13.5" thickBot="1" x14ac:dyDescent="0.25">
      <c r="A12187" s="359" t="s">
        <v>6700</v>
      </c>
      <c r="B12187" s="359" t="s">
        <v>6701</v>
      </c>
      <c r="C12187" s="359" t="s">
        <v>5168</v>
      </c>
      <c r="D12187" s="359">
        <v>187.42</v>
      </c>
      <c r="E12187" s="243" t="s">
        <v>3777</v>
      </c>
      <c r="F12187" s="359">
        <v>237.47</v>
      </c>
    </row>
    <row r="12188" spans="1:6" ht="13.5" thickBot="1" x14ac:dyDescent="0.25">
      <c r="A12188" s="358" t="s">
        <v>6702</v>
      </c>
      <c r="B12188" s="358" t="s">
        <v>6703</v>
      </c>
      <c r="C12188" s="358" t="s">
        <v>5168</v>
      </c>
      <c r="D12188" s="358">
        <v>228.52</v>
      </c>
      <c r="E12188" s="243" t="s">
        <v>3777</v>
      </c>
      <c r="F12188" s="358">
        <v>289.52999999999997</v>
      </c>
    </row>
    <row r="12189" spans="1:6" ht="13.5" thickBot="1" x14ac:dyDescent="0.25">
      <c r="A12189" s="359" t="s">
        <v>6704</v>
      </c>
      <c r="B12189" s="359" t="s">
        <v>6705</v>
      </c>
      <c r="C12189" s="359" t="s">
        <v>5168</v>
      </c>
      <c r="D12189" s="359">
        <v>57.43</v>
      </c>
      <c r="E12189" s="243" t="s">
        <v>3777</v>
      </c>
      <c r="F12189" s="359">
        <v>72.760000000000005</v>
      </c>
    </row>
    <row r="12190" spans="1:6" ht="13.5" thickBot="1" x14ac:dyDescent="0.25">
      <c r="A12190" s="358" t="s">
        <v>6706</v>
      </c>
      <c r="B12190" s="358" t="s">
        <v>6707</v>
      </c>
      <c r="C12190" s="358" t="s">
        <v>5168</v>
      </c>
      <c r="D12190" s="358">
        <v>15.33</v>
      </c>
      <c r="E12190" s="243" t="s">
        <v>3777</v>
      </c>
      <c r="F12190" s="358">
        <v>19.43</v>
      </c>
    </row>
    <row r="12191" spans="1:6" ht="13.5" thickBot="1" x14ac:dyDescent="0.25">
      <c r="A12191" s="359" t="s">
        <v>6708</v>
      </c>
      <c r="B12191" s="359" t="s">
        <v>6709</v>
      </c>
      <c r="C12191" s="359" t="s">
        <v>10</v>
      </c>
      <c r="D12191" s="359">
        <v>151.13</v>
      </c>
      <c r="E12191" s="243" t="s">
        <v>3777</v>
      </c>
      <c r="F12191" s="359">
        <v>191.48</v>
      </c>
    </row>
    <row r="12192" spans="1:6" ht="13.5" thickBot="1" x14ac:dyDescent="0.25">
      <c r="A12192" s="358" t="s">
        <v>6710</v>
      </c>
      <c r="B12192" s="358" t="s">
        <v>6711</v>
      </c>
      <c r="C12192" s="358" t="s">
        <v>10</v>
      </c>
      <c r="D12192" s="358">
        <v>86.13</v>
      </c>
      <c r="E12192" s="243" t="s">
        <v>3777</v>
      </c>
      <c r="F12192" s="358">
        <v>109.12</v>
      </c>
    </row>
    <row r="12193" spans="1:6" ht="13.5" thickBot="1" x14ac:dyDescent="0.25">
      <c r="A12193" s="359" t="s">
        <v>6712</v>
      </c>
      <c r="B12193" s="359" t="s">
        <v>6713</v>
      </c>
      <c r="C12193" s="359" t="s">
        <v>10</v>
      </c>
      <c r="D12193" s="359">
        <v>122.51</v>
      </c>
      <c r="E12193" s="243" t="s">
        <v>3777</v>
      </c>
      <c r="F12193" s="359">
        <v>155.22</v>
      </c>
    </row>
    <row r="12194" spans="1:6" ht="13.5" thickBot="1" x14ac:dyDescent="0.25">
      <c r="A12194" s="358" t="s">
        <v>6714</v>
      </c>
      <c r="B12194" s="358" t="s">
        <v>6715</v>
      </c>
      <c r="C12194" s="358" t="s">
        <v>10</v>
      </c>
      <c r="D12194" s="358">
        <v>179.35</v>
      </c>
      <c r="E12194" s="243" t="s">
        <v>3777</v>
      </c>
      <c r="F12194" s="358">
        <v>227.24</v>
      </c>
    </row>
    <row r="12195" spans="1:6" ht="13.5" thickBot="1" x14ac:dyDescent="0.25">
      <c r="A12195" s="359" t="s">
        <v>6716</v>
      </c>
      <c r="B12195" s="359" t="s">
        <v>6717</v>
      </c>
      <c r="C12195" s="359" t="s">
        <v>10</v>
      </c>
      <c r="D12195" s="359">
        <v>166.78</v>
      </c>
      <c r="E12195" s="243" t="s">
        <v>3777</v>
      </c>
      <c r="F12195" s="359">
        <v>211.32</v>
      </c>
    </row>
    <row r="12196" spans="1:6" ht="13.5" thickBot="1" x14ac:dyDescent="0.25">
      <c r="A12196" s="358" t="s">
        <v>6718</v>
      </c>
      <c r="B12196" s="358" t="s">
        <v>6719</v>
      </c>
      <c r="C12196" s="358" t="s">
        <v>10</v>
      </c>
      <c r="D12196" s="358">
        <v>377.87</v>
      </c>
      <c r="E12196" s="243" t="s">
        <v>3777</v>
      </c>
      <c r="F12196" s="358">
        <v>478.76</v>
      </c>
    </row>
    <row r="12197" spans="1:6" ht="13.5" thickBot="1" x14ac:dyDescent="0.25">
      <c r="A12197" s="359" t="s">
        <v>6720</v>
      </c>
      <c r="B12197" s="359" t="s">
        <v>6721</v>
      </c>
      <c r="C12197" s="359" t="s">
        <v>10</v>
      </c>
      <c r="D12197" s="359">
        <v>384.56</v>
      </c>
      <c r="E12197" s="243" t="s">
        <v>3777</v>
      </c>
      <c r="F12197" s="359">
        <v>487.23</v>
      </c>
    </row>
    <row r="12198" spans="1:6" ht="13.5" thickBot="1" x14ac:dyDescent="0.25">
      <c r="A12198" s="358" t="s">
        <v>6722</v>
      </c>
      <c r="B12198" s="358" t="s">
        <v>6723</v>
      </c>
      <c r="C12198" s="358" t="s">
        <v>10</v>
      </c>
      <c r="D12198" s="358">
        <v>602.29999999999995</v>
      </c>
      <c r="E12198" s="243" t="s">
        <v>3777</v>
      </c>
      <c r="F12198" s="358">
        <v>763.11</v>
      </c>
    </row>
    <row r="12199" spans="1:6" ht="13.5" thickBot="1" x14ac:dyDescent="0.25">
      <c r="A12199" s="359" t="s">
        <v>6724</v>
      </c>
      <c r="B12199" s="359" t="s">
        <v>6725</v>
      </c>
      <c r="C12199" s="359" t="s">
        <v>10</v>
      </c>
      <c r="D12199" s="359">
        <v>687.81</v>
      </c>
      <c r="E12199" s="243" t="s">
        <v>3777</v>
      </c>
      <c r="F12199" s="359">
        <v>871.46</v>
      </c>
    </row>
    <row r="12200" spans="1:6" ht="13.5" thickBot="1" x14ac:dyDescent="0.25">
      <c r="A12200" s="358" t="s">
        <v>6726</v>
      </c>
      <c r="B12200" s="358" t="s">
        <v>6727</v>
      </c>
      <c r="C12200" s="358" t="s">
        <v>10</v>
      </c>
      <c r="D12200" s="358">
        <v>901.57</v>
      </c>
      <c r="E12200" s="243" t="s">
        <v>3777</v>
      </c>
      <c r="F12200" s="360">
        <v>1142.28</v>
      </c>
    </row>
    <row r="12201" spans="1:6" ht="13.5" thickBot="1" x14ac:dyDescent="0.25">
      <c r="A12201" s="359" t="s">
        <v>6728</v>
      </c>
      <c r="B12201" s="359" t="s">
        <v>6729</v>
      </c>
      <c r="C12201" s="359" t="s">
        <v>10</v>
      </c>
      <c r="D12201" s="359">
        <v>845.46</v>
      </c>
      <c r="E12201" s="243" t="s">
        <v>3777</v>
      </c>
      <c r="F12201" s="361">
        <v>1071.2</v>
      </c>
    </row>
    <row r="12202" spans="1:6" ht="13.5" thickBot="1" x14ac:dyDescent="0.25">
      <c r="A12202" s="358" t="s">
        <v>6730</v>
      </c>
      <c r="B12202" s="358" t="s">
        <v>6731</v>
      </c>
      <c r="C12202" s="358" t="s">
        <v>10</v>
      </c>
      <c r="D12202" s="358">
        <v>967.4</v>
      </c>
      <c r="E12202" s="243" t="s">
        <v>3777</v>
      </c>
      <c r="F12202" s="360">
        <v>1225.69</v>
      </c>
    </row>
    <row r="12203" spans="1:6" ht="13.5" thickBot="1" x14ac:dyDescent="0.25">
      <c r="A12203" s="359" t="s">
        <v>6732</v>
      </c>
      <c r="B12203" s="359" t="s">
        <v>6733</v>
      </c>
      <c r="C12203" s="359" t="s">
        <v>10</v>
      </c>
      <c r="D12203" s="361">
        <v>1231.92</v>
      </c>
      <c r="E12203" s="243" t="s">
        <v>3777</v>
      </c>
      <c r="F12203" s="361">
        <v>1560.85</v>
      </c>
    </row>
    <row r="12204" spans="1:6" ht="13.5" thickBot="1" x14ac:dyDescent="0.25">
      <c r="A12204" s="358" t="s">
        <v>6734</v>
      </c>
      <c r="B12204" s="358" t="s">
        <v>6735</v>
      </c>
      <c r="C12204" s="358" t="s">
        <v>10</v>
      </c>
      <c r="D12204" s="358">
        <v>168.33</v>
      </c>
      <c r="E12204" s="243" t="s">
        <v>3777</v>
      </c>
      <c r="F12204" s="358">
        <v>213.28</v>
      </c>
    </row>
    <row r="12205" spans="1:6" ht="13.5" thickBot="1" x14ac:dyDescent="0.25">
      <c r="A12205" s="359" t="s">
        <v>6736</v>
      </c>
      <c r="B12205" s="359" t="s">
        <v>6737</v>
      </c>
      <c r="C12205" s="359" t="s">
        <v>10</v>
      </c>
      <c r="D12205" s="359">
        <v>265.47000000000003</v>
      </c>
      <c r="E12205" s="243" t="s">
        <v>3777</v>
      </c>
      <c r="F12205" s="359">
        <v>336.35</v>
      </c>
    </row>
    <row r="12206" spans="1:6" ht="13.5" thickBot="1" x14ac:dyDescent="0.25">
      <c r="A12206" s="358" t="s">
        <v>6738</v>
      </c>
      <c r="B12206" s="358" t="s">
        <v>6739</v>
      </c>
      <c r="C12206" s="358" t="s">
        <v>5168</v>
      </c>
      <c r="D12206" s="358">
        <v>596.69000000000005</v>
      </c>
      <c r="E12206" s="243" t="s">
        <v>3777</v>
      </c>
      <c r="F12206" s="358">
        <v>756.01</v>
      </c>
    </row>
    <row r="12207" spans="1:6" ht="13.5" thickBot="1" x14ac:dyDescent="0.25">
      <c r="A12207" s="359" t="s">
        <v>6740</v>
      </c>
      <c r="B12207" s="359" t="s">
        <v>6741</v>
      </c>
      <c r="C12207" s="359" t="s">
        <v>5168</v>
      </c>
      <c r="D12207" s="359">
        <v>753.5</v>
      </c>
      <c r="E12207" s="243" t="s">
        <v>3777</v>
      </c>
      <c r="F12207" s="359">
        <v>954.68</v>
      </c>
    </row>
    <row r="12208" spans="1:6" ht="13.5" thickBot="1" x14ac:dyDescent="0.25">
      <c r="A12208" s="358" t="s">
        <v>6742</v>
      </c>
      <c r="B12208" s="358" t="s">
        <v>6743</v>
      </c>
      <c r="C12208" s="358" t="s">
        <v>5168</v>
      </c>
      <c r="D12208" s="358">
        <v>910.61</v>
      </c>
      <c r="E12208" s="243" t="s">
        <v>3777</v>
      </c>
      <c r="F12208" s="360">
        <v>1153.74</v>
      </c>
    </row>
    <row r="12209" spans="1:6" ht="13.5" thickBot="1" x14ac:dyDescent="0.25">
      <c r="A12209" s="359" t="s">
        <v>6744</v>
      </c>
      <c r="B12209" s="359" t="s">
        <v>6745</v>
      </c>
      <c r="C12209" s="359" t="s">
        <v>5168</v>
      </c>
      <c r="D12209" s="361">
        <v>1046.46</v>
      </c>
      <c r="E12209" s="243" t="s">
        <v>3777</v>
      </c>
      <c r="F12209" s="361">
        <v>1325.87</v>
      </c>
    </row>
    <row r="12210" spans="1:6" ht="13.5" thickBot="1" x14ac:dyDescent="0.25">
      <c r="A12210" s="358" t="s">
        <v>6746</v>
      </c>
      <c r="B12210" s="358" t="s">
        <v>6747</v>
      </c>
      <c r="C12210" s="358" t="s">
        <v>5168</v>
      </c>
      <c r="D12210" s="360">
        <v>1218.6600000000001</v>
      </c>
      <c r="E12210" s="243" t="s">
        <v>3777</v>
      </c>
      <c r="F12210" s="360">
        <v>1544.05</v>
      </c>
    </row>
    <row r="12211" spans="1:6" ht="13.5" thickBot="1" x14ac:dyDescent="0.25">
      <c r="A12211" s="359" t="s">
        <v>6748</v>
      </c>
      <c r="B12211" s="359" t="s">
        <v>6749</v>
      </c>
      <c r="C12211" s="359" t="s">
        <v>5168</v>
      </c>
      <c r="D12211" s="361">
        <v>1375.47</v>
      </c>
      <c r="E12211" s="243" t="s">
        <v>3777</v>
      </c>
      <c r="F12211" s="361">
        <v>1742.72</v>
      </c>
    </row>
    <row r="12212" spans="1:6" ht="13.5" thickBot="1" x14ac:dyDescent="0.25">
      <c r="A12212" s="358" t="s">
        <v>6750</v>
      </c>
      <c r="B12212" s="358" t="s">
        <v>6751</v>
      </c>
      <c r="C12212" s="358" t="s">
        <v>5168</v>
      </c>
      <c r="D12212" s="360">
        <v>1532.58</v>
      </c>
      <c r="E12212" s="243" t="s">
        <v>3777</v>
      </c>
      <c r="F12212" s="360">
        <v>1941.78</v>
      </c>
    </row>
    <row r="12213" spans="1:6" ht="13.5" thickBot="1" x14ac:dyDescent="0.25">
      <c r="A12213" s="359" t="s">
        <v>6752</v>
      </c>
      <c r="B12213" s="359" t="s">
        <v>6753</v>
      </c>
      <c r="C12213" s="359" t="s">
        <v>5168</v>
      </c>
      <c r="D12213" s="361">
        <v>1137.8399999999999</v>
      </c>
      <c r="E12213" s="243" t="s">
        <v>3777</v>
      </c>
      <c r="F12213" s="361">
        <v>1441.64</v>
      </c>
    </row>
    <row r="12214" spans="1:6" ht="13.5" thickBot="1" x14ac:dyDescent="0.25">
      <c r="A12214" s="358" t="s">
        <v>6754</v>
      </c>
      <c r="B12214" s="358" t="s">
        <v>6755</v>
      </c>
      <c r="C12214" s="358" t="s">
        <v>5168</v>
      </c>
      <c r="D12214" s="360">
        <v>1395.13</v>
      </c>
      <c r="E12214" s="243" t="s">
        <v>3777</v>
      </c>
      <c r="F12214" s="360">
        <v>1767.63</v>
      </c>
    </row>
    <row r="12215" spans="1:6" ht="13.5" thickBot="1" x14ac:dyDescent="0.25">
      <c r="A12215" s="359" t="s">
        <v>6756</v>
      </c>
      <c r="B12215" s="359" t="s">
        <v>6757</v>
      </c>
      <c r="C12215" s="359" t="s">
        <v>5168</v>
      </c>
      <c r="D12215" s="361">
        <v>1658.28</v>
      </c>
      <c r="E12215" s="243" t="s">
        <v>3777</v>
      </c>
      <c r="F12215" s="361">
        <v>2101.04</v>
      </c>
    </row>
    <row r="12216" spans="1:6" ht="13.5" thickBot="1" x14ac:dyDescent="0.25">
      <c r="A12216" s="358" t="s">
        <v>6758</v>
      </c>
      <c r="B12216" s="358" t="s">
        <v>6759</v>
      </c>
      <c r="C12216" s="358" t="s">
        <v>5168</v>
      </c>
      <c r="D12216" s="360">
        <v>1915.57</v>
      </c>
      <c r="E12216" s="243" t="s">
        <v>3777</v>
      </c>
      <c r="F12216" s="360">
        <v>2427.02</v>
      </c>
    </row>
    <row r="12217" spans="1:6" ht="13.5" thickBot="1" x14ac:dyDescent="0.25">
      <c r="A12217" s="359" t="s">
        <v>6760</v>
      </c>
      <c r="B12217" s="359" t="s">
        <v>6761</v>
      </c>
      <c r="C12217" s="359" t="s">
        <v>5168</v>
      </c>
      <c r="D12217" s="361">
        <v>2172.85</v>
      </c>
      <c r="E12217" s="243" t="s">
        <v>3777</v>
      </c>
      <c r="F12217" s="361">
        <v>2753.01</v>
      </c>
    </row>
    <row r="12218" spans="1:6" ht="13.5" thickBot="1" x14ac:dyDescent="0.25">
      <c r="A12218" s="358" t="s">
        <v>6762</v>
      </c>
      <c r="B12218" s="358" t="s">
        <v>6763</v>
      </c>
      <c r="C12218" s="358" t="s">
        <v>5168</v>
      </c>
      <c r="D12218" s="360">
        <v>2436</v>
      </c>
      <c r="E12218" s="243" t="s">
        <v>3777</v>
      </c>
      <c r="F12218" s="360">
        <v>3086.42</v>
      </c>
    </row>
    <row r="12219" spans="1:6" ht="13.5" thickBot="1" x14ac:dyDescent="0.25">
      <c r="A12219" s="359" t="s">
        <v>6764</v>
      </c>
      <c r="B12219" s="359" t="s">
        <v>6765</v>
      </c>
      <c r="C12219" s="359" t="s">
        <v>5168</v>
      </c>
      <c r="D12219" s="361">
        <v>2693.29</v>
      </c>
      <c r="E12219" s="243" t="s">
        <v>3777</v>
      </c>
      <c r="F12219" s="361">
        <v>3412.4</v>
      </c>
    </row>
    <row r="12220" spans="1:6" ht="13.5" thickBot="1" x14ac:dyDescent="0.25">
      <c r="A12220" s="358" t="s">
        <v>6766</v>
      </c>
      <c r="B12220" s="358" t="s">
        <v>6767</v>
      </c>
      <c r="C12220" s="358" t="s">
        <v>10</v>
      </c>
      <c r="D12220" s="358">
        <v>153.27000000000001</v>
      </c>
      <c r="E12220" s="243" t="s">
        <v>3777</v>
      </c>
      <c r="F12220" s="358">
        <v>194.19</v>
      </c>
    </row>
    <row r="12221" spans="1:6" ht="13.5" thickBot="1" x14ac:dyDescent="0.25">
      <c r="A12221" s="359" t="s">
        <v>6768</v>
      </c>
      <c r="B12221" s="359" t="s">
        <v>6769</v>
      </c>
      <c r="C12221" s="359" t="s">
        <v>10</v>
      </c>
      <c r="D12221" s="359">
        <v>293.32</v>
      </c>
      <c r="E12221" s="243" t="s">
        <v>3777</v>
      </c>
      <c r="F12221" s="359">
        <v>371.63</v>
      </c>
    </row>
    <row r="12222" spans="1:6" ht="13.5" thickBot="1" x14ac:dyDescent="0.25">
      <c r="A12222" s="358" t="s">
        <v>6770</v>
      </c>
      <c r="B12222" s="358" t="s">
        <v>6771</v>
      </c>
      <c r="C12222" s="358" t="s">
        <v>10</v>
      </c>
      <c r="D12222" s="358">
        <v>390.25</v>
      </c>
      <c r="E12222" s="243" t="s">
        <v>3777</v>
      </c>
      <c r="F12222" s="358">
        <v>494.45</v>
      </c>
    </row>
    <row r="12223" spans="1:6" ht="13.5" thickBot="1" x14ac:dyDescent="0.25">
      <c r="A12223" s="359" t="s">
        <v>6772</v>
      </c>
      <c r="B12223" s="359" t="s">
        <v>6773</v>
      </c>
      <c r="C12223" s="359" t="s">
        <v>10</v>
      </c>
      <c r="D12223" s="359">
        <v>543.72</v>
      </c>
      <c r="E12223" s="243" t="s">
        <v>3777</v>
      </c>
      <c r="F12223" s="359">
        <v>688.9</v>
      </c>
    </row>
    <row r="12224" spans="1:6" ht="13.5" thickBot="1" x14ac:dyDescent="0.25">
      <c r="A12224" s="358" t="s">
        <v>6774</v>
      </c>
      <c r="B12224" s="358" t="s">
        <v>6775</v>
      </c>
      <c r="C12224" s="358" t="s">
        <v>10</v>
      </c>
      <c r="D12224" s="358">
        <v>721.96</v>
      </c>
      <c r="E12224" s="243" t="s">
        <v>3777</v>
      </c>
      <c r="F12224" s="358">
        <v>914.72</v>
      </c>
    </row>
    <row r="12225" spans="1:6" ht="13.5" thickBot="1" x14ac:dyDescent="0.25">
      <c r="A12225" s="359" t="s">
        <v>6776</v>
      </c>
      <c r="B12225" s="359" t="s">
        <v>6777</v>
      </c>
      <c r="C12225" s="359" t="s">
        <v>10</v>
      </c>
      <c r="D12225" s="361">
        <v>1065.05</v>
      </c>
      <c r="E12225" s="243" t="s">
        <v>3777</v>
      </c>
      <c r="F12225" s="361">
        <v>1349.42</v>
      </c>
    </row>
    <row r="12226" spans="1:6" ht="13.5" thickBot="1" x14ac:dyDescent="0.25">
      <c r="A12226" s="358" t="s">
        <v>6778</v>
      </c>
      <c r="B12226" s="358" t="s">
        <v>6779</v>
      </c>
      <c r="C12226" s="358" t="s">
        <v>10</v>
      </c>
      <c r="D12226" s="358">
        <v>165.89</v>
      </c>
      <c r="E12226" s="243" t="s">
        <v>3777</v>
      </c>
      <c r="F12226" s="358">
        <v>210.18</v>
      </c>
    </row>
    <row r="12227" spans="1:6" ht="13.5" thickBot="1" x14ac:dyDescent="0.25">
      <c r="A12227" s="359" t="s">
        <v>6780</v>
      </c>
      <c r="B12227" s="359" t="s">
        <v>6781</v>
      </c>
      <c r="C12227" s="359" t="s">
        <v>10</v>
      </c>
      <c r="D12227" s="359">
        <v>199.02</v>
      </c>
      <c r="E12227" s="243" t="s">
        <v>3777</v>
      </c>
      <c r="F12227" s="359">
        <v>252.16</v>
      </c>
    </row>
    <row r="12228" spans="1:6" ht="13.5" thickBot="1" x14ac:dyDescent="0.25">
      <c r="A12228" s="358" t="s">
        <v>6782</v>
      </c>
      <c r="B12228" s="358" t="s">
        <v>6783</v>
      </c>
      <c r="C12228" s="358" t="s">
        <v>10</v>
      </c>
      <c r="D12228" s="358">
        <v>293.68</v>
      </c>
      <c r="E12228" s="243" t="s">
        <v>3777</v>
      </c>
      <c r="F12228" s="358">
        <v>372.1</v>
      </c>
    </row>
    <row r="12229" spans="1:6" ht="13.5" thickBot="1" x14ac:dyDescent="0.25">
      <c r="A12229" s="359" t="s">
        <v>6784</v>
      </c>
      <c r="B12229" s="359" t="s">
        <v>6785</v>
      </c>
      <c r="C12229" s="359" t="s">
        <v>10</v>
      </c>
      <c r="D12229" s="359">
        <v>254.91</v>
      </c>
      <c r="E12229" s="243" t="s">
        <v>3777</v>
      </c>
      <c r="F12229" s="359">
        <v>322.97000000000003</v>
      </c>
    </row>
    <row r="12230" spans="1:6" ht="13.5" thickBot="1" x14ac:dyDescent="0.25">
      <c r="A12230" s="358" t="s">
        <v>6786</v>
      </c>
      <c r="B12230" s="358" t="s">
        <v>6787</v>
      </c>
      <c r="C12230" s="358" t="s">
        <v>10</v>
      </c>
      <c r="D12230" s="358">
        <v>229.14</v>
      </c>
      <c r="E12230" s="243" t="s">
        <v>3777</v>
      </c>
      <c r="F12230" s="358">
        <v>290.32</v>
      </c>
    </row>
    <row r="12231" spans="1:6" ht="13.5" thickBot="1" x14ac:dyDescent="0.25">
      <c r="A12231" s="359" t="s">
        <v>6788</v>
      </c>
      <c r="B12231" s="359" t="s">
        <v>6789</v>
      </c>
      <c r="C12231" s="359" t="s">
        <v>10</v>
      </c>
      <c r="D12231" s="359">
        <v>216.06</v>
      </c>
      <c r="E12231" s="243" t="s">
        <v>3777</v>
      </c>
      <c r="F12231" s="359">
        <v>273.75</v>
      </c>
    </row>
    <row r="12232" spans="1:6" ht="13.5" thickBot="1" x14ac:dyDescent="0.25">
      <c r="A12232" s="358" t="s">
        <v>6790</v>
      </c>
      <c r="B12232" s="358" t="s">
        <v>6791</v>
      </c>
      <c r="C12232" s="358" t="s">
        <v>5168</v>
      </c>
      <c r="D12232" s="358">
        <v>146.88999999999999</v>
      </c>
      <c r="E12232" s="243" t="s">
        <v>3777</v>
      </c>
      <c r="F12232" s="358">
        <v>186.11</v>
      </c>
    </row>
    <row r="12233" spans="1:6" ht="13.5" thickBot="1" x14ac:dyDescent="0.25">
      <c r="A12233" s="359" t="s">
        <v>6792</v>
      </c>
      <c r="B12233" s="359" t="s">
        <v>5334</v>
      </c>
      <c r="C12233" s="359" t="s">
        <v>9</v>
      </c>
      <c r="D12233" s="359">
        <v>52.39</v>
      </c>
      <c r="E12233" s="243" t="s">
        <v>3777</v>
      </c>
      <c r="F12233" s="359">
        <v>66.37</v>
      </c>
    </row>
    <row r="12234" spans="1:6" ht="13.5" thickBot="1" x14ac:dyDescent="0.25">
      <c r="A12234" s="358" t="s">
        <v>6793</v>
      </c>
      <c r="B12234" s="358" t="s">
        <v>5217</v>
      </c>
      <c r="C12234" s="358" t="s">
        <v>9</v>
      </c>
      <c r="D12234" s="358">
        <v>22.79</v>
      </c>
      <c r="E12234" s="243" t="s">
        <v>3777</v>
      </c>
      <c r="F12234" s="358">
        <v>28.87</v>
      </c>
    </row>
    <row r="12235" spans="1:6" ht="13.5" thickBot="1" x14ac:dyDescent="0.25">
      <c r="A12235" s="359" t="s">
        <v>6794</v>
      </c>
      <c r="B12235" s="359" t="s">
        <v>5498</v>
      </c>
      <c r="C12235" s="359" t="s">
        <v>9</v>
      </c>
      <c r="D12235" s="359">
        <v>47.16</v>
      </c>
      <c r="E12235" s="243" t="s">
        <v>3777</v>
      </c>
      <c r="F12235" s="359">
        <v>59.75</v>
      </c>
    </row>
    <row r="12236" spans="1:6" ht="13.5" thickBot="1" x14ac:dyDescent="0.25">
      <c r="A12236" s="358" t="s">
        <v>6795</v>
      </c>
      <c r="B12236" s="358" t="s">
        <v>5500</v>
      </c>
      <c r="C12236" s="358" t="s">
        <v>9</v>
      </c>
      <c r="D12236" s="358">
        <v>72.819999999999993</v>
      </c>
      <c r="E12236" s="243" t="s">
        <v>3777</v>
      </c>
      <c r="F12236" s="358">
        <v>92.26</v>
      </c>
    </row>
    <row r="12237" spans="1:6" ht="13.5" thickBot="1" x14ac:dyDescent="0.25">
      <c r="A12237" s="359" t="s">
        <v>6796</v>
      </c>
      <c r="B12237" s="359" t="s">
        <v>5480</v>
      </c>
      <c r="C12237" s="359" t="s">
        <v>10</v>
      </c>
      <c r="D12237" s="359">
        <v>167.46</v>
      </c>
      <c r="E12237" s="243" t="s">
        <v>3777</v>
      </c>
      <c r="F12237" s="359">
        <v>212.17</v>
      </c>
    </row>
    <row r="12238" spans="1:6" ht="13.5" thickBot="1" x14ac:dyDescent="0.25">
      <c r="A12238" s="358" t="s">
        <v>6797</v>
      </c>
      <c r="B12238" s="358" t="s">
        <v>5180</v>
      </c>
      <c r="C12238" s="358" t="s">
        <v>5168</v>
      </c>
      <c r="D12238" s="358">
        <v>49.95</v>
      </c>
      <c r="E12238" s="243" t="s">
        <v>3777</v>
      </c>
      <c r="F12238" s="358">
        <v>63.28</v>
      </c>
    </row>
    <row r="12239" spans="1:6" ht="13.5" thickBot="1" x14ac:dyDescent="0.25">
      <c r="A12239" s="359" t="s">
        <v>6798</v>
      </c>
      <c r="B12239" s="359" t="s">
        <v>5184</v>
      </c>
      <c r="C12239" s="359" t="s">
        <v>5168</v>
      </c>
      <c r="D12239" s="359">
        <v>61.55</v>
      </c>
      <c r="E12239" s="243" t="s">
        <v>3777</v>
      </c>
      <c r="F12239" s="359">
        <v>77.989999999999995</v>
      </c>
    </row>
    <row r="12240" spans="1:6" ht="13.5" thickBot="1" x14ac:dyDescent="0.25">
      <c r="A12240" s="358" t="s">
        <v>6799</v>
      </c>
      <c r="B12240" s="358" t="s">
        <v>5188</v>
      </c>
      <c r="C12240" s="358" t="s">
        <v>5168</v>
      </c>
      <c r="D12240" s="358">
        <v>73.34</v>
      </c>
      <c r="E12240" s="243" t="s">
        <v>3777</v>
      </c>
      <c r="F12240" s="358">
        <v>92.92</v>
      </c>
    </row>
    <row r="12241" spans="1:6" ht="13.5" thickBot="1" x14ac:dyDescent="0.25">
      <c r="A12241" s="359" t="s">
        <v>6800</v>
      </c>
      <c r="B12241" s="359" t="s">
        <v>5192</v>
      </c>
      <c r="C12241" s="359" t="s">
        <v>5168</v>
      </c>
      <c r="D12241" s="359">
        <v>82.58</v>
      </c>
      <c r="E12241" s="243" t="s">
        <v>3777</v>
      </c>
      <c r="F12241" s="359">
        <v>104.63</v>
      </c>
    </row>
    <row r="12242" spans="1:6" ht="13.5" thickBot="1" x14ac:dyDescent="0.25">
      <c r="A12242" s="358" t="s">
        <v>6801</v>
      </c>
      <c r="B12242" s="358" t="s">
        <v>5196</v>
      </c>
      <c r="C12242" s="358" t="s">
        <v>5168</v>
      </c>
      <c r="D12242" s="358">
        <v>106.16</v>
      </c>
      <c r="E12242" s="243" t="s">
        <v>3777</v>
      </c>
      <c r="F12242" s="358">
        <v>134.5</v>
      </c>
    </row>
    <row r="12243" spans="1:6" ht="13.5" thickBot="1" x14ac:dyDescent="0.25">
      <c r="A12243" s="359" t="s">
        <v>6802</v>
      </c>
      <c r="B12243" s="359" t="s">
        <v>5167</v>
      </c>
      <c r="C12243" s="359" t="s">
        <v>5168</v>
      </c>
      <c r="D12243" s="359">
        <v>146.91</v>
      </c>
      <c r="E12243" s="243" t="s">
        <v>3777</v>
      </c>
      <c r="F12243" s="359">
        <v>186.14</v>
      </c>
    </row>
    <row r="12244" spans="1:6" ht="13.5" thickBot="1" x14ac:dyDescent="0.25">
      <c r="A12244" s="358" t="s">
        <v>6803</v>
      </c>
      <c r="B12244" s="358" t="s">
        <v>5172</v>
      </c>
      <c r="C12244" s="358" t="s">
        <v>5168</v>
      </c>
      <c r="D12244" s="358">
        <v>164.92</v>
      </c>
      <c r="E12244" s="243" t="s">
        <v>3777</v>
      </c>
      <c r="F12244" s="358">
        <v>208.96</v>
      </c>
    </row>
    <row r="12245" spans="1:6" ht="13.5" thickBot="1" x14ac:dyDescent="0.25">
      <c r="A12245" s="359" t="s">
        <v>6804</v>
      </c>
      <c r="B12245" s="359" t="s">
        <v>5176</v>
      </c>
      <c r="C12245" s="359" t="s">
        <v>5168</v>
      </c>
      <c r="D12245" s="359">
        <v>205.58</v>
      </c>
      <c r="E12245" s="243" t="s">
        <v>3777</v>
      </c>
      <c r="F12245" s="359">
        <v>260.47000000000003</v>
      </c>
    </row>
    <row r="12246" spans="1:6" ht="13.5" thickBot="1" x14ac:dyDescent="0.25">
      <c r="A12246" s="358" t="s">
        <v>6805</v>
      </c>
      <c r="B12246" s="358" t="s">
        <v>5200</v>
      </c>
      <c r="C12246" s="358" t="s">
        <v>5168</v>
      </c>
      <c r="D12246" s="358">
        <v>214.71</v>
      </c>
      <c r="E12246" s="243" t="s">
        <v>3777</v>
      </c>
      <c r="F12246" s="358">
        <v>272.04000000000002</v>
      </c>
    </row>
    <row r="12247" spans="1:6" ht="13.5" thickBot="1" x14ac:dyDescent="0.25">
      <c r="A12247" s="359" t="s">
        <v>6806</v>
      </c>
      <c r="B12247" s="359" t="s">
        <v>6807</v>
      </c>
      <c r="C12247" s="359" t="s">
        <v>5168</v>
      </c>
      <c r="D12247" s="359">
        <v>247.5</v>
      </c>
      <c r="E12247" s="243" t="s">
        <v>3777</v>
      </c>
      <c r="F12247" s="359">
        <v>313.58</v>
      </c>
    </row>
    <row r="12248" spans="1:6" ht="13.5" thickBot="1" x14ac:dyDescent="0.25">
      <c r="A12248" s="358" t="s">
        <v>6808</v>
      </c>
      <c r="B12248" s="358" t="s">
        <v>5208</v>
      </c>
      <c r="C12248" s="358" t="s">
        <v>5168</v>
      </c>
      <c r="D12248" s="358">
        <v>303.79000000000002</v>
      </c>
      <c r="E12248" s="243" t="s">
        <v>3777</v>
      </c>
      <c r="F12248" s="358">
        <v>384.9</v>
      </c>
    </row>
    <row r="12249" spans="1:6" ht="13.5" thickBot="1" x14ac:dyDescent="0.25">
      <c r="A12249" s="359" t="s">
        <v>6809</v>
      </c>
      <c r="B12249" s="359" t="s">
        <v>5182</v>
      </c>
      <c r="C12249" s="359" t="s">
        <v>5168</v>
      </c>
      <c r="D12249" s="359">
        <v>56.43</v>
      </c>
      <c r="E12249" s="243" t="s">
        <v>3777</v>
      </c>
      <c r="F12249" s="359">
        <v>71.5</v>
      </c>
    </row>
    <row r="12250" spans="1:6" ht="13.5" thickBot="1" x14ac:dyDescent="0.25">
      <c r="A12250" s="358" t="s">
        <v>6810</v>
      </c>
      <c r="B12250" s="358" t="s">
        <v>5186</v>
      </c>
      <c r="C12250" s="358" t="s">
        <v>5168</v>
      </c>
      <c r="D12250" s="358">
        <v>69.64</v>
      </c>
      <c r="E12250" s="243" t="s">
        <v>3777</v>
      </c>
      <c r="F12250" s="358">
        <v>88.23</v>
      </c>
    </row>
    <row r="12251" spans="1:6" ht="13.5" thickBot="1" x14ac:dyDescent="0.25">
      <c r="A12251" s="359" t="s">
        <v>6811</v>
      </c>
      <c r="B12251" s="359" t="s">
        <v>5190</v>
      </c>
      <c r="C12251" s="359" t="s">
        <v>5168</v>
      </c>
      <c r="D12251" s="359">
        <v>83.03</v>
      </c>
      <c r="E12251" s="243" t="s">
        <v>3777</v>
      </c>
      <c r="F12251" s="359">
        <v>105.19</v>
      </c>
    </row>
    <row r="12252" spans="1:6" ht="13.5" thickBot="1" x14ac:dyDescent="0.25">
      <c r="A12252" s="358" t="s">
        <v>6812</v>
      </c>
      <c r="B12252" s="358" t="s">
        <v>5194</v>
      </c>
      <c r="C12252" s="358" t="s">
        <v>5168</v>
      </c>
      <c r="D12252" s="358">
        <v>93.78</v>
      </c>
      <c r="E12252" s="243" t="s">
        <v>3777</v>
      </c>
      <c r="F12252" s="358">
        <v>118.82</v>
      </c>
    </row>
    <row r="12253" spans="1:6" ht="13.5" thickBot="1" x14ac:dyDescent="0.25">
      <c r="A12253" s="359" t="s">
        <v>6813</v>
      </c>
      <c r="B12253" s="359" t="s">
        <v>5198</v>
      </c>
      <c r="C12253" s="359" t="s">
        <v>5168</v>
      </c>
      <c r="D12253" s="359">
        <v>119.51</v>
      </c>
      <c r="E12253" s="243" t="s">
        <v>3777</v>
      </c>
      <c r="F12253" s="359">
        <v>151.41</v>
      </c>
    </row>
    <row r="12254" spans="1:6" ht="13.5" thickBot="1" x14ac:dyDescent="0.25">
      <c r="A12254" s="358" t="s">
        <v>6814</v>
      </c>
      <c r="B12254" s="358" t="s">
        <v>5170</v>
      </c>
      <c r="C12254" s="358" t="s">
        <v>5168</v>
      </c>
      <c r="D12254" s="358">
        <v>166.32</v>
      </c>
      <c r="E12254" s="243" t="s">
        <v>3777</v>
      </c>
      <c r="F12254" s="358">
        <v>210.73</v>
      </c>
    </row>
    <row r="12255" spans="1:6" ht="13.5" thickBot="1" x14ac:dyDescent="0.25">
      <c r="A12255" s="359" t="s">
        <v>6815</v>
      </c>
      <c r="B12255" s="359" t="s">
        <v>5174</v>
      </c>
      <c r="C12255" s="359" t="s">
        <v>5168</v>
      </c>
      <c r="D12255" s="359">
        <v>187.28</v>
      </c>
      <c r="E12255" s="243" t="s">
        <v>3777</v>
      </c>
      <c r="F12255" s="359">
        <v>237.29</v>
      </c>
    </row>
    <row r="12256" spans="1:6" ht="13.5" thickBot="1" x14ac:dyDescent="0.25">
      <c r="A12256" s="358" t="s">
        <v>6816</v>
      </c>
      <c r="B12256" s="358" t="s">
        <v>5178</v>
      </c>
      <c r="C12256" s="358" t="s">
        <v>5168</v>
      </c>
      <c r="D12256" s="358">
        <v>232.28</v>
      </c>
      <c r="E12256" s="243" t="s">
        <v>3777</v>
      </c>
      <c r="F12256" s="358">
        <v>294.3</v>
      </c>
    </row>
    <row r="12257" spans="1:6" ht="13.5" thickBot="1" x14ac:dyDescent="0.25">
      <c r="A12257" s="359" t="s">
        <v>6817</v>
      </c>
      <c r="B12257" s="359" t="s">
        <v>5202</v>
      </c>
      <c r="C12257" s="359" t="s">
        <v>5168</v>
      </c>
      <c r="D12257" s="359">
        <v>243.81</v>
      </c>
      <c r="E12257" s="243" t="s">
        <v>3777</v>
      </c>
      <c r="F12257" s="359">
        <v>308.91000000000003</v>
      </c>
    </row>
    <row r="12258" spans="1:6" ht="13.5" thickBot="1" x14ac:dyDescent="0.25">
      <c r="A12258" s="358" t="s">
        <v>6818</v>
      </c>
      <c r="B12258" s="358" t="s">
        <v>6819</v>
      </c>
      <c r="C12258" s="358" t="s">
        <v>5168</v>
      </c>
      <c r="D12258" s="358">
        <v>281.06</v>
      </c>
      <c r="E12258" s="243" t="s">
        <v>3777</v>
      </c>
      <c r="F12258" s="358">
        <v>356.11</v>
      </c>
    </row>
    <row r="12259" spans="1:6" ht="13.5" thickBot="1" x14ac:dyDescent="0.25">
      <c r="A12259" s="359" t="s">
        <v>6820</v>
      </c>
      <c r="B12259" s="359" t="s">
        <v>5210</v>
      </c>
      <c r="C12259" s="359" t="s">
        <v>5168</v>
      </c>
      <c r="D12259" s="359">
        <v>343.8</v>
      </c>
      <c r="E12259" s="243" t="s">
        <v>3777</v>
      </c>
      <c r="F12259" s="359">
        <v>435.59</v>
      </c>
    </row>
    <row r="12260" spans="1:6" ht="13.5" thickBot="1" x14ac:dyDescent="0.25">
      <c r="A12260" s="358" t="s">
        <v>6821</v>
      </c>
      <c r="B12260" s="358" t="s">
        <v>6822</v>
      </c>
      <c r="C12260" s="358" t="s">
        <v>24</v>
      </c>
      <c r="D12260" s="358">
        <v>7.14</v>
      </c>
      <c r="E12260" s="243" t="s">
        <v>3777</v>
      </c>
      <c r="F12260" s="358">
        <v>9.0500000000000007</v>
      </c>
    </row>
    <row r="12261" spans="1:6" ht="13.5" thickBot="1" x14ac:dyDescent="0.25">
      <c r="A12261" s="359" t="s">
        <v>6823</v>
      </c>
      <c r="B12261" s="359" t="s">
        <v>6824</v>
      </c>
      <c r="C12261" s="359" t="s">
        <v>24</v>
      </c>
      <c r="D12261" s="359">
        <v>0.89</v>
      </c>
      <c r="E12261" s="243" t="s">
        <v>3777</v>
      </c>
      <c r="F12261" s="359">
        <v>1.1299999999999999</v>
      </c>
    </row>
    <row r="12262" spans="1:6" ht="13.5" thickBot="1" x14ac:dyDescent="0.25">
      <c r="A12262" s="358" t="s">
        <v>6825</v>
      </c>
      <c r="B12262" s="358" t="s">
        <v>6826</v>
      </c>
      <c r="C12262" s="358" t="s">
        <v>9</v>
      </c>
      <c r="D12262" s="358">
        <v>104.78</v>
      </c>
      <c r="E12262" s="243" t="s">
        <v>3777</v>
      </c>
      <c r="F12262" s="358">
        <v>132.75</v>
      </c>
    </row>
    <row r="12263" spans="1:6" ht="13.5" thickBot="1" x14ac:dyDescent="0.25">
      <c r="A12263" s="359" t="s">
        <v>6827</v>
      </c>
      <c r="B12263" s="359" t="s">
        <v>6828</v>
      </c>
      <c r="C12263" s="359" t="s">
        <v>9</v>
      </c>
      <c r="D12263" s="359">
        <v>54.35</v>
      </c>
      <c r="E12263" s="243" t="s">
        <v>3777</v>
      </c>
      <c r="F12263" s="359">
        <v>68.86</v>
      </c>
    </row>
    <row r="12264" spans="1:6" ht="13.5" thickBot="1" x14ac:dyDescent="0.25">
      <c r="A12264" s="358" t="s">
        <v>6829</v>
      </c>
      <c r="B12264" s="358" t="s">
        <v>5159</v>
      </c>
      <c r="C12264" s="358" t="s">
        <v>9</v>
      </c>
      <c r="D12264" s="358">
        <v>203.79</v>
      </c>
      <c r="E12264" s="243" t="s">
        <v>3777</v>
      </c>
      <c r="F12264" s="358">
        <v>258.2</v>
      </c>
    </row>
    <row r="12265" spans="1:6" ht="13.5" thickBot="1" x14ac:dyDescent="0.25">
      <c r="A12265" s="359" t="s">
        <v>6830</v>
      </c>
      <c r="B12265" s="359" t="s">
        <v>6831</v>
      </c>
      <c r="C12265" s="359" t="s">
        <v>24</v>
      </c>
      <c r="D12265" s="359">
        <v>65.27</v>
      </c>
      <c r="E12265" s="243" t="s">
        <v>3777</v>
      </c>
      <c r="F12265" s="359">
        <v>82.7</v>
      </c>
    </row>
    <row r="12266" spans="1:6" ht="13.5" thickBot="1" x14ac:dyDescent="0.25">
      <c r="A12266" s="358" t="s">
        <v>6832</v>
      </c>
      <c r="B12266" s="358" t="s">
        <v>6833</v>
      </c>
      <c r="C12266" s="358" t="s">
        <v>9</v>
      </c>
      <c r="D12266" s="358">
        <v>233.67</v>
      </c>
      <c r="E12266" s="243" t="s">
        <v>3777</v>
      </c>
      <c r="F12266" s="358">
        <v>296.06</v>
      </c>
    </row>
    <row r="12267" spans="1:6" ht="13.5" thickBot="1" x14ac:dyDescent="0.25">
      <c r="A12267" s="359" t="s">
        <v>6834</v>
      </c>
      <c r="B12267" s="359" t="s">
        <v>6835</v>
      </c>
      <c r="C12267" s="359" t="s">
        <v>24</v>
      </c>
      <c r="D12267" s="359">
        <v>67.84</v>
      </c>
      <c r="E12267" s="243" t="s">
        <v>3777</v>
      </c>
      <c r="F12267" s="359">
        <v>85.95</v>
      </c>
    </row>
    <row r="12268" spans="1:6" ht="13.5" thickBot="1" x14ac:dyDescent="0.25">
      <c r="A12268" s="358" t="s">
        <v>6836</v>
      </c>
      <c r="B12268" s="358" t="s">
        <v>6837</v>
      </c>
      <c r="C12268" s="358" t="s">
        <v>9</v>
      </c>
      <c r="D12268" s="358">
        <v>394.3</v>
      </c>
      <c r="E12268" s="243" t="s">
        <v>3777</v>
      </c>
      <c r="F12268" s="358">
        <v>499.57</v>
      </c>
    </row>
    <row r="12269" spans="1:6" ht="13.5" thickBot="1" x14ac:dyDescent="0.25">
      <c r="A12269" s="359" t="s">
        <v>6838</v>
      </c>
      <c r="B12269" s="359" t="s">
        <v>6839</v>
      </c>
      <c r="C12269" s="359" t="s">
        <v>9</v>
      </c>
      <c r="D12269" s="359">
        <v>273.91000000000003</v>
      </c>
      <c r="E12269" s="243" t="s">
        <v>3777</v>
      </c>
      <c r="F12269" s="359">
        <v>347.05</v>
      </c>
    </row>
    <row r="12270" spans="1:6" ht="13.5" thickBot="1" x14ac:dyDescent="0.25">
      <c r="A12270" s="358" t="s">
        <v>6840</v>
      </c>
      <c r="B12270" s="358" t="s">
        <v>6841</v>
      </c>
      <c r="C12270" s="358" t="s">
        <v>9</v>
      </c>
      <c r="D12270" s="358">
        <v>301.37</v>
      </c>
      <c r="E12270" s="243" t="s">
        <v>3777</v>
      </c>
      <c r="F12270" s="358">
        <v>381.83</v>
      </c>
    </row>
    <row r="12271" spans="1:6" ht="13.5" thickBot="1" x14ac:dyDescent="0.25">
      <c r="A12271" s="359" t="s">
        <v>6842</v>
      </c>
      <c r="B12271" s="359" t="s">
        <v>6843</v>
      </c>
      <c r="C12271" s="359" t="s">
        <v>9</v>
      </c>
      <c r="D12271" s="359">
        <v>259.24</v>
      </c>
      <c r="E12271" s="243" t="s">
        <v>3777</v>
      </c>
      <c r="F12271" s="359">
        <v>328.46</v>
      </c>
    </row>
    <row r="12272" spans="1:6" ht="13.5" thickBot="1" x14ac:dyDescent="0.25">
      <c r="A12272" s="358" t="s">
        <v>6844</v>
      </c>
      <c r="B12272" s="358" t="s">
        <v>6845</v>
      </c>
      <c r="C12272" s="358" t="s">
        <v>24</v>
      </c>
      <c r="D12272" s="358">
        <v>102.08</v>
      </c>
      <c r="E12272" s="243" t="s">
        <v>3777</v>
      </c>
      <c r="F12272" s="358">
        <v>129.33000000000001</v>
      </c>
    </row>
    <row r="12273" spans="1:6" ht="13.5" thickBot="1" x14ac:dyDescent="0.25">
      <c r="A12273" s="359" t="s">
        <v>6846</v>
      </c>
      <c r="B12273" s="359" t="s">
        <v>6847</v>
      </c>
      <c r="C12273" s="359" t="s">
        <v>24</v>
      </c>
      <c r="D12273" s="359">
        <v>117.12</v>
      </c>
      <c r="E12273" s="243" t="s">
        <v>3777</v>
      </c>
      <c r="F12273" s="359">
        <v>148.4</v>
      </c>
    </row>
    <row r="12274" spans="1:6" ht="13.5" thickBot="1" x14ac:dyDescent="0.25">
      <c r="A12274" s="358" t="s">
        <v>6848</v>
      </c>
      <c r="B12274" s="358" t="s">
        <v>6849</v>
      </c>
      <c r="C12274" s="358" t="s">
        <v>9</v>
      </c>
      <c r="D12274" s="358">
        <v>289.86</v>
      </c>
      <c r="E12274" s="243" t="s">
        <v>3777</v>
      </c>
      <c r="F12274" s="358">
        <v>367.25</v>
      </c>
    </row>
    <row r="12275" spans="1:6" ht="13.5" thickBot="1" x14ac:dyDescent="0.25">
      <c r="A12275" s="359" t="s">
        <v>6850</v>
      </c>
      <c r="B12275" s="359" t="s">
        <v>6851</v>
      </c>
      <c r="C12275" s="359" t="s">
        <v>9</v>
      </c>
      <c r="D12275" s="359">
        <v>685.14</v>
      </c>
      <c r="E12275" s="243" t="s">
        <v>3777</v>
      </c>
      <c r="F12275" s="359">
        <v>868.07</v>
      </c>
    </row>
    <row r="12276" spans="1:6" ht="13.5" thickBot="1" x14ac:dyDescent="0.25">
      <c r="A12276" s="358" t="s">
        <v>6852</v>
      </c>
      <c r="B12276" s="358" t="s">
        <v>6853</v>
      </c>
      <c r="C12276" s="358" t="s">
        <v>9</v>
      </c>
      <c r="D12276" s="358">
        <v>299.33999999999997</v>
      </c>
      <c r="E12276" s="243" t="s">
        <v>3777</v>
      </c>
      <c r="F12276" s="358">
        <v>379.27</v>
      </c>
    </row>
    <row r="12277" spans="1:6" ht="13.5" thickBot="1" x14ac:dyDescent="0.25">
      <c r="A12277" s="359" t="s">
        <v>6854</v>
      </c>
      <c r="B12277" s="359" t="s">
        <v>6855</v>
      </c>
      <c r="C12277" s="359" t="s">
        <v>24</v>
      </c>
      <c r="D12277" s="359">
        <v>120.23</v>
      </c>
      <c r="E12277" s="243" t="s">
        <v>3777</v>
      </c>
      <c r="F12277" s="359">
        <v>152.33000000000001</v>
      </c>
    </row>
    <row r="12278" spans="1:6" ht="13.5" thickBot="1" x14ac:dyDescent="0.25">
      <c r="A12278" s="358" t="s">
        <v>6856</v>
      </c>
      <c r="B12278" s="358" t="s">
        <v>6857</v>
      </c>
      <c r="C12278" s="358" t="s">
        <v>9</v>
      </c>
      <c r="D12278" s="358">
        <v>741.76</v>
      </c>
      <c r="E12278" s="243" t="s">
        <v>3777</v>
      </c>
      <c r="F12278" s="358">
        <v>939.81</v>
      </c>
    </row>
    <row r="12279" spans="1:6" ht="13.5" thickBot="1" x14ac:dyDescent="0.25">
      <c r="A12279" s="359" t="s">
        <v>6858</v>
      </c>
      <c r="B12279" s="359" t="s">
        <v>6859</v>
      </c>
      <c r="C12279" s="359" t="s">
        <v>9</v>
      </c>
      <c r="D12279" s="359">
        <v>357.37</v>
      </c>
      <c r="E12279" s="243" t="s">
        <v>3777</v>
      </c>
      <c r="F12279" s="359">
        <v>452.79</v>
      </c>
    </row>
    <row r="12280" spans="1:6" ht="13.5" thickBot="1" x14ac:dyDescent="0.25">
      <c r="A12280" s="358" t="s">
        <v>6860</v>
      </c>
      <c r="B12280" s="358" t="s">
        <v>6861</v>
      </c>
      <c r="C12280" s="358" t="s">
        <v>9</v>
      </c>
      <c r="D12280" s="360">
        <v>1341.92</v>
      </c>
      <c r="E12280" s="243" t="s">
        <v>3777</v>
      </c>
      <c r="F12280" s="360">
        <v>1700.21</v>
      </c>
    </row>
    <row r="12281" spans="1:6" ht="13.5" thickBot="1" x14ac:dyDescent="0.25">
      <c r="A12281" s="359" t="s">
        <v>6862</v>
      </c>
      <c r="B12281" s="359" t="s">
        <v>6863</v>
      </c>
      <c r="C12281" s="359" t="s">
        <v>9</v>
      </c>
      <c r="D12281" s="361">
        <v>1399.95</v>
      </c>
      <c r="E12281" s="243" t="s">
        <v>3777</v>
      </c>
      <c r="F12281" s="361">
        <v>1773.74</v>
      </c>
    </row>
    <row r="12282" spans="1:6" ht="13.5" thickBot="1" x14ac:dyDescent="0.25">
      <c r="A12282" s="358" t="s">
        <v>6864</v>
      </c>
      <c r="B12282" s="358" t="s">
        <v>6865</v>
      </c>
      <c r="C12282" s="358" t="s">
        <v>10</v>
      </c>
      <c r="D12282" s="358">
        <v>158.43</v>
      </c>
      <c r="E12282" s="243" t="s">
        <v>3777</v>
      </c>
      <c r="F12282" s="358">
        <v>200.73</v>
      </c>
    </row>
    <row r="12283" spans="1:6" ht="13.5" thickBot="1" x14ac:dyDescent="0.25">
      <c r="A12283" s="359" t="s">
        <v>6866</v>
      </c>
      <c r="B12283" s="359" t="s">
        <v>6867</v>
      </c>
      <c r="C12283" s="359" t="s">
        <v>5168</v>
      </c>
      <c r="D12283" s="361">
        <v>33221.1</v>
      </c>
      <c r="E12283" s="243" t="s">
        <v>3777</v>
      </c>
      <c r="F12283" s="361">
        <v>42091.14</v>
      </c>
    </row>
    <row r="12284" spans="1:6" ht="13.5" thickBot="1" x14ac:dyDescent="0.25">
      <c r="A12284" s="358" t="s">
        <v>6868</v>
      </c>
      <c r="B12284" s="358" t="s">
        <v>6869</v>
      </c>
      <c r="C12284" s="358" t="s">
        <v>5168</v>
      </c>
      <c r="D12284" s="360">
        <v>33492.93</v>
      </c>
      <c r="E12284" s="243" t="s">
        <v>3777</v>
      </c>
      <c r="F12284" s="360">
        <v>42435.54</v>
      </c>
    </row>
    <row r="12285" spans="1:6" ht="13.5" thickBot="1" x14ac:dyDescent="0.25">
      <c r="A12285" s="359" t="s">
        <v>6870</v>
      </c>
      <c r="B12285" s="359" t="s">
        <v>6871</v>
      </c>
      <c r="C12285" s="359" t="s">
        <v>10</v>
      </c>
      <c r="D12285" s="359">
        <v>25.78</v>
      </c>
      <c r="E12285" s="243" t="s">
        <v>3777</v>
      </c>
      <c r="F12285" s="359">
        <v>32.67</v>
      </c>
    </row>
    <row r="12286" spans="1:6" ht="13.5" thickBot="1" x14ac:dyDescent="0.25">
      <c r="A12286" s="358" t="s">
        <v>6872</v>
      </c>
      <c r="B12286" s="358" t="s">
        <v>6873</v>
      </c>
      <c r="C12286" s="358" t="s">
        <v>10</v>
      </c>
      <c r="D12286" s="358">
        <v>21.54</v>
      </c>
      <c r="E12286" s="243" t="s">
        <v>3777</v>
      </c>
      <c r="F12286" s="358">
        <v>27.29</v>
      </c>
    </row>
    <row r="12287" spans="1:6" ht="13.5" thickBot="1" x14ac:dyDescent="0.25">
      <c r="A12287" s="359" t="s">
        <v>6874</v>
      </c>
      <c r="B12287" s="359" t="s">
        <v>6875</v>
      </c>
      <c r="C12287" s="359" t="s">
        <v>10</v>
      </c>
      <c r="D12287" s="359">
        <v>26.43</v>
      </c>
      <c r="E12287" s="243" t="s">
        <v>3777</v>
      </c>
      <c r="F12287" s="359">
        <v>33.49</v>
      </c>
    </row>
    <row r="12288" spans="1:6" ht="13.5" thickBot="1" x14ac:dyDescent="0.25">
      <c r="A12288" s="358" t="s">
        <v>6876</v>
      </c>
      <c r="B12288" s="358" t="s">
        <v>6877</v>
      </c>
      <c r="C12288" s="358" t="s">
        <v>10</v>
      </c>
      <c r="D12288" s="358">
        <v>21.86</v>
      </c>
      <c r="E12288" s="243" t="s">
        <v>3777</v>
      </c>
      <c r="F12288" s="358">
        <v>27.7</v>
      </c>
    </row>
    <row r="12289" spans="1:6" ht="13.5" thickBot="1" x14ac:dyDescent="0.25">
      <c r="A12289" s="359" t="s">
        <v>6878</v>
      </c>
      <c r="B12289" s="359" t="s">
        <v>6879</v>
      </c>
      <c r="C12289" s="359" t="s">
        <v>10</v>
      </c>
      <c r="D12289" s="359">
        <v>13.01</v>
      </c>
      <c r="E12289" s="243" t="s">
        <v>3777</v>
      </c>
      <c r="F12289" s="359">
        <v>16.48</v>
      </c>
    </row>
    <row r="12290" spans="1:6" ht="13.5" thickBot="1" x14ac:dyDescent="0.25">
      <c r="A12290" s="358" t="s">
        <v>6880</v>
      </c>
      <c r="B12290" s="358" t="s">
        <v>6881</v>
      </c>
      <c r="C12290" s="358" t="s">
        <v>5093</v>
      </c>
      <c r="D12290" s="358">
        <v>0.71</v>
      </c>
      <c r="E12290" s="243" t="s">
        <v>3777</v>
      </c>
      <c r="F12290" s="358">
        <v>0.9</v>
      </c>
    </row>
    <row r="12291" spans="1:6" ht="13.5" thickBot="1" x14ac:dyDescent="0.25">
      <c r="A12291" s="359" t="s">
        <v>6882</v>
      </c>
      <c r="B12291" s="359" t="s">
        <v>6883</v>
      </c>
      <c r="C12291" s="359" t="s">
        <v>5093</v>
      </c>
      <c r="D12291" s="359">
        <v>0.8</v>
      </c>
      <c r="E12291" s="243" t="s">
        <v>3777</v>
      </c>
      <c r="F12291" s="359">
        <v>1.02</v>
      </c>
    </row>
    <row r="12292" spans="1:6" ht="13.5" thickBot="1" x14ac:dyDescent="0.25">
      <c r="A12292" s="358" t="s">
        <v>6884</v>
      </c>
      <c r="B12292" s="358" t="s">
        <v>6885</v>
      </c>
      <c r="C12292" s="358" t="s">
        <v>5093</v>
      </c>
      <c r="D12292" s="358">
        <v>0.54</v>
      </c>
      <c r="E12292" s="243" t="s">
        <v>3777</v>
      </c>
      <c r="F12292" s="358">
        <v>0.69</v>
      </c>
    </row>
    <row r="12293" spans="1:6" ht="13.5" thickBot="1" x14ac:dyDescent="0.25">
      <c r="A12293" s="359" t="s">
        <v>6886</v>
      </c>
      <c r="B12293" s="359" t="s">
        <v>5111</v>
      </c>
      <c r="C12293" s="359" t="s">
        <v>5093</v>
      </c>
      <c r="D12293" s="359">
        <v>0.56000000000000005</v>
      </c>
      <c r="E12293" s="243" t="s">
        <v>3777</v>
      </c>
      <c r="F12293" s="359">
        <v>0.71</v>
      </c>
    </row>
    <row r="12294" spans="1:6" ht="13.5" thickBot="1" x14ac:dyDescent="0.25">
      <c r="A12294" s="358" t="s">
        <v>6887</v>
      </c>
      <c r="B12294" s="358" t="s">
        <v>6888</v>
      </c>
      <c r="C12294" s="358" t="s">
        <v>5093</v>
      </c>
      <c r="D12294" s="358">
        <v>0.55000000000000004</v>
      </c>
      <c r="E12294" s="243" t="s">
        <v>3777</v>
      </c>
      <c r="F12294" s="358">
        <v>0.7</v>
      </c>
    </row>
    <row r="12295" spans="1:6" ht="13.5" thickBot="1" x14ac:dyDescent="0.25">
      <c r="A12295" s="359" t="s">
        <v>6889</v>
      </c>
      <c r="B12295" s="359" t="s">
        <v>6890</v>
      </c>
      <c r="C12295" s="359" t="s">
        <v>5093</v>
      </c>
      <c r="D12295" s="359">
        <v>0.6</v>
      </c>
      <c r="E12295" s="243" t="s">
        <v>3777</v>
      </c>
      <c r="F12295" s="359">
        <v>0.76</v>
      </c>
    </row>
    <row r="12296" spans="1:6" ht="13.5" thickBot="1" x14ac:dyDescent="0.25">
      <c r="A12296" s="358" t="s">
        <v>6891</v>
      </c>
      <c r="B12296" s="358" t="s">
        <v>6892</v>
      </c>
      <c r="C12296" s="358" t="s">
        <v>5093</v>
      </c>
      <c r="D12296" s="358">
        <v>0.36</v>
      </c>
      <c r="E12296" s="243" t="s">
        <v>3777</v>
      </c>
      <c r="F12296" s="358">
        <v>0.46</v>
      </c>
    </row>
    <row r="12297" spans="1:6" ht="13.5" thickBot="1" x14ac:dyDescent="0.25">
      <c r="A12297" s="359" t="s">
        <v>6893</v>
      </c>
      <c r="B12297" s="359" t="s">
        <v>5137</v>
      </c>
      <c r="C12297" s="359" t="s">
        <v>5093</v>
      </c>
      <c r="D12297" s="359">
        <v>0.37</v>
      </c>
      <c r="E12297" s="243" t="s">
        <v>3777</v>
      </c>
      <c r="F12297" s="359">
        <v>0.47</v>
      </c>
    </row>
    <row r="12298" spans="1:6" ht="13.5" thickBot="1" x14ac:dyDescent="0.25">
      <c r="A12298" s="358" t="s">
        <v>6894</v>
      </c>
      <c r="B12298" s="358" t="s">
        <v>6895</v>
      </c>
      <c r="C12298" s="358" t="s">
        <v>9</v>
      </c>
      <c r="D12298" s="358">
        <v>8.09</v>
      </c>
      <c r="E12298" s="243" t="s">
        <v>3777</v>
      </c>
      <c r="F12298" s="358">
        <v>10.25</v>
      </c>
    </row>
    <row r="12299" spans="1:6" ht="13.5" thickBot="1" x14ac:dyDescent="0.25">
      <c r="A12299" s="359" t="s">
        <v>6896</v>
      </c>
      <c r="B12299" s="359" t="s">
        <v>6897</v>
      </c>
      <c r="C12299" s="359" t="s">
        <v>9</v>
      </c>
      <c r="D12299" s="359">
        <v>13.09</v>
      </c>
      <c r="E12299" s="243" t="s">
        <v>3777</v>
      </c>
      <c r="F12299" s="359">
        <v>16.59</v>
      </c>
    </row>
    <row r="12300" spans="1:6" ht="13.5" thickBot="1" x14ac:dyDescent="0.25">
      <c r="A12300" s="358" t="s">
        <v>6898</v>
      </c>
      <c r="B12300" s="358" t="s">
        <v>6899</v>
      </c>
      <c r="C12300" s="358" t="s">
        <v>24</v>
      </c>
      <c r="D12300" s="358">
        <v>0.21</v>
      </c>
      <c r="E12300" s="243" t="s">
        <v>3777</v>
      </c>
      <c r="F12300" s="358">
        <v>0.27</v>
      </c>
    </row>
    <row r="12301" spans="1:6" ht="13.5" thickBot="1" x14ac:dyDescent="0.25">
      <c r="A12301" s="359" t="s">
        <v>6900</v>
      </c>
      <c r="B12301" s="359" t="s">
        <v>6901</v>
      </c>
      <c r="C12301" s="359" t="s">
        <v>9</v>
      </c>
      <c r="D12301" s="359">
        <v>9.31</v>
      </c>
      <c r="E12301" s="243" t="s">
        <v>3777</v>
      </c>
      <c r="F12301" s="359">
        <v>11.79</v>
      </c>
    </row>
    <row r="12302" spans="1:6" ht="13.5" thickBot="1" x14ac:dyDescent="0.25">
      <c r="A12302" s="358" t="s">
        <v>6902</v>
      </c>
      <c r="B12302" s="358" t="s">
        <v>6903</v>
      </c>
      <c r="C12302" s="358" t="s">
        <v>9</v>
      </c>
      <c r="D12302" s="358">
        <v>16.149999999999999</v>
      </c>
      <c r="E12302" s="243" t="s">
        <v>3777</v>
      </c>
      <c r="F12302" s="358">
        <v>20.47</v>
      </c>
    </row>
    <row r="12303" spans="1:6" ht="13.5" thickBot="1" x14ac:dyDescent="0.25">
      <c r="A12303" s="359" t="s">
        <v>6904</v>
      </c>
      <c r="B12303" s="359" t="s">
        <v>6905</v>
      </c>
      <c r="C12303" s="359" t="s">
        <v>9</v>
      </c>
      <c r="D12303" s="359">
        <v>22.12</v>
      </c>
      <c r="E12303" s="243" t="s">
        <v>3777</v>
      </c>
      <c r="F12303" s="359">
        <v>28.02</v>
      </c>
    </row>
    <row r="12304" spans="1:6" ht="13.5" thickBot="1" x14ac:dyDescent="0.25">
      <c r="A12304" s="358" t="s">
        <v>6906</v>
      </c>
      <c r="B12304" s="358" t="s">
        <v>6907</v>
      </c>
      <c r="C12304" s="358" t="s">
        <v>9</v>
      </c>
      <c r="D12304" s="358">
        <v>33.450000000000003</v>
      </c>
      <c r="E12304" s="243" t="s">
        <v>3777</v>
      </c>
      <c r="F12304" s="358">
        <v>42.39</v>
      </c>
    </row>
    <row r="12305" spans="1:6" ht="13.5" thickBot="1" x14ac:dyDescent="0.25">
      <c r="A12305" s="359" t="s">
        <v>6908</v>
      </c>
      <c r="B12305" s="359" t="s">
        <v>6909</v>
      </c>
      <c r="C12305" s="359" t="s">
        <v>9</v>
      </c>
      <c r="D12305" s="359">
        <v>49.18</v>
      </c>
      <c r="E12305" s="243" t="s">
        <v>3777</v>
      </c>
      <c r="F12305" s="359">
        <v>62.32</v>
      </c>
    </row>
    <row r="12306" spans="1:6" ht="13.5" thickBot="1" x14ac:dyDescent="0.25">
      <c r="A12306" s="358" t="s">
        <v>6910</v>
      </c>
      <c r="B12306" s="358" t="s">
        <v>6911</v>
      </c>
      <c r="C12306" s="358" t="s">
        <v>9</v>
      </c>
      <c r="D12306" s="358">
        <v>69.33</v>
      </c>
      <c r="E12306" s="243" t="s">
        <v>3777</v>
      </c>
      <c r="F12306" s="358">
        <v>87.84</v>
      </c>
    </row>
    <row r="12307" spans="1:6" ht="13.5" thickBot="1" x14ac:dyDescent="0.25">
      <c r="A12307" s="359" t="s">
        <v>6912</v>
      </c>
      <c r="B12307" s="359" t="s">
        <v>6913</v>
      </c>
      <c r="C12307" s="359" t="s">
        <v>9</v>
      </c>
      <c r="D12307" s="359">
        <v>39.24</v>
      </c>
      <c r="E12307" s="243" t="s">
        <v>3777</v>
      </c>
      <c r="F12307" s="359">
        <v>49.71</v>
      </c>
    </row>
    <row r="12308" spans="1:6" ht="13.5" thickBot="1" x14ac:dyDescent="0.25">
      <c r="A12308" s="358" t="s">
        <v>6914</v>
      </c>
      <c r="B12308" s="358" t="s">
        <v>5720</v>
      </c>
      <c r="C12308" s="358" t="s">
        <v>24</v>
      </c>
      <c r="D12308" s="358">
        <v>0.25</v>
      </c>
      <c r="E12308" s="243" t="s">
        <v>3777</v>
      </c>
      <c r="F12308" s="358">
        <v>0.32</v>
      </c>
    </row>
    <row r="12309" spans="1:6" ht="13.5" thickBot="1" x14ac:dyDescent="0.25">
      <c r="A12309" s="359" t="s">
        <v>6915</v>
      </c>
      <c r="B12309" s="359" t="s">
        <v>5722</v>
      </c>
      <c r="C12309" s="359" t="s">
        <v>24</v>
      </c>
      <c r="D12309" s="359">
        <v>0.18</v>
      </c>
      <c r="E12309" s="243" t="s">
        <v>3777</v>
      </c>
      <c r="F12309" s="359">
        <v>0.22</v>
      </c>
    </row>
    <row r="12310" spans="1:6" ht="13.5" thickBot="1" x14ac:dyDescent="0.25">
      <c r="A12310" s="358" t="s">
        <v>6916</v>
      </c>
      <c r="B12310" s="358" t="s">
        <v>6917</v>
      </c>
      <c r="C12310" s="358" t="s">
        <v>24</v>
      </c>
      <c r="D12310" s="358">
        <v>0.64</v>
      </c>
      <c r="E12310" s="243" t="s">
        <v>3777</v>
      </c>
      <c r="F12310" s="358">
        <v>0.81</v>
      </c>
    </row>
    <row r="12311" spans="1:6" ht="13.5" thickBot="1" x14ac:dyDescent="0.25">
      <c r="A12311" s="359" t="s">
        <v>6918</v>
      </c>
      <c r="B12311" s="359" t="s">
        <v>6919</v>
      </c>
      <c r="C12311" s="359" t="s">
        <v>24</v>
      </c>
      <c r="D12311" s="359">
        <v>0.35</v>
      </c>
      <c r="E12311" s="243" t="s">
        <v>3777</v>
      </c>
      <c r="F12311" s="359">
        <v>0.44</v>
      </c>
    </row>
    <row r="12312" spans="1:6" ht="13.5" thickBot="1" x14ac:dyDescent="0.25">
      <c r="A12312" s="358" t="s">
        <v>6920</v>
      </c>
      <c r="B12312" s="358" t="s">
        <v>6921</v>
      </c>
      <c r="C12312" s="358" t="s">
        <v>24</v>
      </c>
      <c r="D12312" s="358">
        <v>0.85</v>
      </c>
      <c r="E12312" s="243" t="s">
        <v>3777</v>
      </c>
      <c r="F12312" s="358">
        <v>1.08</v>
      </c>
    </row>
    <row r="12313" spans="1:6" ht="13.5" thickBot="1" x14ac:dyDescent="0.25">
      <c r="A12313" s="359" t="s">
        <v>6922</v>
      </c>
      <c r="B12313" s="359" t="s">
        <v>5726</v>
      </c>
      <c r="C12313" s="359" t="s">
        <v>24</v>
      </c>
      <c r="D12313" s="359">
        <v>1.03</v>
      </c>
      <c r="E12313" s="243" t="s">
        <v>3777</v>
      </c>
      <c r="F12313" s="359">
        <v>1.3</v>
      </c>
    </row>
    <row r="12314" spans="1:6" ht="13.5" thickBot="1" x14ac:dyDescent="0.25">
      <c r="A12314" s="358" t="s">
        <v>6923</v>
      </c>
      <c r="B12314" s="358" t="s">
        <v>6924</v>
      </c>
      <c r="C12314" s="358" t="s">
        <v>24</v>
      </c>
      <c r="D12314" s="358">
        <v>0.77</v>
      </c>
      <c r="E12314" s="243" t="s">
        <v>3777</v>
      </c>
      <c r="F12314" s="358">
        <v>0.97</v>
      </c>
    </row>
    <row r="12315" spans="1:6" ht="13.5" thickBot="1" x14ac:dyDescent="0.25">
      <c r="A12315" s="359" t="s">
        <v>6925</v>
      </c>
      <c r="B12315" s="359" t="s">
        <v>6926</v>
      </c>
      <c r="C12315" s="359" t="s">
        <v>24</v>
      </c>
      <c r="D12315" s="359">
        <v>0.77</v>
      </c>
      <c r="E12315" s="243" t="s">
        <v>3777</v>
      </c>
      <c r="F12315" s="359">
        <v>0.97</v>
      </c>
    </row>
    <row r="12316" spans="1:6" ht="13.5" thickBot="1" x14ac:dyDescent="0.25">
      <c r="A12316" s="358" t="s">
        <v>6927</v>
      </c>
      <c r="B12316" s="358" t="s">
        <v>6928</v>
      </c>
      <c r="C12316" s="358" t="s">
        <v>24</v>
      </c>
      <c r="D12316" s="358">
        <v>1.1000000000000001</v>
      </c>
      <c r="E12316" s="243" t="s">
        <v>3777</v>
      </c>
      <c r="F12316" s="358">
        <v>1.39</v>
      </c>
    </row>
    <row r="12317" spans="1:6" ht="13.5" thickBot="1" x14ac:dyDescent="0.25">
      <c r="A12317" s="359" t="s">
        <v>6929</v>
      </c>
      <c r="B12317" s="359" t="s">
        <v>6930</v>
      </c>
      <c r="C12317" s="359" t="s">
        <v>24</v>
      </c>
      <c r="D12317" s="359">
        <v>1.02</v>
      </c>
      <c r="E12317" s="243" t="s">
        <v>3777</v>
      </c>
      <c r="F12317" s="359">
        <v>1.29</v>
      </c>
    </row>
    <row r="12318" spans="1:6" ht="13.5" thickBot="1" x14ac:dyDescent="0.25">
      <c r="A12318" s="358" t="s">
        <v>6931</v>
      </c>
      <c r="B12318" s="358" t="s">
        <v>6932</v>
      </c>
      <c r="C12318" s="358" t="s">
        <v>24</v>
      </c>
      <c r="D12318" s="358">
        <v>1.2</v>
      </c>
      <c r="E12318" s="243" t="s">
        <v>3777</v>
      </c>
      <c r="F12318" s="358">
        <v>1.52</v>
      </c>
    </row>
    <row r="12319" spans="1:6" ht="13.5" thickBot="1" x14ac:dyDescent="0.25">
      <c r="A12319" s="359" t="s">
        <v>6933</v>
      </c>
      <c r="B12319" s="359" t="s">
        <v>6934</v>
      </c>
      <c r="C12319" s="359" t="s">
        <v>24</v>
      </c>
      <c r="D12319" s="359">
        <v>2.61</v>
      </c>
      <c r="E12319" s="243" t="s">
        <v>3777</v>
      </c>
      <c r="F12319" s="359">
        <v>3.31</v>
      </c>
    </row>
    <row r="12320" spans="1:6" ht="13.5" thickBot="1" x14ac:dyDescent="0.25">
      <c r="A12320" s="358" t="s">
        <v>6935</v>
      </c>
      <c r="B12320" s="358" t="s">
        <v>6936</v>
      </c>
      <c r="C12320" s="358" t="s">
        <v>24</v>
      </c>
      <c r="D12320" s="358">
        <v>3</v>
      </c>
      <c r="E12320" s="243" t="s">
        <v>3777</v>
      </c>
      <c r="F12320" s="358">
        <v>3.8</v>
      </c>
    </row>
    <row r="12321" spans="1:6" ht="13.5" thickBot="1" x14ac:dyDescent="0.25">
      <c r="A12321" s="359" t="s">
        <v>6937</v>
      </c>
      <c r="B12321" s="359" t="s">
        <v>6938</v>
      </c>
      <c r="C12321" s="359" t="s">
        <v>24</v>
      </c>
      <c r="D12321" s="359">
        <v>3.17</v>
      </c>
      <c r="E12321" s="243" t="s">
        <v>3777</v>
      </c>
      <c r="F12321" s="359">
        <v>4.01</v>
      </c>
    </row>
    <row r="12322" spans="1:6" ht="13.5" thickBot="1" x14ac:dyDescent="0.25">
      <c r="A12322" s="358" t="s">
        <v>6939</v>
      </c>
      <c r="B12322" s="358" t="s">
        <v>6940</v>
      </c>
      <c r="C12322" s="358" t="s">
        <v>24</v>
      </c>
      <c r="D12322" s="358">
        <v>3.14</v>
      </c>
      <c r="E12322" s="243" t="s">
        <v>3777</v>
      </c>
      <c r="F12322" s="358">
        <v>3.98</v>
      </c>
    </row>
    <row r="12323" spans="1:6" ht="13.5" thickBot="1" x14ac:dyDescent="0.25">
      <c r="A12323" s="359" t="s">
        <v>6941</v>
      </c>
      <c r="B12323" s="359" t="s">
        <v>6942</v>
      </c>
      <c r="C12323" s="359" t="s">
        <v>24</v>
      </c>
      <c r="D12323" s="359">
        <v>3.53</v>
      </c>
      <c r="E12323" s="243" t="s">
        <v>3777</v>
      </c>
      <c r="F12323" s="359">
        <v>4.47</v>
      </c>
    </row>
    <row r="12324" spans="1:6" ht="13.5" thickBot="1" x14ac:dyDescent="0.25">
      <c r="A12324" s="358" t="s">
        <v>6943</v>
      </c>
      <c r="B12324" s="358" t="s">
        <v>6944</v>
      </c>
      <c r="C12324" s="358" t="s">
        <v>24</v>
      </c>
      <c r="D12324" s="358">
        <v>3.83</v>
      </c>
      <c r="E12324" s="243" t="s">
        <v>3777</v>
      </c>
      <c r="F12324" s="358">
        <v>4.8499999999999996</v>
      </c>
    </row>
    <row r="12325" spans="1:6" ht="13.5" thickBot="1" x14ac:dyDescent="0.25">
      <c r="A12325" s="359" t="s">
        <v>6945</v>
      </c>
      <c r="B12325" s="359" t="s">
        <v>6946</v>
      </c>
      <c r="C12325" s="359" t="s">
        <v>24</v>
      </c>
      <c r="D12325" s="359">
        <v>4.28</v>
      </c>
      <c r="E12325" s="243" t="s">
        <v>3777</v>
      </c>
      <c r="F12325" s="359">
        <v>5.42</v>
      </c>
    </row>
    <row r="12326" spans="1:6" ht="13.5" thickBot="1" x14ac:dyDescent="0.25">
      <c r="A12326" s="358" t="s">
        <v>6947</v>
      </c>
      <c r="B12326" s="358" t="s">
        <v>6948</v>
      </c>
      <c r="C12326" s="358" t="s">
        <v>24</v>
      </c>
      <c r="D12326" s="358">
        <v>4.41</v>
      </c>
      <c r="E12326" s="243" t="s">
        <v>3777</v>
      </c>
      <c r="F12326" s="358">
        <v>5.58</v>
      </c>
    </row>
    <row r="12327" spans="1:6" ht="13.5" thickBot="1" x14ac:dyDescent="0.25">
      <c r="A12327" s="359" t="s">
        <v>6949</v>
      </c>
      <c r="B12327" s="359" t="s">
        <v>6950</v>
      </c>
      <c r="C12327" s="359" t="s">
        <v>24</v>
      </c>
      <c r="D12327" s="359">
        <v>4.46</v>
      </c>
      <c r="E12327" s="243" t="s">
        <v>3777</v>
      </c>
      <c r="F12327" s="359">
        <v>5.65</v>
      </c>
    </row>
    <row r="12328" spans="1:6" ht="13.5" thickBot="1" x14ac:dyDescent="0.25">
      <c r="A12328" s="358" t="s">
        <v>6951</v>
      </c>
      <c r="B12328" s="358" t="s">
        <v>6952</v>
      </c>
      <c r="C12328" s="358" t="s">
        <v>24</v>
      </c>
      <c r="D12328" s="358">
        <v>4.9000000000000004</v>
      </c>
      <c r="E12328" s="243" t="s">
        <v>3777</v>
      </c>
      <c r="F12328" s="358">
        <v>6.21</v>
      </c>
    </row>
    <row r="12329" spans="1:6" ht="13.5" thickBot="1" x14ac:dyDescent="0.25">
      <c r="A12329" s="359" t="s">
        <v>6953</v>
      </c>
      <c r="B12329" s="359" t="s">
        <v>6954</v>
      </c>
      <c r="C12329" s="359" t="s">
        <v>24</v>
      </c>
      <c r="D12329" s="359">
        <v>1.04</v>
      </c>
      <c r="E12329" s="243" t="s">
        <v>3777</v>
      </c>
      <c r="F12329" s="359">
        <v>1.31</v>
      </c>
    </row>
    <row r="12330" spans="1:6" ht="13.5" thickBot="1" x14ac:dyDescent="0.25">
      <c r="A12330" s="358" t="s">
        <v>6955</v>
      </c>
      <c r="B12330" s="358" t="s">
        <v>6956</v>
      </c>
      <c r="C12330" s="358" t="s">
        <v>24</v>
      </c>
      <c r="D12330" s="358">
        <v>1.92</v>
      </c>
      <c r="E12330" s="243" t="s">
        <v>3777</v>
      </c>
      <c r="F12330" s="358">
        <v>2.4300000000000002</v>
      </c>
    </row>
    <row r="12331" spans="1:6" ht="13.5" thickBot="1" x14ac:dyDescent="0.25">
      <c r="A12331" s="359" t="s">
        <v>6957</v>
      </c>
      <c r="B12331" s="359" t="s">
        <v>6958</v>
      </c>
      <c r="C12331" s="359" t="s">
        <v>24</v>
      </c>
      <c r="D12331" s="359">
        <v>1.1299999999999999</v>
      </c>
      <c r="E12331" s="243" t="s">
        <v>3777</v>
      </c>
      <c r="F12331" s="359">
        <v>1.44</v>
      </c>
    </row>
    <row r="12332" spans="1:6" ht="13.5" thickBot="1" x14ac:dyDescent="0.25">
      <c r="A12332" s="358" t="s">
        <v>6959</v>
      </c>
      <c r="B12332" s="358" t="s">
        <v>6960</v>
      </c>
      <c r="C12332" s="358" t="s">
        <v>24</v>
      </c>
      <c r="D12332" s="358">
        <v>2.12</v>
      </c>
      <c r="E12332" s="243" t="s">
        <v>3777</v>
      </c>
      <c r="F12332" s="358">
        <v>2.68</v>
      </c>
    </row>
    <row r="12333" spans="1:6" ht="13.5" thickBot="1" x14ac:dyDescent="0.25">
      <c r="A12333" s="359" t="s">
        <v>6961</v>
      </c>
      <c r="B12333" s="359" t="s">
        <v>6962</v>
      </c>
      <c r="C12333" s="359" t="s">
        <v>9</v>
      </c>
      <c r="D12333" s="359">
        <v>54.06</v>
      </c>
      <c r="E12333" s="243" t="s">
        <v>3777</v>
      </c>
      <c r="F12333" s="359">
        <v>68.489999999999995</v>
      </c>
    </row>
    <row r="12334" spans="1:6" ht="13.5" thickBot="1" x14ac:dyDescent="0.25">
      <c r="A12334" s="358" t="s">
        <v>6963</v>
      </c>
      <c r="B12334" s="358" t="s">
        <v>5504</v>
      </c>
      <c r="C12334" s="358" t="s">
        <v>9</v>
      </c>
      <c r="D12334" s="358">
        <v>27.72</v>
      </c>
      <c r="E12334" s="243" t="s">
        <v>3777</v>
      </c>
      <c r="F12334" s="358">
        <v>35.119999999999997</v>
      </c>
    </row>
    <row r="12335" spans="1:6" ht="13.5" thickBot="1" x14ac:dyDescent="0.25">
      <c r="A12335" s="359" t="s">
        <v>6964</v>
      </c>
      <c r="B12335" s="359" t="s">
        <v>6965</v>
      </c>
      <c r="C12335" s="359" t="s">
        <v>9</v>
      </c>
      <c r="D12335" s="359">
        <v>39.44</v>
      </c>
      <c r="E12335" s="243" t="s">
        <v>3777</v>
      </c>
      <c r="F12335" s="359">
        <v>49.97</v>
      </c>
    </row>
    <row r="12336" spans="1:6" ht="13.5" thickBot="1" x14ac:dyDescent="0.25">
      <c r="A12336" s="358" t="s">
        <v>6966</v>
      </c>
      <c r="B12336" s="358" t="s">
        <v>6967</v>
      </c>
      <c r="C12336" s="358" t="s">
        <v>9</v>
      </c>
      <c r="D12336" s="358">
        <v>138.19999999999999</v>
      </c>
      <c r="E12336" s="243" t="s">
        <v>3777</v>
      </c>
      <c r="F12336" s="358">
        <v>175.09</v>
      </c>
    </row>
    <row r="12337" spans="1:6" ht="13.5" thickBot="1" x14ac:dyDescent="0.25">
      <c r="A12337" s="359" t="s">
        <v>6968</v>
      </c>
      <c r="B12337" s="359" t="s">
        <v>6969</v>
      </c>
      <c r="C12337" s="359" t="s">
        <v>9</v>
      </c>
      <c r="D12337" s="359">
        <v>111.85</v>
      </c>
      <c r="E12337" s="243" t="s">
        <v>3777</v>
      </c>
      <c r="F12337" s="359">
        <v>141.72</v>
      </c>
    </row>
    <row r="12338" spans="1:6" ht="13.5" thickBot="1" x14ac:dyDescent="0.25">
      <c r="A12338" s="358" t="s">
        <v>6970</v>
      </c>
      <c r="B12338" s="358" t="s">
        <v>5506</v>
      </c>
      <c r="C12338" s="358" t="s">
        <v>9</v>
      </c>
      <c r="D12338" s="358">
        <v>112.91</v>
      </c>
      <c r="E12338" s="243" t="s">
        <v>3777</v>
      </c>
      <c r="F12338" s="358">
        <v>143.06</v>
      </c>
    </row>
    <row r="12339" spans="1:6" ht="13.5" thickBot="1" x14ac:dyDescent="0.25">
      <c r="A12339" s="359" t="s">
        <v>6971</v>
      </c>
      <c r="B12339" s="359" t="s">
        <v>6972</v>
      </c>
      <c r="C12339" s="359" t="s">
        <v>9</v>
      </c>
      <c r="D12339" s="359">
        <v>28.65</v>
      </c>
      <c r="E12339" s="243" t="s">
        <v>3777</v>
      </c>
      <c r="F12339" s="359">
        <v>36.299999999999997</v>
      </c>
    </row>
    <row r="12340" spans="1:6" ht="13.5" thickBot="1" x14ac:dyDescent="0.25">
      <c r="A12340" s="358" t="s">
        <v>6973</v>
      </c>
      <c r="B12340" s="358" t="s">
        <v>6974</v>
      </c>
      <c r="C12340" s="358" t="s">
        <v>9</v>
      </c>
      <c r="D12340" s="358">
        <v>197.05</v>
      </c>
      <c r="E12340" s="243" t="s">
        <v>3777</v>
      </c>
      <c r="F12340" s="358">
        <v>249.66</v>
      </c>
    </row>
    <row r="12341" spans="1:6" ht="13.5" thickBot="1" x14ac:dyDescent="0.25">
      <c r="A12341" s="359" t="s">
        <v>6975</v>
      </c>
      <c r="B12341" s="359" t="s">
        <v>6976</v>
      </c>
      <c r="C12341" s="359" t="s">
        <v>9</v>
      </c>
      <c r="D12341" s="359">
        <v>62.23</v>
      </c>
      <c r="E12341" s="243" t="s">
        <v>3777</v>
      </c>
      <c r="F12341" s="359">
        <v>78.849999999999994</v>
      </c>
    </row>
    <row r="12342" spans="1:6" ht="13.5" thickBot="1" x14ac:dyDescent="0.25">
      <c r="A12342" s="358" t="s">
        <v>6977</v>
      </c>
      <c r="B12342" s="358" t="s">
        <v>5508</v>
      </c>
      <c r="C12342" s="358" t="s">
        <v>9</v>
      </c>
      <c r="D12342" s="358">
        <v>52.7</v>
      </c>
      <c r="E12342" s="243" t="s">
        <v>3777</v>
      </c>
      <c r="F12342" s="358">
        <v>66.77</v>
      </c>
    </row>
    <row r="12343" spans="1:6" ht="13.5" thickBot="1" x14ac:dyDescent="0.25">
      <c r="A12343" s="359" t="s">
        <v>6978</v>
      </c>
      <c r="B12343" s="359" t="s">
        <v>6979</v>
      </c>
      <c r="C12343" s="359" t="s">
        <v>9</v>
      </c>
      <c r="D12343" s="359">
        <v>44.48</v>
      </c>
      <c r="E12343" s="243" t="s">
        <v>3777</v>
      </c>
      <c r="F12343" s="359">
        <v>56.35</v>
      </c>
    </row>
    <row r="12344" spans="1:6" ht="13.5" thickBot="1" x14ac:dyDescent="0.25">
      <c r="A12344" s="358" t="s">
        <v>6980</v>
      </c>
      <c r="B12344" s="358" t="s">
        <v>6981</v>
      </c>
      <c r="C12344" s="358" t="s">
        <v>9</v>
      </c>
      <c r="D12344" s="358">
        <v>107.35</v>
      </c>
      <c r="E12344" s="243" t="s">
        <v>3777</v>
      </c>
      <c r="F12344" s="358">
        <v>136.02000000000001</v>
      </c>
    </row>
    <row r="12345" spans="1:6" ht="13.5" thickBot="1" x14ac:dyDescent="0.25">
      <c r="A12345" s="359" t="s">
        <v>6982</v>
      </c>
      <c r="B12345" s="359" t="s">
        <v>6983</v>
      </c>
      <c r="C12345" s="359" t="s">
        <v>9</v>
      </c>
      <c r="D12345" s="359">
        <v>97.82</v>
      </c>
      <c r="E12345" s="243" t="s">
        <v>3777</v>
      </c>
      <c r="F12345" s="359">
        <v>123.94</v>
      </c>
    </row>
    <row r="12346" spans="1:6" ht="13.5" thickBot="1" x14ac:dyDescent="0.25">
      <c r="A12346" s="358" t="s">
        <v>6984</v>
      </c>
      <c r="B12346" s="358" t="s">
        <v>5510</v>
      </c>
      <c r="C12346" s="358" t="s">
        <v>9</v>
      </c>
      <c r="D12346" s="358">
        <v>141.44</v>
      </c>
      <c r="E12346" s="243" t="s">
        <v>3777</v>
      </c>
      <c r="F12346" s="358">
        <v>179.21</v>
      </c>
    </row>
    <row r="12347" spans="1:6" ht="13.5" thickBot="1" x14ac:dyDescent="0.25">
      <c r="A12347" s="359" t="s">
        <v>6985</v>
      </c>
      <c r="B12347" s="359" t="s">
        <v>6986</v>
      </c>
      <c r="C12347" s="359" t="s">
        <v>9</v>
      </c>
      <c r="D12347" s="359">
        <v>32.93</v>
      </c>
      <c r="E12347" s="243" t="s">
        <v>3777</v>
      </c>
      <c r="F12347" s="359">
        <v>41.72</v>
      </c>
    </row>
    <row r="12348" spans="1:6" ht="13.5" thickBot="1" x14ac:dyDescent="0.25">
      <c r="A12348" s="358" t="s">
        <v>6987</v>
      </c>
      <c r="B12348" s="358" t="s">
        <v>6988</v>
      </c>
      <c r="C12348" s="358" t="s">
        <v>9</v>
      </c>
      <c r="D12348" s="358">
        <v>190.06</v>
      </c>
      <c r="E12348" s="243" t="s">
        <v>3777</v>
      </c>
      <c r="F12348" s="358">
        <v>240.8</v>
      </c>
    </row>
    <row r="12349" spans="1:6" ht="13.5" thickBot="1" x14ac:dyDescent="0.25">
      <c r="A12349" s="359" t="s">
        <v>6989</v>
      </c>
      <c r="B12349" s="359" t="s">
        <v>6990</v>
      </c>
      <c r="C12349" s="359" t="s">
        <v>9</v>
      </c>
      <c r="D12349" s="359">
        <v>275</v>
      </c>
      <c r="E12349" s="243" t="s">
        <v>3777</v>
      </c>
      <c r="F12349" s="359">
        <v>348.42</v>
      </c>
    </row>
    <row r="12350" spans="1:6" ht="13.5" thickBot="1" x14ac:dyDescent="0.25">
      <c r="A12350" s="358" t="s">
        <v>6991</v>
      </c>
      <c r="B12350" s="358" t="s">
        <v>6992</v>
      </c>
      <c r="C12350" s="358" t="s">
        <v>9</v>
      </c>
      <c r="D12350" s="358">
        <v>325.02999999999997</v>
      </c>
      <c r="E12350" s="243" t="s">
        <v>3777</v>
      </c>
      <c r="F12350" s="358">
        <v>411.81</v>
      </c>
    </row>
    <row r="12351" spans="1:6" ht="13.5" thickBot="1" x14ac:dyDescent="0.25">
      <c r="A12351" s="359" t="s">
        <v>6993</v>
      </c>
      <c r="B12351" s="359" t="s">
        <v>6994</v>
      </c>
      <c r="C12351" s="359" t="s">
        <v>9</v>
      </c>
      <c r="D12351" s="359">
        <v>10.1</v>
      </c>
      <c r="E12351" s="243" t="s">
        <v>3777</v>
      </c>
      <c r="F12351" s="359">
        <v>12.8</v>
      </c>
    </row>
    <row r="12352" spans="1:6" ht="13.5" thickBot="1" x14ac:dyDescent="0.25">
      <c r="A12352" s="358" t="s">
        <v>6995</v>
      </c>
      <c r="B12352" s="358" t="s">
        <v>6996</v>
      </c>
      <c r="C12352" s="358" t="s">
        <v>9</v>
      </c>
      <c r="D12352" s="358">
        <v>216.06</v>
      </c>
      <c r="E12352" s="243" t="s">
        <v>3777</v>
      </c>
      <c r="F12352" s="358">
        <v>273.75</v>
      </c>
    </row>
    <row r="12353" spans="1:6" ht="13.5" thickBot="1" x14ac:dyDescent="0.25">
      <c r="A12353" s="359" t="s">
        <v>6997</v>
      </c>
      <c r="B12353" s="359" t="s">
        <v>6998</v>
      </c>
      <c r="C12353" s="359" t="s">
        <v>9</v>
      </c>
      <c r="D12353" s="359">
        <v>120.76</v>
      </c>
      <c r="E12353" s="243" t="s">
        <v>3777</v>
      </c>
      <c r="F12353" s="359">
        <v>153</v>
      </c>
    </row>
    <row r="12354" spans="1:6" ht="13.5" thickBot="1" x14ac:dyDescent="0.25">
      <c r="A12354" s="358" t="s">
        <v>6999</v>
      </c>
      <c r="B12354" s="358" t="s">
        <v>7000</v>
      </c>
      <c r="C12354" s="358" t="s">
        <v>9</v>
      </c>
      <c r="D12354" s="358">
        <v>16.25</v>
      </c>
      <c r="E12354" s="243" t="s">
        <v>3777</v>
      </c>
      <c r="F12354" s="358">
        <v>20.59</v>
      </c>
    </row>
    <row r="12355" spans="1:6" ht="13.5" thickBot="1" x14ac:dyDescent="0.25">
      <c r="A12355" s="359" t="s">
        <v>7001</v>
      </c>
      <c r="B12355" s="359" t="s">
        <v>7002</v>
      </c>
      <c r="C12355" s="359" t="s">
        <v>9</v>
      </c>
      <c r="D12355" s="359">
        <v>269.08999999999997</v>
      </c>
      <c r="E12355" s="243" t="s">
        <v>3777</v>
      </c>
      <c r="F12355" s="359">
        <v>340.93</v>
      </c>
    </row>
    <row r="12356" spans="1:6" ht="13.5" thickBot="1" x14ac:dyDescent="0.25">
      <c r="A12356" s="358" t="s">
        <v>7003</v>
      </c>
      <c r="B12356" s="358" t="s">
        <v>7004</v>
      </c>
      <c r="C12356" s="358" t="s">
        <v>9</v>
      </c>
      <c r="D12356" s="358">
        <v>352.26</v>
      </c>
      <c r="E12356" s="243" t="s">
        <v>3777</v>
      </c>
      <c r="F12356" s="358">
        <v>446.31</v>
      </c>
    </row>
    <row r="12357" spans="1:6" ht="13.5" thickBot="1" x14ac:dyDescent="0.25">
      <c r="A12357" s="359" t="s">
        <v>7005</v>
      </c>
      <c r="B12357" s="359" t="s">
        <v>7006</v>
      </c>
      <c r="C12357" s="359" t="s">
        <v>9</v>
      </c>
      <c r="D12357" s="359">
        <v>279.73</v>
      </c>
      <c r="E12357" s="243" t="s">
        <v>3777</v>
      </c>
      <c r="F12357" s="359">
        <v>354.42</v>
      </c>
    </row>
    <row r="12358" spans="1:6" ht="13.5" thickBot="1" x14ac:dyDescent="0.25">
      <c r="A12358" s="358" t="s">
        <v>7007</v>
      </c>
      <c r="B12358" s="358" t="s">
        <v>7008</v>
      </c>
      <c r="C12358" s="358" t="s">
        <v>9</v>
      </c>
      <c r="D12358" s="358">
        <v>362.01</v>
      </c>
      <c r="E12358" s="243" t="s">
        <v>3777</v>
      </c>
      <c r="F12358" s="358">
        <v>458.67</v>
      </c>
    </row>
    <row r="12359" spans="1:6" ht="13.5" thickBot="1" x14ac:dyDescent="0.25">
      <c r="A12359" s="359" t="s">
        <v>7009</v>
      </c>
      <c r="B12359" s="359" t="s">
        <v>7010</v>
      </c>
      <c r="C12359" s="359" t="s">
        <v>9</v>
      </c>
      <c r="D12359" s="359">
        <v>344.03</v>
      </c>
      <c r="E12359" s="243" t="s">
        <v>3777</v>
      </c>
      <c r="F12359" s="359">
        <v>435.88</v>
      </c>
    </row>
    <row r="12360" spans="1:6" ht="13.5" thickBot="1" x14ac:dyDescent="0.25">
      <c r="A12360" s="358" t="s">
        <v>7011</v>
      </c>
      <c r="B12360" s="358" t="s">
        <v>7012</v>
      </c>
      <c r="C12360" s="358" t="s">
        <v>9</v>
      </c>
      <c r="D12360" s="358">
        <v>426.15</v>
      </c>
      <c r="E12360" s="243" t="s">
        <v>3777</v>
      </c>
      <c r="F12360" s="358">
        <v>539.94000000000005</v>
      </c>
    </row>
    <row r="12361" spans="1:6" ht="13.5" thickBot="1" x14ac:dyDescent="0.25">
      <c r="A12361" s="359" t="s">
        <v>7013</v>
      </c>
      <c r="B12361" s="359" t="s">
        <v>7014</v>
      </c>
      <c r="C12361" s="359" t="s">
        <v>9</v>
      </c>
      <c r="D12361" s="359">
        <v>245.46</v>
      </c>
      <c r="E12361" s="243" t="s">
        <v>3777</v>
      </c>
      <c r="F12361" s="359">
        <v>311</v>
      </c>
    </row>
    <row r="12362" spans="1:6" ht="13.5" thickBot="1" x14ac:dyDescent="0.25">
      <c r="A12362" s="358" t="s">
        <v>7015</v>
      </c>
      <c r="B12362" s="358" t="s">
        <v>7016</v>
      </c>
      <c r="C12362" s="358" t="s">
        <v>9</v>
      </c>
      <c r="D12362" s="358">
        <v>175.83</v>
      </c>
      <c r="E12362" s="243" t="s">
        <v>3777</v>
      </c>
      <c r="F12362" s="358">
        <v>222.78</v>
      </c>
    </row>
    <row r="12363" spans="1:6" ht="13.5" thickBot="1" x14ac:dyDescent="0.25">
      <c r="A12363" s="359" t="s">
        <v>7017</v>
      </c>
      <c r="B12363" s="359" t="s">
        <v>7018</v>
      </c>
      <c r="C12363" s="359" t="s">
        <v>9</v>
      </c>
      <c r="D12363" s="359">
        <v>329.6</v>
      </c>
      <c r="E12363" s="243" t="s">
        <v>3777</v>
      </c>
      <c r="F12363" s="359">
        <v>417.6</v>
      </c>
    </row>
    <row r="12364" spans="1:6" ht="13.5" thickBot="1" x14ac:dyDescent="0.25">
      <c r="A12364" s="358" t="s">
        <v>7019</v>
      </c>
      <c r="B12364" s="358" t="s">
        <v>7020</v>
      </c>
      <c r="C12364" s="358" t="s">
        <v>45</v>
      </c>
      <c r="D12364" s="358">
        <v>6.61</v>
      </c>
      <c r="E12364" s="243" t="s">
        <v>3777</v>
      </c>
      <c r="F12364" s="358">
        <v>8.3699999999999992</v>
      </c>
    </row>
    <row r="12365" spans="1:6" ht="13.5" thickBot="1" x14ac:dyDescent="0.25">
      <c r="A12365" s="359" t="s">
        <v>7021</v>
      </c>
      <c r="B12365" s="359" t="s">
        <v>5292</v>
      </c>
      <c r="C12365" s="359" t="s">
        <v>24</v>
      </c>
      <c r="D12365" s="359">
        <v>65.569999999999993</v>
      </c>
      <c r="E12365" s="243" t="s">
        <v>3777</v>
      </c>
      <c r="F12365" s="359">
        <v>83.08</v>
      </c>
    </row>
    <row r="12366" spans="1:6" ht="13.5" thickBot="1" x14ac:dyDescent="0.25">
      <c r="A12366" s="358" t="s">
        <v>7022</v>
      </c>
      <c r="B12366" s="358" t="s">
        <v>7023</v>
      </c>
      <c r="C12366" s="358" t="s">
        <v>9</v>
      </c>
      <c r="D12366" s="358">
        <v>29.22</v>
      </c>
      <c r="E12366" s="243" t="s">
        <v>3777</v>
      </c>
      <c r="F12366" s="358">
        <v>37.020000000000003</v>
      </c>
    </row>
    <row r="12367" spans="1:6" ht="13.5" thickBot="1" x14ac:dyDescent="0.25">
      <c r="A12367" s="359" t="s">
        <v>7024</v>
      </c>
      <c r="B12367" s="359" t="s">
        <v>7025</v>
      </c>
      <c r="C12367" s="359" t="s">
        <v>9</v>
      </c>
      <c r="D12367" s="359">
        <v>23.86</v>
      </c>
      <c r="E12367" s="243" t="s">
        <v>3777</v>
      </c>
      <c r="F12367" s="359">
        <v>30.23</v>
      </c>
    </row>
    <row r="12368" spans="1:6" ht="13.5" thickBot="1" x14ac:dyDescent="0.25">
      <c r="A12368" s="358" t="s">
        <v>7026</v>
      </c>
      <c r="B12368" s="358" t="s">
        <v>7027</v>
      </c>
      <c r="C12368" s="358" t="s">
        <v>10</v>
      </c>
      <c r="D12368" s="358">
        <v>4.99</v>
      </c>
      <c r="E12368" s="243" t="s">
        <v>3777</v>
      </c>
      <c r="F12368" s="358">
        <v>6.32</v>
      </c>
    </row>
    <row r="12369" spans="1:6" ht="13.5" thickBot="1" x14ac:dyDescent="0.25">
      <c r="A12369" s="359" t="s">
        <v>7028</v>
      </c>
      <c r="B12369" s="359" t="s">
        <v>5488</v>
      </c>
      <c r="C12369" s="359" t="s">
        <v>9</v>
      </c>
      <c r="D12369" s="359">
        <v>43.11</v>
      </c>
      <c r="E12369" s="243" t="s">
        <v>3777</v>
      </c>
      <c r="F12369" s="359">
        <v>54.62</v>
      </c>
    </row>
    <row r="12370" spans="1:6" ht="13.5" thickBot="1" x14ac:dyDescent="0.25">
      <c r="A12370" s="358" t="s">
        <v>7029</v>
      </c>
      <c r="B12370" s="358" t="s">
        <v>7030</v>
      </c>
      <c r="C12370" s="358" t="s">
        <v>9</v>
      </c>
      <c r="D12370" s="358">
        <v>57.48</v>
      </c>
      <c r="E12370" s="243" t="s">
        <v>3777</v>
      </c>
      <c r="F12370" s="358">
        <v>72.83</v>
      </c>
    </row>
    <row r="12371" spans="1:6" ht="13.5" thickBot="1" x14ac:dyDescent="0.25">
      <c r="A12371" s="359" t="s">
        <v>7031</v>
      </c>
      <c r="B12371" s="359" t="s">
        <v>7032</v>
      </c>
      <c r="C12371" s="359" t="s">
        <v>9</v>
      </c>
      <c r="D12371" s="359">
        <v>6.31</v>
      </c>
      <c r="E12371" s="243" t="s">
        <v>3777</v>
      </c>
      <c r="F12371" s="359">
        <v>7.99</v>
      </c>
    </row>
    <row r="12372" spans="1:6" ht="13.5" thickBot="1" x14ac:dyDescent="0.25">
      <c r="A12372" s="358" t="s">
        <v>7033</v>
      </c>
      <c r="B12372" s="358" t="s">
        <v>7034</v>
      </c>
      <c r="C12372" s="358" t="s">
        <v>9</v>
      </c>
      <c r="D12372" s="358">
        <v>7.88</v>
      </c>
      <c r="E12372" s="243" t="s">
        <v>3777</v>
      </c>
      <c r="F12372" s="358">
        <v>9.99</v>
      </c>
    </row>
    <row r="12373" spans="1:6" ht="13.5" thickBot="1" x14ac:dyDescent="0.25">
      <c r="A12373" s="359" t="s">
        <v>7035</v>
      </c>
      <c r="B12373" s="359" t="s">
        <v>7036</v>
      </c>
      <c r="C12373" s="359" t="s">
        <v>9</v>
      </c>
      <c r="D12373" s="359">
        <v>65.25</v>
      </c>
      <c r="E12373" s="243" t="s">
        <v>3777</v>
      </c>
      <c r="F12373" s="359">
        <v>82.67</v>
      </c>
    </row>
    <row r="12374" spans="1:6" ht="13.5" thickBot="1" x14ac:dyDescent="0.25">
      <c r="A12374" s="358" t="s">
        <v>7037</v>
      </c>
      <c r="B12374" s="358" t="s">
        <v>7038</v>
      </c>
      <c r="C12374" s="358" t="s">
        <v>10</v>
      </c>
      <c r="D12374" s="360">
        <v>1333.39</v>
      </c>
      <c r="E12374" s="243" t="s">
        <v>3777</v>
      </c>
      <c r="F12374" s="360">
        <v>1689.4</v>
      </c>
    </row>
    <row r="12375" spans="1:6" ht="13.5" thickBot="1" x14ac:dyDescent="0.25">
      <c r="A12375" s="359" t="s">
        <v>7039</v>
      </c>
      <c r="B12375" s="359" t="s">
        <v>7040</v>
      </c>
      <c r="C12375" s="359" t="s">
        <v>10</v>
      </c>
      <c r="D12375" s="361">
        <v>1830.01</v>
      </c>
      <c r="E12375" s="243" t="s">
        <v>3777</v>
      </c>
      <c r="F12375" s="361">
        <v>2318.63</v>
      </c>
    </row>
    <row r="12376" spans="1:6" ht="13.5" thickBot="1" x14ac:dyDescent="0.25">
      <c r="A12376" s="358" t="s">
        <v>7041</v>
      </c>
      <c r="B12376" s="358" t="s">
        <v>7042</v>
      </c>
      <c r="C12376" s="358" t="s">
        <v>10</v>
      </c>
      <c r="D12376" s="360">
        <v>1354.77</v>
      </c>
      <c r="E12376" s="243" t="s">
        <v>3777</v>
      </c>
      <c r="F12376" s="360">
        <v>1716.5</v>
      </c>
    </row>
    <row r="12377" spans="1:6" ht="13.5" thickBot="1" x14ac:dyDescent="0.25">
      <c r="A12377" s="359" t="s">
        <v>7043</v>
      </c>
      <c r="B12377" s="359" t="s">
        <v>7044</v>
      </c>
      <c r="C12377" s="359" t="s">
        <v>10</v>
      </c>
      <c r="D12377" s="361">
        <v>1851.4</v>
      </c>
      <c r="E12377" s="243" t="s">
        <v>3777</v>
      </c>
      <c r="F12377" s="361">
        <v>2345.73</v>
      </c>
    </row>
    <row r="12378" spans="1:6" ht="13.5" thickBot="1" x14ac:dyDescent="0.25">
      <c r="A12378" s="358" t="s">
        <v>7045</v>
      </c>
      <c r="B12378" s="358" t="s">
        <v>7046</v>
      </c>
      <c r="C12378" s="358" t="s">
        <v>10</v>
      </c>
      <c r="D12378" s="360">
        <v>1724.63</v>
      </c>
      <c r="E12378" s="243" t="s">
        <v>3777</v>
      </c>
      <c r="F12378" s="360">
        <v>2185.1</v>
      </c>
    </row>
    <row r="12379" spans="1:6" ht="13.5" thickBot="1" x14ac:dyDescent="0.25">
      <c r="A12379" s="359" t="s">
        <v>7047</v>
      </c>
      <c r="B12379" s="359" t="s">
        <v>7048</v>
      </c>
      <c r="C12379" s="359" t="s">
        <v>10</v>
      </c>
      <c r="D12379" s="361">
        <v>2150.73</v>
      </c>
      <c r="E12379" s="243" t="s">
        <v>3777</v>
      </c>
      <c r="F12379" s="361">
        <v>2724.98</v>
      </c>
    </row>
    <row r="12380" spans="1:6" ht="13.5" thickBot="1" x14ac:dyDescent="0.25">
      <c r="A12380" s="358" t="s">
        <v>7049</v>
      </c>
      <c r="B12380" s="358" t="s">
        <v>6655</v>
      </c>
      <c r="C12380" s="358" t="s">
        <v>10</v>
      </c>
      <c r="D12380" s="360">
        <v>4474.3999999999996</v>
      </c>
      <c r="E12380" s="243" t="s">
        <v>3777</v>
      </c>
      <c r="F12380" s="360">
        <v>5669.06</v>
      </c>
    </row>
    <row r="12381" spans="1:6" ht="13.5" thickBot="1" x14ac:dyDescent="0.25">
      <c r="A12381" s="359" t="s">
        <v>7050</v>
      </c>
      <c r="B12381" s="359" t="s">
        <v>7051</v>
      </c>
      <c r="C12381" s="359" t="s">
        <v>10</v>
      </c>
      <c r="D12381" s="361">
        <v>1746.01</v>
      </c>
      <c r="E12381" s="243" t="s">
        <v>3777</v>
      </c>
      <c r="F12381" s="361">
        <v>2212.1999999999998</v>
      </c>
    </row>
    <row r="12382" spans="1:6" ht="13.5" thickBot="1" x14ac:dyDescent="0.25">
      <c r="A12382" s="358" t="s">
        <v>7052</v>
      </c>
      <c r="B12382" s="358" t="s">
        <v>7053</v>
      </c>
      <c r="C12382" s="358" t="s">
        <v>10</v>
      </c>
      <c r="D12382" s="360">
        <v>2172.12</v>
      </c>
      <c r="E12382" s="243" t="s">
        <v>3777</v>
      </c>
      <c r="F12382" s="360">
        <v>2752.08</v>
      </c>
    </row>
    <row r="12383" spans="1:6" ht="13.5" thickBot="1" x14ac:dyDescent="0.25">
      <c r="A12383" s="359" t="s">
        <v>7054</v>
      </c>
      <c r="B12383" s="359" t="s">
        <v>6661</v>
      </c>
      <c r="C12383" s="359" t="s">
        <v>10</v>
      </c>
      <c r="D12383" s="361">
        <v>4510.32</v>
      </c>
      <c r="E12383" s="243" t="s">
        <v>3777</v>
      </c>
      <c r="F12383" s="361">
        <v>5714.58</v>
      </c>
    </row>
    <row r="12384" spans="1:6" ht="13.5" thickBot="1" x14ac:dyDescent="0.25">
      <c r="A12384" s="358" t="s">
        <v>7055</v>
      </c>
      <c r="B12384" s="358" t="s">
        <v>7056</v>
      </c>
      <c r="C12384" s="358" t="s">
        <v>10</v>
      </c>
      <c r="D12384" s="360">
        <v>1582.79</v>
      </c>
      <c r="E12384" s="243" t="s">
        <v>3777</v>
      </c>
      <c r="F12384" s="360">
        <v>2005.4</v>
      </c>
    </row>
    <row r="12385" spans="1:6" ht="13.5" thickBot="1" x14ac:dyDescent="0.25">
      <c r="A12385" s="359" t="s">
        <v>7057</v>
      </c>
      <c r="B12385" s="359" t="s">
        <v>7058</v>
      </c>
      <c r="C12385" s="359" t="s">
        <v>10</v>
      </c>
      <c r="D12385" s="361">
        <v>2120.09</v>
      </c>
      <c r="E12385" s="243" t="s">
        <v>3777</v>
      </c>
      <c r="F12385" s="361">
        <v>2686.15</v>
      </c>
    </row>
    <row r="12386" spans="1:6" ht="13.5" thickBot="1" x14ac:dyDescent="0.25">
      <c r="A12386" s="358" t="s">
        <v>7059</v>
      </c>
      <c r="B12386" s="358" t="s">
        <v>7060</v>
      </c>
      <c r="C12386" s="358" t="s">
        <v>10</v>
      </c>
      <c r="D12386" s="360">
        <v>2889.88</v>
      </c>
      <c r="E12386" s="243" t="s">
        <v>3777</v>
      </c>
      <c r="F12386" s="360">
        <v>3661.48</v>
      </c>
    </row>
    <row r="12387" spans="1:6" ht="13.5" thickBot="1" x14ac:dyDescent="0.25">
      <c r="A12387" s="359" t="s">
        <v>7061</v>
      </c>
      <c r="B12387" s="359" t="s">
        <v>7062</v>
      </c>
      <c r="C12387" s="359" t="s">
        <v>10</v>
      </c>
      <c r="D12387" s="361">
        <v>1647.79</v>
      </c>
      <c r="E12387" s="243" t="s">
        <v>3777</v>
      </c>
      <c r="F12387" s="361">
        <v>2087.7600000000002</v>
      </c>
    </row>
    <row r="12388" spans="1:6" ht="13.5" thickBot="1" x14ac:dyDescent="0.25">
      <c r="A12388" s="358" t="s">
        <v>7063</v>
      </c>
      <c r="B12388" s="358" t="s">
        <v>7064</v>
      </c>
      <c r="C12388" s="358" t="s">
        <v>10</v>
      </c>
      <c r="D12388" s="360">
        <v>2207.09</v>
      </c>
      <c r="E12388" s="243" t="s">
        <v>3777</v>
      </c>
      <c r="F12388" s="360">
        <v>2796.38</v>
      </c>
    </row>
    <row r="12389" spans="1:6" ht="13.5" thickBot="1" x14ac:dyDescent="0.25">
      <c r="A12389" s="359" t="s">
        <v>7065</v>
      </c>
      <c r="B12389" s="359" t="s">
        <v>7066</v>
      </c>
      <c r="C12389" s="359" t="s">
        <v>10</v>
      </c>
      <c r="D12389" s="361">
        <v>2296.79</v>
      </c>
      <c r="E12389" s="243" t="s">
        <v>3777</v>
      </c>
      <c r="F12389" s="361">
        <v>2910.04</v>
      </c>
    </row>
    <row r="12390" spans="1:6" ht="13.5" thickBot="1" x14ac:dyDescent="0.25">
      <c r="A12390" s="358" t="s">
        <v>7067</v>
      </c>
      <c r="B12390" s="358" t="s">
        <v>7068</v>
      </c>
      <c r="C12390" s="358" t="s">
        <v>10</v>
      </c>
      <c r="D12390" s="358">
        <v>65.290000000000006</v>
      </c>
      <c r="E12390" s="243" t="s">
        <v>3777</v>
      </c>
      <c r="F12390" s="358">
        <v>82.73</v>
      </c>
    </row>
    <row r="12391" spans="1:6" ht="13.5" thickBot="1" x14ac:dyDescent="0.25">
      <c r="A12391" s="359" t="s">
        <v>7069</v>
      </c>
      <c r="B12391" s="359" t="s">
        <v>7070</v>
      </c>
      <c r="C12391" s="359" t="s">
        <v>10</v>
      </c>
      <c r="D12391" s="359">
        <v>78.81</v>
      </c>
      <c r="E12391" s="243" t="s">
        <v>3777</v>
      </c>
      <c r="F12391" s="359">
        <v>99.85</v>
      </c>
    </row>
    <row r="12392" spans="1:6" ht="13.5" thickBot="1" x14ac:dyDescent="0.25">
      <c r="A12392" s="358" t="s">
        <v>7071</v>
      </c>
      <c r="B12392" s="358" t="s">
        <v>7072</v>
      </c>
      <c r="C12392" s="358" t="s">
        <v>9</v>
      </c>
      <c r="D12392" s="358">
        <v>23.86</v>
      </c>
      <c r="E12392" s="243" t="s">
        <v>3777</v>
      </c>
      <c r="F12392" s="358">
        <v>30.23</v>
      </c>
    </row>
    <row r="12393" spans="1:6" ht="13.5" thickBot="1" x14ac:dyDescent="0.25">
      <c r="A12393" s="359" t="s">
        <v>7073</v>
      </c>
      <c r="B12393" s="359" t="s">
        <v>7074</v>
      </c>
      <c r="C12393" s="359" t="s">
        <v>9</v>
      </c>
      <c r="D12393" s="359">
        <v>141.30000000000001</v>
      </c>
      <c r="E12393" s="243" t="s">
        <v>3777</v>
      </c>
      <c r="F12393" s="359">
        <v>179.02</v>
      </c>
    </row>
    <row r="12394" spans="1:6" ht="13.5" thickBot="1" x14ac:dyDescent="0.25">
      <c r="A12394" s="358" t="s">
        <v>7075</v>
      </c>
      <c r="B12394" s="358" t="s">
        <v>6828</v>
      </c>
      <c r="C12394" s="358" t="s">
        <v>9</v>
      </c>
      <c r="D12394" s="358">
        <v>90.27</v>
      </c>
      <c r="E12394" s="243" t="s">
        <v>3777</v>
      </c>
      <c r="F12394" s="358">
        <v>114.38</v>
      </c>
    </row>
    <row r="12395" spans="1:6" ht="13.5" thickBot="1" x14ac:dyDescent="0.25">
      <c r="A12395" s="359" t="s">
        <v>7076</v>
      </c>
      <c r="B12395" s="359" t="s">
        <v>7077</v>
      </c>
      <c r="C12395" s="359" t="s">
        <v>24</v>
      </c>
      <c r="D12395" s="359">
        <v>6.71</v>
      </c>
      <c r="E12395" s="243" t="s">
        <v>3777</v>
      </c>
      <c r="F12395" s="359">
        <v>8.51</v>
      </c>
    </row>
    <row r="12396" spans="1:6" ht="13.5" thickBot="1" x14ac:dyDescent="0.25">
      <c r="A12396" s="358" t="s">
        <v>7078</v>
      </c>
      <c r="B12396" s="358" t="s">
        <v>7079</v>
      </c>
      <c r="C12396" s="358" t="s">
        <v>24</v>
      </c>
      <c r="D12396" s="358">
        <v>7</v>
      </c>
      <c r="E12396" s="243" t="s">
        <v>3777</v>
      </c>
      <c r="F12396" s="358">
        <v>8.8699999999999992</v>
      </c>
    </row>
    <row r="12397" spans="1:6" ht="13.5" thickBot="1" x14ac:dyDescent="0.25">
      <c r="A12397" s="359" t="s">
        <v>7080</v>
      </c>
      <c r="B12397" s="359" t="s">
        <v>7081</v>
      </c>
      <c r="C12397" s="359" t="s">
        <v>7082</v>
      </c>
      <c r="D12397" s="359">
        <v>179.49</v>
      </c>
      <c r="E12397" s="243" t="s">
        <v>3777</v>
      </c>
      <c r="F12397" s="359">
        <v>227.42</v>
      </c>
    </row>
    <row r="12398" spans="1:6" ht="13.5" thickBot="1" x14ac:dyDescent="0.25">
      <c r="A12398" s="358" t="s">
        <v>7083</v>
      </c>
      <c r="B12398" s="358" t="s">
        <v>7084</v>
      </c>
      <c r="C12398" s="358" t="s">
        <v>9</v>
      </c>
      <c r="D12398" s="358">
        <v>254.79</v>
      </c>
      <c r="E12398" s="243" t="s">
        <v>3777</v>
      </c>
      <c r="F12398" s="358">
        <v>322.82</v>
      </c>
    </row>
    <row r="12399" spans="1:6" ht="13.5" thickBot="1" x14ac:dyDescent="0.25">
      <c r="A12399" s="359" t="s">
        <v>7085</v>
      </c>
      <c r="B12399" s="359" t="s">
        <v>7086</v>
      </c>
      <c r="C12399" s="359" t="s">
        <v>9</v>
      </c>
      <c r="D12399" s="359">
        <v>288.45</v>
      </c>
      <c r="E12399" s="243" t="s">
        <v>3777</v>
      </c>
      <c r="F12399" s="359">
        <v>365.47</v>
      </c>
    </row>
    <row r="12400" spans="1:6" ht="13.5" thickBot="1" x14ac:dyDescent="0.25">
      <c r="A12400" s="358" t="s">
        <v>7087</v>
      </c>
      <c r="B12400" s="358" t="s">
        <v>7088</v>
      </c>
      <c r="C12400" s="358" t="s">
        <v>9</v>
      </c>
      <c r="D12400" s="358">
        <v>192.6</v>
      </c>
      <c r="E12400" s="243" t="s">
        <v>3777</v>
      </c>
      <c r="F12400" s="358">
        <v>244.03</v>
      </c>
    </row>
    <row r="12401" spans="1:6" ht="13.5" thickBot="1" x14ac:dyDescent="0.25">
      <c r="A12401" s="359" t="s">
        <v>7089</v>
      </c>
      <c r="B12401" s="359" t="s">
        <v>7090</v>
      </c>
      <c r="C12401" s="359" t="s">
        <v>9</v>
      </c>
      <c r="D12401" s="359">
        <v>186.63</v>
      </c>
      <c r="E12401" s="243" t="s">
        <v>3777</v>
      </c>
      <c r="F12401" s="359">
        <v>236.46</v>
      </c>
    </row>
    <row r="12402" spans="1:6" ht="13.5" thickBot="1" x14ac:dyDescent="0.25">
      <c r="A12402" s="358" t="s">
        <v>7091</v>
      </c>
      <c r="B12402" s="358" t="s">
        <v>7092</v>
      </c>
      <c r="C12402" s="358" t="s">
        <v>9</v>
      </c>
      <c r="D12402" s="358">
        <v>223.3</v>
      </c>
      <c r="E12402" s="243" t="s">
        <v>3777</v>
      </c>
      <c r="F12402" s="358">
        <v>282.92</v>
      </c>
    </row>
    <row r="12403" spans="1:6" ht="13.5" thickBot="1" x14ac:dyDescent="0.25">
      <c r="A12403" s="359" t="s">
        <v>7093</v>
      </c>
      <c r="B12403" s="359" t="s">
        <v>7094</v>
      </c>
      <c r="C12403" s="359" t="s">
        <v>10</v>
      </c>
      <c r="D12403" s="359">
        <v>2.91</v>
      </c>
      <c r="E12403" s="243" t="s">
        <v>3777</v>
      </c>
      <c r="F12403" s="359">
        <v>3.69</v>
      </c>
    </row>
    <row r="12404" spans="1:6" ht="13.5" thickBot="1" x14ac:dyDescent="0.25">
      <c r="A12404" s="358" t="s">
        <v>7095</v>
      </c>
      <c r="B12404" s="358" t="s">
        <v>7096</v>
      </c>
      <c r="C12404" s="358" t="s">
        <v>10</v>
      </c>
      <c r="D12404" s="358">
        <v>2.23</v>
      </c>
      <c r="E12404" s="243" t="s">
        <v>3777</v>
      </c>
      <c r="F12404" s="358">
        <v>2.82</v>
      </c>
    </row>
    <row r="12405" spans="1:6" ht="13.5" thickBot="1" x14ac:dyDescent="0.25">
      <c r="A12405" s="359" t="s">
        <v>7097</v>
      </c>
      <c r="B12405" s="359" t="s">
        <v>7098</v>
      </c>
      <c r="C12405" s="359" t="s">
        <v>10</v>
      </c>
      <c r="D12405" s="359">
        <v>2.2599999999999998</v>
      </c>
      <c r="E12405" s="243" t="s">
        <v>3777</v>
      </c>
      <c r="F12405" s="359">
        <v>2.86</v>
      </c>
    </row>
    <row r="12406" spans="1:6" ht="13.5" thickBot="1" x14ac:dyDescent="0.25">
      <c r="A12406" s="358" t="s">
        <v>7099</v>
      </c>
      <c r="B12406" s="358" t="s">
        <v>7100</v>
      </c>
      <c r="C12406" s="358" t="s">
        <v>7101</v>
      </c>
      <c r="D12406" s="358">
        <v>1.69</v>
      </c>
      <c r="E12406" s="243" t="s">
        <v>3777</v>
      </c>
      <c r="F12406" s="358">
        <v>2.15</v>
      </c>
    </row>
    <row r="12407" spans="1:6" ht="13.5" thickBot="1" x14ac:dyDescent="0.25">
      <c r="A12407" s="359" t="s">
        <v>7102</v>
      </c>
      <c r="B12407" s="359" t="s">
        <v>7103</v>
      </c>
      <c r="C12407" s="359" t="s">
        <v>7101</v>
      </c>
      <c r="D12407" s="359">
        <v>1.83</v>
      </c>
      <c r="E12407" s="243" t="s">
        <v>3777</v>
      </c>
      <c r="F12407" s="359">
        <v>2.3199999999999998</v>
      </c>
    </row>
    <row r="12408" spans="1:6" ht="13.5" thickBot="1" x14ac:dyDescent="0.25">
      <c r="A12408" s="358" t="s">
        <v>7104</v>
      </c>
      <c r="B12408" s="358" t="s">
        <v>7105</v>
      </c>
      <c r="C12408" s="358" t="s">
        <v>24</v>
      </c>
      <c r="D12408" s="358">
        <v>0.52</v>
      </c>
      <c r="E12408" s="243" t="s">
        <v>3777</v>
      </c>
      <c r="F12408" s="358">
        <v>0.66</v>
      </c>
    </row>
    <row r="12409" spans="1:6" ht="13.5" thickBot="1" x14ac:dyDescent="0.25">
      <c r="A12409" s="359" t="s">
        <v>7106</v>
      </c>
      <c r="B12409" s="359" t="s">
        <v>7107</v>
      </c>
      <c r="C12409" s="359" t="s">
        <v>24</v>
      </c>
      <c r="D12409" s="359">
        <v>0.59</v>
      </c>
      <c r="E12409" s="243" t="s">
        <v>3777</v>
      </c>
      <c r="F12409" s="359">
        <v>0.75</v>
      </c>
    </row>
    <row r="12410" spans="1:6" ht="13.5" thickBot="1" x14ac:dyDescent="0.25">
      <c r="A12410" s="358" t="s">
        <v>7108</v>
      </c>
      <c r="B12410" s="358" t="s">
        <v>7109</v>
      </c>
      <c r="C12410" s="358" t="s">
        <v>24</v>
      </c>
      <c r="D12410" s="358">
        <v>0.73</v>
      </c>
      <c r="E12410" s="243" t="s">
        <v>3777</v>
      </c>
      <c r="F12410" s="358">
        <v>0.92</v>
      </c>
    </row>
    <row r="12411" spans="1:6" ht="13.5" thickBot="1" x14ac:dyDescent="0.25">
      <c r="A12411" s="359" t="s">
        <v>7110</v>
      </c>
      <c r="B12411" s="359" t="s">
        <v>7111</v>
      </c>
      <c r="C12411" s="359" t="s">
        <v>24</v>
      </c>
      <c r="D12411" s="359">
        <v>0.66</v>
      </c>
      <c r="E12411" s="243" t="s">
        <v>3777</v>
      </c>
      <c r="F12411" s="359">
        <v>0.83</v>
      </c>
    </row>
    <row r="12412" spans="1:6" ht="13.5" thickBot="1" x14ac:dyDescent="0.25">
      <c r="A12412" s="358" t="s">
        <v>7112</v>
      </c>
      <c r="B12412" s="358" t="s">
        <v>7113</v>
      </c>
      <c r="C12412" s="358" t="s">
        <v>9</v>
      </c>
      <c r="D12412" s="358">
        <v>122.07</v>
      </c>
      <c r="E12412" s="243" t="s">
        <v>3777</v>
      </c>
      <c r="F12412" s="358">
        <v>154.66999999999999</v>
      </c>
    </row>
    <row r="12413" spans="1:6" ht="13.5" thickBot="1" x14ac:dyDescent="0.25">
      <c r="A12413" s="359" t="s">
        <v>7114</v>
      </c>
      <c r="B12413" s="359" t="s">
        <v>7115</v>
      </c>
      <c r="C12413" s="359" t="s">
        <v>298</v>
      </c>
      <c r="D12413" s="359">
        <v>179.79</v>
      </c>
      <c r="E12413" s="243" t="s">
        <v>3777</v>
      </c>
      <c r="F12413" s="359">
        <v>227.79</v>
      </c>
    </row>
    <row r="12414" spans="1:6" ht="13.5" thickBot="1" x14ac:dyDescent="0.25">
      <c r="A12414" s="358" t="s">
        <v>7116</v>
      </c>
      <c r="B12414" s="358" t="s">
        <v>7117</v>
      </c>
      <c r="C12414" s="358" t="s">
        <v>9</v>
      </c>
      <c r="D12414" s="358">
        <v>179.79</v>
      </c>
      <c r="E12414" s="243" t="s">
        <v>3777</v>
      </c>
      <c r="F12414" s="358">
        <v>227.79</v>
      </c>
    </row>
    <row r="12415" spans="1:6" ht="13.5" thickBot="1" x14ac:dyDescent="0.25">
      <c r="A12415" s="359" t="s">
        <v>7118</v>
      </c>
      <c r="B12415" s="359" t="s">
        <v>7119</v>
      </c>
      <c r="C12415" s="359" t="s">
        <v>9</v>
      </c>
      <c r="D12415" s="359">
        <v>173.76</v>
      </c>
      <c r="E12415" s="243" t="s">
        <v>3777</v>
      </c>
      <c r="F12415" s="359">
        <v>220.16</v>
      </c>
    </row>
    <row r="12416" spans="1:6" ht="13.5" thickBot="1" x14ac:dyDescent="0.25">
      <c r="A12416" s="358" t="s">
        <v>7120</v>
      </c>
      <c r="B12416" s="358" t="s">
        <v>7121</v>
      </c>
      <c r="C12416" s="358" t="s">
        <v>24</v>
      </c>
      <c r="D12416" s="358">
        <v>13.33</v>
      </c>
      <c r="E12416" s="243" t="s">
        <v>3777</v>
      </c>
      <c r="F12416" s="358">
        <v>16.88</v>
      </c>
    </row>
    <row r="12417" spans="1:6" ht="13.5" thickBot="1" x14ac:dyDescent="0.25">
      <c r="A12417" s="359" t="s">
        <v>7122</v>
      </c>
      <c r="B12417" s="359" t="s">
        <v>7123</v>
      </c>
      <c r="C12417" s="359" t="s">
        <v>24</v>
      </c>
      <c r="D12417" s="359">
        <v>13.5</v>
      </c>
      <c r="E12417" s="243" t="s">
        <v>3777</v>
      </c>
      <c r="F12417" s="359">
        <v>17.100000000000001</v>
      </c>
    </row>
    <row r="12418" spans="1:6" ht="13.5" thickBot="1" x14ac:dyDescent="0.25">
      <c r="A12418" s="358" t="s">
        <v>7124</v>
      </c>
      <c r="B12418" s="358" t="s">
        <v>7125</v>
      </c>
      <c r="C12418" s="358" t="s">
        <v>10</v>
      </c>
      <c r="D12418" s="358">
        <v>112.38</v>
      </c>
      <c r="E12418" s="243" t="s">
        <v>3777</v>
      </c>
      <c r="F12418" s="358">
        <v>142.38</v>
      </c>
    </row>
    <row r="12419" spans="1:6" ht="13.5" thickBot="1" x14ac:dyDescent="0.25">
      <c r="A12419" s="359" t="s">
        <v>7126</v>
      </c>
      <c r="B12419" s="359" t="s">
        <v>7127</v>
      </c>
      <c r="C12419" s="359" t="s">
        <v>24</v>
      </c>
      <c r="D12419" s="359">
        <v>58.05</v>
      </c>
      <c r="E12419" s="243" t="s">
        <v>3777</v>
      </c>
      <c r="F12419" s="359">
        <v>73.55</v>
      </c>
    </row>
    <row r="12420" spans="1:6" ht="13.5" thickBot="1" x14ac:dyDescent="0.25">
      <c r="A12420" s="358" t="s">
        <v>7128</v>
      </c>
      <c r="B12420" s="358" t="s">
        <v>7129</v>
      </c>
      <c r="C12420" s="358" t="s">
        <v>10</v>
      </c>
      <c r="D12420" s="358">
        <v>112.7</v>
      </c>
      <c r="E12420" s="243" t="s">
        <v>3777</v>
      </c>
      <c r="F12420" s="358">
        <v>142.80000000000001</v>
      </c>
    </row>
    <row r="12421" spans="1:6" ht="13.5" thickBot="1" x14ac:dyDescent="0.25">
      <c r="A12421" s="359" t="s">
        <v>7130</v>
      </c>
      <c r="B12421" s="359" t="s">
        <v>7131</v>
      </c>
      <c r="C12421" s="359" t="s">
        <v>24</v>
      </c>
      <c r="D12421" s="359">
        <v>58.88</v>
      </c>
      <c r="E12421" s="243" t="s">
        <v>3777</v>
      </c>
      <c r="F12421" s="359">
        <v>74.599999999999994</v>
      </c>
    </row>
    <row r="12422" spans="1:6" ht="13.5" thickBot="1" x14ac:dyDescent="0.25">
      <c r="A12422" s="358" t="s">
        <v>7132</v>
      </c>
      <c r="B12422" s="358" t="s">
        <v>7133</v>
      </c>
      <c r="C12422" s="358" t="s">
        <v>10</v>
      </c>
      <c r="D12422" s="358">
        <v>0.49</v>
      </c>
      <c r="E12422" s="243" t="s">
        <v>3777</v>
      </c>
      <c r="F12422" s="358">
        <v>0.62</v>
      </c>
    </row>
    <row r="12423" spans="1:6" ht="13.5" thickBot="1" x14ac:dyDescent="0.25">
      <c r="A12423" s="359" t="s">
        <v>7134</v>
      </c>
      <c r="B12423" s="359" t="s">
        <v>7135</v>
      </c>
      <c r="C12423" s="359" t="s">
        <v>10</v>
      </c>
      <c r="D12423" s="359">
        <v>0.73</v>
      </c>
      <c r="E12423" s="243" t="s">
        <v>3777</v>
      </c>
      <c r="F12423" s="359">
        <v>0.93</v>
      </c>
    </row>
    <row r="12424" spans="1:6" ht="13.5" thickBot="1" x14ac:dyDescent="0.25">
      <c r="A12424" s="358" t="s">
        <v>7136</v>
      </c>
      <c r="B12424" s="358" t="s">
        <v>7137</v>
      </c>
      <c r="C12424" s="358" t="s">
        <v>10</v>
      </c>
      <c r="D12424" s="358">
        <v>2.93</v>
      </c>
      <c r="E12424" s="243" t="s">
        <v>3777</v>
      </c>
      <c r="F12424" s="358">
        <v>3.71</v>
      </c>
    </row>
    <row r="12425" spans="1:6" ht="13.5" thickBot="1" x14ac:dyDescent="0.25">
      <c r="A12425" s="359" t="s">
        <v>7138</v>
      </c>
      <c r="B12425" s="359" t="s">
        <v>7139</v>
      </c>
      <c r="C12425" s="359" t="s">
        <v>10</v>
      </c>
      <c r="D12425" s="359">
        <v>0.98</v>
      </c>
      <c r="E12425" s="243" t="s">
        <v>3777</v>
      </c>
      <c r="F12425" s="359">
        <v>1.24</v>
      </c>
    </row>
    <row r="12426" spans="1:6" ht="13.5" thickBot="1" x14ac:dyDescent="0.25">
      <c r="A12426" s="358" t="s">
        <v>7140</v>
      </c>
      <c r="B12426" s="358" t="s">
        <v>7141</v>
      </c>
      <c r="C12426" s="358" t="s">
        <v>9</v>
      </c>
      <c r="D12426" s="358">
        <v>16.25</v>
      </c>
      <c r="E12426" s="243" t="s">
        <v>3777</v>
      </c>
      <c r="F12426" s="358">
        <v>20.59</v>
      </c>
    </row>
    <row r="12427" spans="1:6" ht="13.5" thickBot="1" x14ac:dyDescent="0.25">
      <c r="A12427" s="359" t="s">
        <v>7142</v>
      </c>
      <c r="B12427" s="359" t="s">
        <v>7143</v>
      </c>
      <c r="C12427" s="359" t="s">
        <v>9</v>
      </c>
      <c r="D12427" s="359">
        <v>47.14</v>
      </c>
      <c r="E12427" s="243" t="s">
        <v>3777</v>
      </c>
      <c r="F12427" s="359">
        <v>59.73</v>
      </c>
    </row>
    <row r="12428" spans="1:6" ht="13.5" thickBot="1" x14ac:dyDescent="0.25">
      <c r="A12428" s="358" t="s">
        <v>7144</v>
      </c>
      <c r="B12428" s="358" t="s">
        <v>7145</v>
      </c>
      <c r="C12428" s="358" t="s">
        <v>10</v>
      </c>
      <c r="D12428" s="358">
        <v>214.68</v>
      </c>
      <c r="E12428" s="243" t="s">
        <v>3777</v>
      </c>
      <c r="F12428" s="358">
        <v>272</v>
      </c>
    </row>
    <row r="12429" spans="1:6" ht="13.5" thickBot="1" x14ac:dyDescent="0.25">
      <c r="A12429" s="359" t="s">
        <v>7146</v>
      </c>
      <c r="B12429" s="359" t="s">
        <v>7147</v>
      </c>
      <c r="C12429" s="359" t="s">
        <v>10</v>
      </c>
      <c r="D12429" s="359">
        <v>318.76</v>
      </c>
      <c r="E12429" s="243" t="s">
        <v>3777</v>
      </c>
      <c r="F12429" s="359">
        <v>403.87</v>
      </c>
    </row>
    <row r="12430" spans="1:6" ht="13.5" thickBot="1" x14ac:dyDescent="0.25">
      <c r="A12430" s="358" t="s">
        <v>7148</v>
      </c>
      <c r="B12430" s="358" t="s">
        <v>7149</v>
      </c>
      <c r="C12430" s="358" t="s">
        <v>10</v>
      </c>
      <c r="D12430" s="358">
        <v>463.98</v>
      </c>
      <c r="E12430" s="243" t="s">
        <v>3777</v>
      </c>
      <c r="F12430" s="358">
        <v>587.86</v>
      </c>
    </row>
    <row r="12431" spans="1:6" ht="13.5" thickBot="1" x14ac:dyDescent="0.25">
      <c r="A12431" s="359" t="s">
        <v>7150</v>
      </c>
      <c r="B12431" s="359" t="s">
        <v>7151</v>
      </c>
      <c r="C12431" s="359" t="s">
        <v>10</v>
      </c>
      <c r="D12431" s="359">
        <v>688.02</v>
      </c>
      <c r="E12431" s="243" t="s">
        <v>3777</v>
      </c>
      <c r="F12431" s="359">
        <v>871.72</v>
      </c>
    </row>
    <row r="12432" spans="1:6" ht="13.5" thickBot="1" x14ac:dyDescent="0.25">
      <c r="A12432" s="358" t="s">
        <v>7152</v>
      </c>
      <c r="B12432" s="358" t="s">
        <v>7153</v>
      </c>
      <c r="C12432" s="358" t="s">
        <v>10</v>
      </c>
      <c r="D12432" s="358">
        <v>123.5</v>
      </c>
      <c r="E12432" s="243" t="s">
        <v>3777</v>
      </c>
      <c r="F12432" s="358">
        <v>156.47</v>
      </c>
    </row>
    <row r="12433" spans="1:6" ht="13.5" thickBot="1" x14ac:dyDescent="0.25">
      <c r="A12433" s="359" t="s">
        <v>7154</v>
      </c>
      <c r="B12433" s="359" t="s">
        <v>7155</v>
      </c>
      <c r="C12433" s="359" t="s">
        <v>10</v>
      </c>
      <c r="D12433" s="359">
        <v>325.13</v>
      </c>
      <c r="E12433" s="243" t="s">
        <v>3777</v>
      </c>
      <c r="F12433" s="359">
        <v>411.94</v>
      </c>
    </row>
    <row r="12434" spans="1:6" ht="13.5" thickBot="1" x14ac:dyDescent="0.25">
      <c r="A12434" s="358" t="s">
        <v>7156</v>
      </c>
      <c r="B12434" s="358" t="s">
        <v>7157</v>
      </c>
      <c r="C12434" s="358" t="s">
        <v>10</v>
      </c>
      <c r="D12434" s="358">
        <v>432.58</v>
      </c>
      <c r="E12434" s="243" t="s">
        <v>3777</v>
      </c>
      <c r="F12434" s="358">
        <v>548.08000000000004</v>
      </c>
    </row>
    <row r="12435" spans="1:6" ht="13.5" thickBot="1" x14ac:dyDescent="0.25">
      <c r="A12435" s="359" t="s">
        <v>7158</v>
      </c>
      <c r="B12435" s="359" t="s">
        <v>7159</v>
      </c>
      <c r="C12435" s="359" t="s">
        <v>10</v>
      </c>
      <c r="D12435" s="359">
        <v>485.51</v>
      </c>
      <c r="E12435" s="243" t="s">
        <v>3777</v>
      </c>
      <c r="F12435" s="359">
        <v>615.14</v>
      </c>
    </row>
    <row r="12436" spans="1:6" ht="13.5" thickBot="1" x14ac:dyDescent="0.25">
      <c r="A12436" s="358" t="s">
        <v>7160</v>
      </c>
      <c r="B12436" s="358" t="s">
        <v>7161</v>
      </c>
      <c r="C12436" s="358" t="s">
        <v>10</v>
      </c>
      <c r="D12436" s="358">
        <v>939.21</v>
      </c>
      <c r="E12436" s="243" t="s">
        <v>3777</v>
      </c>
      <c r="F12436" s="360">
        <v>1189.98</v>
      </c>
    </row>
    <row r="12437" spans="1:6" ht="13.5" thickBot="1" x14ac:dyDescent="0.25">
      <c r="A12437" s="359" t="s">
        <v>7162</v>
      </c>
      <c r="B12437" s="359" t="s">
        <v>7163</v>
      </c>
      <c r="C12437" s="359" t="s">
        <v>10</v>
      </c>
      <c r="D12437" s="359">
        <v>138.30000000000001</v>
      </c>
      <c r="E12437" s="243" t="s">
        <v>3777</v>
      </c>
      <c r="F12437" s="359">
        <v>175.22</v>
      </c>
    </row>
    <row r="12438" spans="1:6" ht="13.5" thickBot="1" x14ac:dyDescent="0.25">
      <c r="A12438" s="358" t="s">
        <v>7164</v>
      </c>
      <c r="B12438" s="358" t="s">
        <v>7165</v>
      </c>
      <c r="C12438" s="358" t="s">
        <v>10</v>
      </c>
      <c r="D12438" s="358">
        <v>340.44</v>
      </c>
      <c r="E12438" s="243" t="s">
        <v>3777</v>
      </c>
      <c r="F12438" s="358">
        <v>431.34</v>
      </c>
    </row>
    <row r="12439" spans="1:6" ht="13.5" thickBot="1" x14ac:dyDescent="0.25">
      <c r="A12439" s="359" t="s">
        <v>7166</v>
      </c>
      <c r="B12439" s="359" t="s">
        <v>7167</v>
      </c>
      <c r="C12439" s="359" t="s">
        <v>10</v>
      </c>
      <c r="D12439" s="359">
        <v>427.6</v>
      </c>
      <c r="E12439" s="243" t="s">
        <v>3777</v>
      </c>
      <c r="F12439" s="359">
        <v>541.77</v>
      </c>
    </row>
    <row r="12440" spans="1:6" ht="13.5" thickBot="1" x14ac:dyDescent="0.25">
      <c r="A12440" s="358" t="s">
        <v>7168</v>
      </c>
      <c r="B12440" s="358" t="s">
        <v>7169</v>
      </c>
      <c r="C12440" s="358" t="s">
        <v>10</v>
      </c>
      <c r="D12440" s="358">
        <v>524.62</v>
      </c>
      <c r="E12440" s="243" t="s">
        <v>3777</v>
      </c>
      <c r="F12440" s="358">
        <v>664.69</v>
      </c>
    </row>
    <row r="12441" spans="1:6" ht="13.5" thickBot="1" x14ac:dyDescent="0.25">
      <c r="A12441" s="359" t="s">
        <v>7170</v>
      </c>
      <c r="B12441" s="359" t="s">
        <v>7171</v>
      </c>
      <c r="C12441" s="359" t="s">
        <v>10</v>
      </c>
      <c r="D12441" s="359">
        <v>849.39</v>
      </c>
      <c r="E12441" s="243" t="s">
        <v>3777</v>
      </c>
      <c r="F12441" s="361">
        <v>1076.18</v>
      </c>
    </row>
    <row r="12442" spans="1:6" ht="13.5" thickBot="1" x14ac:dyDescent="0.25">
      <c r="A12442" s="358" t="s">
        <v>7172</v>
      </c>
      <c r="B12442" s="358" t="s">
        <v>7173</v>
      </c>
      <c r="C12442" s="358" t="s">
        <v>10</v>
      </c>
      <c r="D12442" s="358">
        <v>176.8</v>
      </c>
      <c r="E12442" s="243" t="s">
        <v>3777</v>
      </c>
      <c r="F12442" s="358">
        <v>224</v>
      </c>
    </row>
    <row r="12443" spans="1:6" ht="13.5" thickBot="1" x14ac:dyDescent="0.25">
      <c r="A12443" s="359" t="s">
        <v>7174</v>
      </c>
      <c r="B12443" s="359" t="s">
        <v>7175</v>
      </c>
      <c r="C12443" s="359" t="s">
        <v>10</v>
      </c>
      <c r="D12443" s="359">
        <v>397.55</v>
      </c>
      <c r="E12443" s="243" t="s">
        <v>3777</v>
      </c>
      <c r="F12443" s="359">
        <v>503.7</v>
      </c>
    </row>
    <row r="12444" spans="1:6" ht="13.5" thickBot="1" x14ac:dyDescent="0.25">
      <c r="A12444" s="358" t="s">
        <v>7176</v>
      </c>
      <c r="B12444" s="358" t="s">
        <v>7177</v>
      </c>
      <c r="C12444" s="358" t="s">
        <v>10</v>
      </c>
      <c r="D12444" s="358">
        <v>481.49</v>
      </c>
      <c r="E12444" s="243" t="s">
        <v>3777</v>
      </c>
      <c r="F12444" s="358">
        <v>610.04999999999995</v>
      </c>
    </row>
    <row r="12445" spans="1:6" ht="13.5" thickBot="1" x14ac:dyDescent="0.25">
      <c r="A12445" s="359" t="s">
        <v>7178</v>
      </c>
      <c r="B12445" s="359" t="s">
        <v>7179</v>
      </c>
      <c r="C12445" s="359" t="s">
        <v>10</v>
      </c>
      <c r="D12445" s="359">
        <v>601.4</v>
      </c>
      <c r="E12445" s="243" t="s">
        <v>3777</v>
      </c>
      <c r="F12445" s="359">
        <v>761.97</v>
      </c>
    </row>
    <row r="12446" spans="1:6" ht="13.5" thickBot="1" x14ac:dyDescent="0.25">
      <c r="A12446" s="358" t="s">
        <v>7180</v>
      </c>
      <c r="B12446" s="358" t="s">
        <v>7181</v>
      </c>
      <c r="C12446" s="358" t="s">
        <v>10</v>
      </c>
      <c r="D12446" s="360">
        <v>1091.9100000000001</v>
      </c>
      <c r="E12446" s="243" t="s">
        <v>3777</v>
      </c>
      <c r="F12446" s="360">
        <v>1383.45</v>
      </c>
    </row>
    <row r="12447" spans="1:6" ht="13.5" thickBot="1" x14ac:dyDescent="0.25">
      <c r="A12447" s="359" t="s">
        <v>7182</v>
      </c>
      <c r="B12447" s="359" t="s">
        <v>7183</v>
      </c>
      <c r="C12447" s="359" t="s">
        <v>10</v>
      </c>
      <c r="D12447" s="359">
        <v>279.33</v>
      </c>
      <c r="E12447" s="243" t="s">
        <v>3777</v>
      </c>
      <c r="F12447" s="359">
        <v>353.91</v>
      </c>
    </row>
    <row r="12448" spans="1:6" ht="13.5" thickBot="1" x14ac:dyDescent="0.25">
      <c r="A12448" s="358" t="s">
        <v>7184</v>
      </c>
      <c r="B12448" s="358" t="s">
        <v>7185</v>
      </c>
      <c r="C12448" s="358" t="s">
        <v>10</v>
      </c>
      <c r="D12448" s="358">
        <v>406.94</v>
      </c>
      <c r="E12448" s="243" t="s">
        <v>3777</v>
      </c>
      <c r="F12448" s="358">
        <v>515.59</v>
      </c>
    </row>
    <row r="12449" spans="1:6" ht="13.5" thickBot="1" x14ac:dyDescent="0.25">
      <c r="A12449" s="359" t="s">
        <v>7186</v>
      </c>
      <c r="B12449" s="359" t="s">
        <v>7187</v>
      </c>
      <c r="C12449" s="359" t="s">
        <v>10</v>
      </c>
      <c r="D12449" s="359">
        <v>493.62</v>
      </c>
      <c r="E12449" s="243" t="s">
        <v>3777</v>
      </c>
      <c r="F12449" s="359">
        <v>625.41999999999996</v>
      </c>
    </row>
    <row r="12450" spans="1:6" ht="13.5" thickBot="1" x14ac:dyDescent="0.25">
      <c r="A12450" s="358" t="s">
        <v>7188</v>
      </c>
      <c r="B12450" s="358" t="s">
        <v>7189</v>
      </c>
      <c r="C12450" s="358" t="s">
        <v>10</v>
      </c>
      <c r="D12450" s="358">
        <v>701.66</v>
      </c>
      <c r="E12450" s="243" t="s">
        <v>3777</v>
      </c>
      <c r="F12450" s="358">
        <v>889</v>
      </c>
    </row>
    <row r="12451" spans="1:6" ht="13.5" thickBot="1" x14ac:dyDescent="0.25">
      <c r="A12451" s="359" t="s">
        <v>7190</v>
      </c>
      <c r="B12451" s="359" t="s">
        <v>7191</v>
      </c>
      <c r="C12451" s="359" t="s">
        <v>10</v>
      </c>
      <c r="D12451" s="359">
        <v>937.67</v>
      </c>
      <c r="E12451" s="243" t="s">
        <v>3777</v>
      </c>
      <c r="F12451" s="361">
        <v>1188.03</v>
      </c>
    </row>
    <row r="12452" spans="1:6" ht="13.5" thickBot="1" x14ac:dyDescent="0.25">
      <c r="A12452" s="358" t="s">
        <v>7192</v>
      </c>
      <c r="B12452" s="358" t="s">
        <v>7193</v>
      </c>
      <c r="C12452" s="358" t="s">
        <v>10</v>
      </c>
      <c r="D12452" s="358">
        <v>224.59</v>
      </c>
      <c r="E12452" s="243" t="s">
        <v>3777</v>
      </c>
      <c r="F12452" s="358">
        <v>284.55</v>
      </c>
    </row>
    <row r="12453" spans="1:6" ht="13.5" thickBot="1" x14ac:dyDescent="0.25">
      <c r="A12453" s="359" t="s">
        <v>7194</v>
      </c>
      <c r="B12453" s="359" t="s">
        <v>7195</v>
      </c>
      <c r="C12453" s="359" t="s">
        <v>10</v>
      </c>
      <c r="D12453" s="359">
        <v>335.15</v>
      </c>
      <c r="E12453" s="243" t="s">
        <v>3777</v>
      </c>
      <c r="F12453" s="359">
        <v>424.63</v>
      </c>
    </row>
    <row r="12454" spans="1:6" ht="13.5" thickBot="1" x14ac:dyDescent="0.25">
      <c r="A12454" s="358" t="s">
        <v>7196</v>
      </c>
      <c r="B12454" s="358" t="s">
        <v>7197</v>
      </c>
      <c r="C12454" s="358" t="s">
        <v>10</v>
      </c>
      <c r="D12454" s="358">
        <v>488.45</v>
      </c>
      <c r="E12454" s="243" t="s">
        <v>3777</v>
      </c>
      <c r="F12454" s="358">
        <v>618.87</v>
      </c>
    </row>
    <row r="12455" spans="1:6" ht="13.5" thickBot="1" x14ac:dyDescent="0.25">
      <c r="A12455" s="359" t="s">
        <v>7198</v>
      </c>
      <c r="B12455" s="359" t="s">
        <v>7199</v>
      </c>
      <c r="C12455" s="359" t="s">
        <v>10</v>
      </c>
      <c r="D12455" s="359">
        <v>719.51</v>
      </c>
      <c r="E12455" s="243" t="s">
        <v>3777</v>
      </c>
      <c r="F12455" s="359">
        <v>911.62</v>
      </c>
    </row>
    <row r="12456" spans="1:6" ht="13.5" thickBot="1" x14ac:dyDescent="0.25">
      <c r="A12456" s="358" t="s">
        <v>7200</v>
      </c>
      <c r="B12456" s="358" t="s">
        <v>7201</v>
      </c>
      <c r="C12456" s="358" t="s">
        <v>24</v>
      </c>
      <c r="D12456" s="358">
        <v>5.73</v>
      </c>
      <c r="E12456" s="243" t="s">
        <v>3777</v>
      </c>
      <c r="F12456" s="358">
        <v>7.26</v>
      </c>
    </row>
    <row r="12457" spans="1:6" ht="13.5" thickBot="1" x14ac:dyDescent="0.25">
      <c r="A12457" s="359" t="s">
        <v>7202</v>
      </c>
      <c r="B12457" s="359" t="s">
        <v>7203</v>
      </c>
      <c r="C12457" s="359" t="s">
        <v>24</v>
      </c>
      <c r="D12457" s="359">
        <v>25.23</v>
      </c>
      <c r="E12457" s="243" t="s">
        <v>3777</v>
      </c>
      <c r="F12457" s="359">
        <v>31.97</v>
      </c>
    </row>
    <row r="12458" spans="1:6" ht="13.5" thickBot="1" x14ac:dyDescent="0.25">
      <c r="A12458" s="358" t="s">
        <v>7204</v>
      </c>
      <c r="B12458" s="358" t="s">
        <v>7205</v>
      </c>
      <c r="C12458" s="358" t="s">
        <v>11</v>
      </c>
      <c r="D12458" s="358">
        <v>27.94</v>
      </c>
      <c r="E12458" s="243" t="s">
        <v>3777</v>
      </c>
      <c r="F12458" s="358">
        <v>35.4</v>
      </c>
    </row>
    <row r="12459" spans="1:6" ht="13.5" thickBot="1" x14ac:dyDescent="0.25">
      <c r="A12459" s="359" t="s">
        <v>7206</v>
      </c>
      <c r="B12459" s="359" t="s">
        <v>7207</v>
      </c>
      <c r="C12459" s="359" t="s">
        <v>11</v>
      </c>
      <c r="D12459" s="359">
        <v>28.53</v>
      </c>
      <c r="E12459" s="243" t="s">
        <v>3777</v>
      </c>
      <c r="F12459" s="359">
        <v>36.15</v>
      </c>
    </row>
    <row r="12460" spans="1:6" ht="13.5" thickBot="1" x14ac:dyDescent="0.25">
      <c r="A12460" s="358" t="s">
        <v>7208</v>
      </c>
      <c r="B12460" s="358" t="s">
        <v>7209</v>
      </c>
      <c r="C12460" s="358" t="s">
        <v>10</v>
      </c>
      <c r="D12460" s="358">
        <v>167.29</v>
      </c>
      <c r="E12460" s="243" t="s">
        <v>3777</v>
      </c>
      <c r="F12460" s="358">
        <v>211.96</v>
      </c>
    </row>
    <row r="12461" spans="1:6" ht="13.5" thickBot="1" x14ac:dyDescent="0.25">
      <c r="A12461" s="359" t="s">
        <v>7210</v>
      </c>
      <c r="B12461" s="359" t="s">
        <v>7211</v>
      </c>
      <c r="C12461" s="359" t="s">
        <v>24</v>
      </c>
      <c r="D12461" s="359">
        <v>1.89</v>
      </c>
      <c r="E12461" s="243" t="s">
        <v>3777</v>
      </c>
      <c r="F12461" s="359">
        <v>2.39</v>
      </c>
    </row>
    <row r="12462" spans="1:6" ht="13.5" thickBot="1" x14ac:dyDescent="0.25">
      <c r="A12462" s="358" t="s">
        <v>7212</v>
      </c>
      <c r="B12462" s="358" t="s">
        <v>7213</v>
      </c>
      <c r="C12462" s="358" t="s">
        <v>24</v>
      </c>
      <c r="D12462" s="358">
        <v>34.85</v>
      </c>
      <c r="E12462" s="243" t="s">
        <v>3777</v>
      </c>
      <c r="F12462" s="358">
        <v>44.15</v>
      </c>
    </row>
    <row r="12463" spans="1:6" ht="13.5" thickBot="1" x14ac:dyDescent="0.25">
      <c r="A12463" s="359" t="s">
        <v>7214</v>
      </c>
      <c r="B12463" s="359" t="s">
        <v>7215</v>
      </c>
      <c r="C12463" s="359" t="s">
        <v>10</v>
      </c>
      <c r="D12463" s="359">
        <v>23.59</v>
      </c>
      <c r="E12463" s="243" t="s">
        <v>3777</v>
      </c>
      <c r="F12463" s="359">
        <v>29.89</v>
      </c>
    </row>
    <row r="12464" spans="1:6" ht="13.5" thickBot="1" x14ac:dyDescent="0.25">
      <c r="A12464" s="358" t="s">
        <v>7216</v>
      </c>
      <c r="B12464" s="358" t="s">
        <v>7217</v>
      </c>
      <c r="C12464" s="358" t="s">
        <v>10</v>
      </c>
      <c r="D12464" s="358">
        <v>5.71</v>
      </c>
      <c r="E12464" s="243" t="s">
        <v>3777</v>
      </c>
      <c r="F12464" s="358">
        <v>7.24</v>
      </c>
    </row>
    <row r="12465" spans="1:6" ht="13.5" thickBot="1" x14ac:dyDescent="0.25">
      <c r="A12465" s="359" t="s">
        <v>7218</v>
      </c>
      <c r="B12465" s="359" t="s">
        <v>7219</v>
      </c>
      <c r="C12465" s="359" t="s">
        <v>10</v>
      </c>
      <c r="D12465" s="359">
        <v>21.7</v>
      </c>
      <c r="E12465" s="243" t="s">
        <v>3777</v>
      </c>
      <c r="F12465" s="359">
        <v>27.49</v>
      </c>
    </row>
    <row r="12466" spans="1:6" ht="13.5" thickBot="1" x14ac:dyDescent="0.25">
      <c r="A12466" s="358" t="s">
        <v>7220</v>
      </c>
      <c r="B12466" s="358" t="s">
        <v>7221</v>
      </c>
      <c r="C12466" s="358" t="s">
        <v>10</v>
      </c>
      <c r="D12466" s="358">
        <v>17.29</v>
      </c>
      <c r="E12466" s="243" t="s">
        <v>3777</v>
      </c>
      <c r="F12466" s="358">
        <v>21.91</v>
      </c>
    </row>
    <row r="12467" spans="1:6" ht="13.5" thickBot="1" x14ac:dyDescent="0.25">
      <c r="A12467" s="359" t="s">
        <v>7222</v>
      </c>
      <c r="B12467" s="359" t="s">
        <v>7223</v>
      </c>
      <c r="C12467" s="359" t="s">
        <v>10</v>
      </c>
      <c r="D12467" s="359">
        <v>24.23</v>
      </c>
      <c r="E12467" s="243" t="s">
        <v>3777</v>
      </c>
      <c r="F12467" s="359">
        <v>30.71</v>
      </c>
    </row>
    <row r="12468" spans="1:6" ht="13.5" thickBot="1" x14ac:dyDescent="0.25">
      <c r="A12468" s="358" t="s">
        <v>7224</v>
      </c>
      <c r="B12468" s="358" t="s">
        <v>7225</v>
      </c>
      <c r="C12468" s="358" t="s">
        <v>10</v>
      </c>
      <c r="D12468" s="358">
        <v>20.51</v>
      </c>
      <c r="E12468" s="243" t="s">
        <v>3777</v>
      </c>
      <c r="F12468" s="358">
        <v>25.99</v>
      </c>
    </row>
    <row r="12469" spans="1:6" ht="13.5" thickBot="1" x14ac:dyDescent="0.25">
      <c r="A12469" s="359" t="s">
        <v>7226</v>
      </c>
      <c r="B12469" s="359" t="s">
        <v>7227</v>
      </c>
      <c r="C12469" s="359" t="s">
        <v>10</v>
      </c>
      <c r="D12469" s="359">
        <v>22.02</v>
      </c>
      <c r="E12469" s="243" t="s">
        <v>3777</v>
      </c>
      <c r="F12469" s="359">
        <v>27.9</v>
      </c>
    </row>
    <row r="12470" spans="1:6" ht="13.5" thickBot="1" x14ac:dyDescent="0.25">
      <c r="A12470" s="358" t="s">
        <v>7228</v>
      </c>
      <c r="B12470" s="358" t="s">
        <v>7229</v>
      </c>
      <c r="C12470" s="358" t="s">
        <v>10</v>
      </c>
      <c r="D12470" s="358">
        <v>17.61</v>
      </c>
      <c r="E12470" s="243" t="s">
        <v>3777</v>
      </c>
      <c r="F12470" s="358">
        <v>22.32</v>
      </c>
    </row>
    <row r="12471" spans="1:6" ht="13.5" thickBot="1" x14ac:dyDescent="0.25">
      <c r="A12471" s="359" t="s">
        <v>7230</v>
      </c>
      <c r="B12471" s="359" t="s">
        <v>7231</v>
      </c>
      <c r="C12471" s="359" t="s">
        <v>10</v>
      </c>
      <c r="D12471" s="359">
        <v>11.71</v>
      </c>
      <c r="E12471" s="243" t="s">
        <v>3777</v>
      </c>
      <c r="F12471" s="359">
        <v>14.83</v>
      </c>
    </row>
    <row r="12472" spans="1:6" ht="13.5" thickBot="1" x14ac:dyDescent="0.25">
      <c r="A12472" s="358" t="s">
        <v>7232</v>
      </c>
      <c r="B12472" s="358" t="s">
        <v>7233</v>
      </c>
      <c r="C12472" s="358" t="s">
        <v>9</v>
      </c>
      <c r="D12472" s="358">
        <v>89.35</v>
      </c>
      <c r="E12472" s="243" t="s">
        <v>3777</v>
      </c>
      <c r="F12472" s="358">
        <v>113.2</v>
      </c>
    </row>
    <row r="12473" spans="1:6" ht="13.5" thickBot="1" x14ac:dyDescent="0.25">
      <c r="A12473" s="359" t="s">
        <v>7234</v>
      </c>
      <c r="B12473" s="359" t="s">
        <v>7235</v>
      </c>
      <c r="C12473" s="359" t="s">
        <v>9</v>
      </c>
      <c r="D12473" s="359">
        <v>19.649999999999999</v>
      </c>
      <c r="E12473" s="243" t="s">
        <v>3777</v>
      </c>
      <c r="F12473" s="359">
        <v>24.89</v>
      </c>
    </row>
    <row r="12474" spans="1:6" ht="13.5" thickBot="1" x14ac:dyDescent="0.25">
      <c r="A12474" s="358" t="s">
        <v>7236</v>
      </c>
      <c r="B12474" s="358" t="s">
        <v>7237</v>
      </c>
      <c r="C12474" s="358" t="s">
        <v>9</v>
      </c>
      <c r="D12474" s="358">
        <v>21.59</v>
      </c>
      <c r="E12474" s="243" t="s">
        <v>3777</v>
      </c>
      <c r="F12474" s="358">
        <v>27.36</v>
      </c>
    </row>
    <row r="12475" spans="1:6" ht="13.5" thickBot="1" x14ac:dyDescent="0.25">
      <c r="A12475" s="359" t="s">
        <v>7238</v>
      </c>
      <c r="B12475" s="359" t="s">
        <v>7239</v>
      </c>
      <c r="C12475" s="359" t="s">
        <v>9</v>
      </c>
      <c r="D12475" s="359">
        <v>26.99</v>
      </c>
      <c r="E12475" s="243" t="s">
        <v>3777</v>
      </c>
      <c r="F12475" s="359">
        <v>34.200000000000003</v>
      </c>
    </row>
    <row r="12476" spans="1:6" ht="13.5" thickBot="1" x14ac:dyDescent="0.25">
      <c r="A12476" s="358" t="s">
        <v>7240</v>
      </c>
      <c r="B12476" s="358" t="s">
        <v>7241</v>
      </c>
      <c r="C12476" s="358" t="s">
        <v>9</v>
      </c>
      <c r="D12476" s="358">
        <v>59.54</v>
      </c>
      <c r="E12476" s="243" t="s">
        <v>3777</v>
      </c>
      <c r="F12476" s="358">
        <v>75.44</v>
      </c>
    </row>
    <row r="12477" spans="1:6" ht="13.5" thickBot="1" x14ac:dyDescent="0.25">
      <c r="A12477" s="359" t="s">
        <v>7242</v>
      </c>
      <c r="B12477" s="359" t="s">
        <v>7243</v>
      </c>
      <c r="C12477" s="359" t="s">
        <v>7082</v>
      </c>
      <c r="D12477" s="361">
        <v>1354.21</v>
      </c>
      <c r="E12477" s="243" t="s">
        <v>3777</v>
      </c>
      <c r="F12477" s="361">
        <v>1715.78</v>
      </c>
    </row>
    <row r="12478" spans="1:6" ht="13.5" thickBot="1" x14ac:dyDescent="0.25">
      <c r="A12478" s="358" t="s">
        <v>7244</v>
      </c>
      <c r="B12478" s="358" t="s">
        <v>7245</v>
      </c>
      <c r="C12478" s="358" t="s">
        <v>7082</v>
      </c>
      <c r="D12478" s="360">
        <v>3250.1</v>
      </c>
      <c r="E12478" s="243" t="s">
        <v>3777</v>
      </c>
      <c r="F12478" s="360">
        <v>4117.88</v>
      </c>
    </row>
    <row r="12479" spans="1:6" ht="13.5" thickBot="1" x14ac:dyDescent="0.25">
      <c r="A12479" s="359" t="s">
        <v>7246</v>
      </c>
      <c r="B12479" s="359" t="s">
        <v>7247</v>
      </c>
      <c r="C12479" s="359" t="s">
        <v>7082</v>
      </c>
      <c r="D12479" s="359">
        <v>257.60000000000002</v>
      </c>
      <c r="E12479" s="243" t="s">
        <v>3777</v>
      </c>
      <c r="F12479" s="359">
        <v>326.38</v>
      </c>
    </row>
    <row r="12480" spans="1:6" ht="13.5" thickBot="1" x14ac:dyDescent="0.25">
      <c r="A12480" s="358" t="s">
        <v>7248</v>
      </c>
      <c r="B12480" s="358" t="s">
        <v>7249</v>
      </c>
      <c r="C12480" s="358" t="s">
        <v>24</v>
      </c>
      <c r="D12480" s="358">
        <v>0.1</v>
      </c>
      <c r="E12480" s="243" t="s">
        <v>3777</v>
      </c>
      <c r="F12480" s="358">
        <v>0.13</v>
      </c>
    </row>
    <row r="12481" spans="1:6" ht="13.5" thickBot="1" x14ac:dyDescent="0.25">
      <c r="A12481" s="359" t="s">
        <v>7250</v>
      </c>
      <c r="B12481" s="359" t="s">
        <v>7251</v>
      </c>
      <c r="C12481" s="359" t="s">
        <v>24</v>
      </c>
      <c r="D12481" s="359">
        <v>0.54</v>
      </c>
      <c r="E12481" s="243" t="s">
        <v>3777</v>
      </c>
      <c r="F12481" s="359">
        <v>0.69</v>
      </c>
    </row>
    <row r="12482" spans="1:6" ht="13.5" thickBot="1" x14ac:dyDescent="0.25">
      <c r="A12482" s="358" t="s">
        <v>7252</v>
      </c>
      <c r="B12482" s="358" t="s">
        <v>7253</v>
      </c>
      <c r="C12482" s="358" t="s">
        <v>5093</v>
      </c>
      <c r="D12482" s="358">
        <v>0.66</v>
      </c>
      <c r="E12482" s="243" t="s">
        <v>3777</v>
      </c>
      <c r="F12482" s="358">
        <v>0.84</v>
      </c>
    </row>
    <row r="12483" spans="1:6" ht="13.5" thickBot="1" x14ac:dyDescent="0.25">
      <c r="A12483" s="359" t="s">
        <v>7254</v>
      </c>
      <c r="B12483" s="359" t="s">
        <v>7255</v>
      </c>
      <c r="C12483" s="359" t="s">
        <v>5093</v>
      </c>
      <c r="D12483" s="359">
        <v>0.82</v>
      </c>
      <c r="E12483" s="243" t="s">
        <v>3777</v>
      </c>
      <c r="F12483" s="359">
        <v>1.04</v>
      </c>
    </row>
    <row r="12484" spans="1:6" ht="13.5" thickBot="1" x14ac:dyDescent="0.25">
      <c r="A12484" s="358" t="s">
        <v>7256</v>
      </c>
      <c r="B12484" s="358" t="s">
        <v>7257</v>
      </c>
      <c r="C12484" s="358" t="s">
        <v>5093</v>
      </c>
      <c r="D12484" s="358">
        <v>1.23</v>
      </c>
      <c r="E12484" s="243" t="s">
        <v>3777</v>
      </c>
      <c r="F12484" s="358">
        <v>1.56</v>
      </c>
    </row>
    <row r="12485" spans="1:6" ht="13.5" thickBot="1" x14ac:dyDescent="0.25">
      <c r="A12485" s="359" t="s">
        <v>7258</v>
      </c>
      <c r="B12485" s="359" t="s">
        <v>5109</v>
      </c>
      <c r="C12485" s="359" t="s">
        <v>5093</v>
      </c>
      <c r="D12485" s="359">
        <v>0.54</v>
      </c>
      <c r="E12485" s="243" t="s">
        <v>3777</v>
      </c>
      <c r="F12485" s="359">
        <v>0.69</v>
      </c>
    </row>
    <row r="12486" spans="1:6" ht="13.5" thickBot="1" x14ac:dyDescent="0.25">
      <c r="A12486" s="358" t="s">
        <v>7259</v>
      </c>
      <c r="B12486" s="358" t="s">
        <v>5111</v>
      </c>
      <c r="C12486" s="358" t="s">
        <v>5093</v>
      </c>
      <c r="D12486" s="358">
        <v>0.56000000000000005</v>
      </c>
      <c r="E12486" s="243" t="s">
        <v>3777</v>
      </c>
      <c r="F12486" s="358">
        <v>0.71</v>
      </c>
    </row>
    <row r="12487" spans="1:6" ht="13.5" thickBot="1" x14ac:dyDescent="0.25">
      <c r="A12487" s="359" t="s">
        <v>7260</v>
      </c>
      <c r="B12487" s="359" t="s">
        <v>7261</v>
      </c>
      <c r="C12487" s="359" t="s">
        <v>5093</v>
      </c>
      <c r="D12487" s="359">
        <v>0.53</v>
      </c>
      <c r="E12487" s="243" t="s">
        <v>3777</v>
      </c>
      <c r="F12487" s="359">
        <v>0.67</v>
      </c>
    </row>
    <row r="12488" spans="1:6" ht="13.5" thickBot="1" x14ac:dyDescent="0.25">
      <c r="A12488" s="358" t="s">
        <v>7262</v>
      </c>
      <c r="B12488" s="358" t="s">
        <v>7263</v>
      </c>
      <c r="C12488" s="358" t="s">
        <v>5093</v>
      </c>
      <c r="D12488" s="358">
        <v>0.96</v>
      </c>
      <c r="E12488" s="243" t="s">
        <v>3777</v>
      </c>
      <c r="F12488" s="358">
        <v>1.22</v>
      </c>
    </row>
    <row r="12489" spans="1:6" ht="13.5" thickBot="1" x14ac:dyDescent="0.25">
      <c r="A12489" s="359" t="s">
        <v>7264</v>
      </c>
      <c r="B12489" s="359" t="s">
        <v>7265</v>
      </c>
      <c r="C12489" s="359" t="s">
        <v>5093</v>
      </c>
      <c r="D12489" s="359">
        <v>0.62</v>
      </c>
      <c r="E12489" s="243" t="s">
        <v>3777</v>
      </c>
      <c r="F12489" s="359">
        <v>0.78</v>
      </c>
    </row>
    <row r="12490" spans="1:6" ht="13.5" thickBot="1" x14ac:dyDescent="0.25">
      <c r="A12490" s="358" t="s">
        <v>7266</v>
      </c>
      <c r="B12490" s="358" t="s">
        <v>7267</v>
      </c>
      <c r="C12490" s="358" t="s">
        <v>5093</v>
      </c>
      <c r="D12490" s="358">
        <v>0.96</v>
      </c>
      <c r="E12490" s="243" t="s">
        <v>3777</v>
      </c>
      <c r="F12490" s="358">
        <v>1.22</v>
      </c>
    </row>
    <row r="12491" spans="1:6" ht="13.5" thickBot="1" x14ac:dyDescent="0.25">
      <c r="A12491" s="359" t="s">
        <v>7268</v>
      </c>
      <c r="B12491" s="359" t="s">
        <v>5135</v>
      </c>
      <c r="C12491" s="359" t="s">
        <v>5093</v>
      </c>
      <c r="D12491" s="359">
        <v>0.36</v>
      </c>
      <c r="E12491" s="243" t="s">
        <v>3777</v>
      </c>
      <c r="F12491" s="359">
        <v>0.46</v>
      </c>
    </row>
    <row r="12492" spans="1:6" ht="13.5" thickBot="1" x14ac:dyDescent="0.25">
      <c r="A12492" s="358" t="s">
        <v>7269</v>
      </c>
      <c r="B12492" s="358" t="s">
        <v>5137</v>
      </c>
      <c r="C12492" s="358" t="s">
        <v>5093</v>
      </c>
      <c r="D12492" s="358">
        <v>0.37</v>
      </c>
      <c r="E12492" s="243" t="s">
        <v>3777</v>
      </c>
      <c r="F12492" s="358">
        <v>0.47</v>
      </c>
    </row>
    <row r="12493" spans="1:6" ht="13.5" thickBot="1" x14ac:dyDescent="0.25">
      <c r="A12493" s="359" t="s">
        <v>7270</v>
      </c>
      <c r="B12493" s="359" t="s">
        <v>7271</v>
      </c>
      <c r="C12493" s="359" t="s">
        <v>5093</v>
      </c>
      <c r="D12493" s="359">
        <v>1.51</v>
      </c>
      <c r="E12493" s="243" t="s">
        <v>3777</v>
      </c>
      <c r="F12493" s="359">
        <v>1.91</v>
      </c>
    </row>
    <row r="12494" spans="1:6" ht="13.5" thickBot="1" x14ac:dyDescent="0.25">
      <c r="A12494" s="358" t="s">
        <v>7272</v>
      </c>
      <c r="B12494" s="358" t="s">
        <v>5145</v>
      </c>
      <c r="C12494" s="358" t="s">
        <v>5093</v>
      </c>
      <c r="D12494" s="358">
        <v>1.41</v>
      </c>
      <c r="E12494" s="243" t="s">
        <v>3777</v>
      </c>
      <c r="F12494" s="358">
        <v>1.78</v>
      </c>
    </row>
    <row r="12495" spans="1:6" ht="13.5" thickBot="1" x14ac:dyDescent="0.25">
      <c r="A12495" s="359" t="s">
        <v>7273</v>
      </c>
      <c r="B12495" s="359" t="s">
        <v>7274</v>
      </c>
      <c r="C12495" s="359" t="s">
        <v>5093</v>
      </c>
      <c r="D12495" s="359">
        <v>1.1000000000000001</v>
      </c>
      <c r="E12495" s="243" t="s">
        <v>3777</v>
      </c>
      <c r="F12495" s="359">
        <v>1.39</v>
      </c>
    </row>
    <row r="12496" spans="1:6" ht="13.5" thickBot="1" x14ac:dyDescent="0.25">
      <c r="A12496" s="358" t="s">
        <v>7275</v>
      </c>
      <c r="B12496" s="358" t="s">
        <v>7276</v>
      </c>
      <c r="C12496" s="358" t="s">
        <v>9</v>
      </c>
      <c r="D12496" s="358">
        <v>246.08</v>
      </c>
      <c r="E12496" s="243" t="s">
        <v>3777</v>
      </c>
      <c r="F12496" s="358">
        <v>311.77999999999997</v>
      </c>
    </row>
    <row r="12497" spans="1:6" ht="13.5" thickBot="1" x14ac:dyDescent="0.25">
      <c r="A12497" s="359" t="s">
        <v>7277</v>
      </c>
      <c r="B12497" s="359" t="s">
        <v>7278</v>
      </c>
      <c r="C12497" s="359" t="s">
        <v>9</v>
      </c>
      <c r="D12497" s="359">
        <v>314.2</v>
      </c>
      <c r="E12497" s="243" t="s">
        <v>3777</v>
      </c>
      <c r="F12497" s="359">
        <v>398.09</v>
      </c>
    </row>
    <row r="12498" spans="1:6" ht="13.5" thickBot="1" x14ac:dyDescent="0.25">
      <c r="A12498" s="358" t="s">
        <v>7279</v>
      </c>
      <c r="B12498" s="358" t="s">
        <v>7280</v>
      </c>
      <c r="C12498" s="358" t="s">
        <v>9</v>
      </c>
      <c r="D12498" s="358">
        <v>315.67</v>
      </c>
      <c r="E12498" s="243" t="s">
        <v>3777</v>
      </c>
      <c r="F12498" s="358">
        <v>399.95</v>
      </c>
    </row>
    <row r="12499" spans="1:6" ht="13.5" thickBot="1" x14ac:dyDescent="0.25">
      <c r="A12499" s="359" t="s">
        <v>7281</v>
      </c>
      <c r="B12499" s="359" t="s">
        <v>7282</v>
      </c>
      <c r="C12499" s="359" t="s">
        <v>9</v>
      </c>
      <c r="D12499" s="359">
        <v>373.07</v>
      </c>
      <c r="E12499" s="243" t="s">
        <v>3777</v>
      </c>
      <c r="F12499" s="359">
        <v>472.69</v>
      </c>
    </row>
    <row r="12500" spans="1:6" ht="13.5" thickBot="1" x14ac:dyDescent="0.25">
      <c r="A12500" s="358" t="s">
        <v>7283</v>
      </c>
      <c r="B12500" s="358" t="s">
        <v>7284</v>
      </c>
      <c r="C12500" s="358" t="s">
        <v>45</v>
      </c>
      <c r="D12500" s="358">
        <v>7.33</v>
      </c>
      <c r="E12500" s="243" t="s">
        <v>3777</v>
      </c>
      <c r="F12500" s="358">
        <v>9.2799999999999994</v>
      </c>
    </row>
    <row r="12501" spans="1:6" ht="13.5" thickBot="1" x14ac:dyDescent="0.25">
      <c r="A12501" s="359" t="s">
        <v>7285</v>
      </c>
      <c r="B12501" s="359" t="s">
        <v>5292</v>
      </c>
      <c r="C12501" s="359" t="s">
        <v>24</v>
      </c>
      <c r="D12501" s="359">
        <v>65.569999999999993</v>
      </c>
      <c r="E12501" s="243" t="s">
        <v>3777</v>
      </c>
      <c r="F12501" s="359">
        <v>83.08</v>
      </c>
    </row>
    <row r="12502" spans="1:6" ht="13.5" thickBot="1" x14ac:dyDescent="0.25">
      <c r="A12502" s="358" t="s">
        <v>7286</v>
      </c>
      <c r="B12502" s="358" t="s">
        <v>7287</v>
      </c>
      <c r="C12502" s="358" t="s">
        <v>10</v>
      </c>
      <c r="D12502" s="358">
        <v>251.13</v>
      </c>
      <c r="E12502" s="243" t="s">
        <v>3777</v>
      </c>
      <c r="F12502" s="358">
        <v>318.18</v>
      </c>
    </row>
    <row r="12503" spans="1:6" ht="13.5" thickBot="1" x14ac:dyDescent="0.25">
      <c r="A12503" s="359" t="s">
        <v>7288</v>
      </c>
      <c r="B12503" s="359" t="s">
        <v>7289</v>
      </c>
      <c r="C12503" s="359" t="s">
        <v>10</v>
      </c>
      <c r="D12503" s="359">
        <v>282.60000000000002</v>
      </c>
      <c r="E12503" s="243" t="s">
        <v>3777</v>
      </c>
      <c r="F12503" s="359">
        <v>358.05</v>
      </c>
    </row>
    <row r="12504" spans="1:6" ht="13.5" thickBot="1" x14ac:dyDescent="0.25">
      <c r="A12504" s="358" t="s">
        <v>7290</v>
      </c>
      <c r="B12504" s="358" t="s">
        <v>7291</v>
      </c>
      <c r="C12504" s="358" t="s">
        <v>10</v>
      </c>
      <c r="D12504" s="358">
        <v>331.97</v>
      </c>
      <c r="E12504" s="243" t="s">
        <v>3777</v>
      </c>
      <c r="F12504" s="358">
        <v>420.61</v>
      </c>
    </row>
    <row r="12505" spans="1:6" ht="13.5" thickBot="1" x14ac:dyDescent="0.25">
      <c r="A12505" s="359" t="s">
        <v>7292</v>
      </c>
      <c r="B12505" s="359" t="s">
        <v>7293</v>
      </c>
      <c r="C12505" s="359" t="s">
        <v>10</v>
      </c>
      <c r="D12505" s="359">
        <v>369.23</v>
      </c>
      <c r="E12505" s="243" t="s">
        <v>3777</v>
      </c>
      <c r="F12505" s="359">
        <v>467.82</v>
      </c>
    </row>
    <row r="12506" spans="1:6" ht="13.5" thickBot="1" x14ac:dyDescent="0.25">
      <c r="A12506" s="358" t="s">
        <v>7294</v>
      </c>
      <c r="B12506" s="358" t="s">
        <v>7295</v>
      </c>
      <c r="C12506" s="358" t="s">
        <v>10</v>
      </c>
      <c r="D12506" s="358">
        <v>165.06</v>
      </c>
      <c r="E12506" s="243" t="s">
        <v>3777</v>
      </c>
      <c r="F12506" s="358">
        <v>209.13</v>
      </c>
    </row>
    <row r="12507" spans="1:6" ht="13.5" thickBot="1" x14ac:dyDescent="0.25">
      <c r="A12507" s="359" t="s">
        <v>7296</v>
      </c>
      <c r="B12507" s="359" t="s">
        <v>7297</v>
      </c>
      <c r="C12507" s="359" t="s">
        <v>10</v>
      </c>
      <c r="D12507" s="359">
        <v>187.83</v>
      </c>
      <c r="E12507" s="243" t="s">
        <v>3777</v>
      </c>
      <c r="F12507" s="359">
        <v>237.98</v>
      </c>
    </row>
    <row r="12508" spans="1:6" ht="13.5" thickBot="1" x14ac:dyDescent="0.25">
      <c r="A12508" s="358" t="s">
        <v>7298</v>
      </c>
      <c r="B12508" s="358" t="s">
        <v>7299</v>
      </c>
      <c r="C12508" s="358" t="s">
        <v>10</v>
      </c>
      <c r="D12508" s="358">
        <v>308.18</v>
      </c>
      <c r="E12508" s="243" t="s">
        <v>3777</v>
      </c>
      <c r="F12508" s="358">
        <v>390.46</v>
      </c>
    </row>
    <row r="12509" spans="1:6" ht="13.5" thickBot="1" x14ac:dyDescent="0.25">
      <c r="A12509" s="359" t="s">
        <v>7300</v>
      </c>
      <c r="B12509" s="359" t="s">
        <v>7301</v>
      </c>
      <c r="C12509" s="359" t="s">
        <v>10</v>
      </c>
      <c r="D12509" s="359">
        <v>344.41</v>
      </c>
      <c r="E12509" s="243" t="s">
        <v>3777</v>
      </c>
      <c r="F12509" s="359">
        <v>436.37</v>
      </c>
    </row>
    <row r="12510" spans="1:6" ht="13.5" thickBot="1" x14ac:dyDescent="0.25">
      <c r="A12510" s="358" t="s">
        <v>7302</v>
      </c>
      <c r="B12510" s="358" t="s">
        <v>7303</v>
      </c>
      <c r="C12510" s="358" t="s">
        <v>10</v>
      </c>
      <c r="D12510" s="358">
        <v>297.33</v>
      </c>
      <c r="E12510" s="243" t="s">
        <v>3777</v>
      </c>
      <c r="F12510" s="358">
        <v>376.71</v>
      </c>
    </row>
    <row r="12511" spans="1:6" ht="13.5" thickBot="1" x14ac:dyDescent="0.25">
      <c r="A12511" s="359" t="s">
        <v>7304</v>
      </c>
      <c r="B12511" s="359" t="s">
        <v>7305</v>
      </c>
      <c r="C12511" s="359" t="s">
        <v>10</v>
      </c>
      <c r="D12511" s="359">
        <v>324.64</v>
      </c>
      <c r="E12511" s="243" t="s">
        <v>3777</v>
      </c>
      <c r="F12511" s="359">
        <v>411.32</v>
      </c>
    </row>
    <row r="12512" spans="1:6" ht="13.5" thickBot="1" x14ac:dyDescent="0.25">
      <c r="A12512" s="358" t="s">
        <v>7306</v>
      </c>
      <c r="B12512" s="358" t="s">
        <v>7307</v>
      </c>
      <c r="C12512" s="358" t="s">
        <v>24</v>
      </c>
      <c r="D12512" s="358">
        <v>16.89</v>
      </c>
      <c r="E12512" s="243" t="s">
        <v>3777</v>
      </c>
      <c r="F12512" s="358">
        <v>21.4</v>
      </c>
    </row>
    <row r="12513" spans="1:6" ht="13.5" thickBot="1" x14ac:dyDescent="0.25">
      <c r="A12513" s="359" t="s">
        <v>3828</v>
      </c>
      <c r="B12513" s="359" t="s">
        <v>7308</v>
      </c>
      <c r="C12513" s="359" t="s">
        <v>24</v>
      </c>
      <c r="D12513" s="359">
        <v>14.96</v>
      </c>
      <c r="E12513" s="243" t="s">
        <v>3777</v>
      </c>
      <c r="F12513" s="359">
        <v>18.95</v>
      </c>
    </row>
    <row r="12514" spans="1:6" ht="13.5" thickBot="1" x14ac:dyDescent="0.25">
      <c r="A12514" s="358" t="s">
        <v>7309</v>
      </c>
      <c r="B12514" s="358" t="s">
        <v>7310</v>
      </c>
      <c r="C12514" s="358" t="s">
        <v>24</v>
      </c>
      <c r="D12514" s="358">
        <v>21.84</v>
      </c>
      <c r="E12514" s="243" t="s">
        <v>3777</v>
      </c>
      <c r="F12514" s="358">
        <v>27.67</v>
      </c>
    </row>
    <row r="12515" spans="1:6" ht="13.5" thickBot="1" x14ac:dyDescent="0.25">
      <c r="A12515" s="359" t="s">
        <v>7311</v>
      </c>
      <c r="B12515" s="359" t="s">
        <v>7312</v>
      </c>
      <c r="C12515" s="359" t="s">
        <v>24</v>
      </c>
      <c r="D12515" s="359">
        <v>11.35</v>
      </c>
      <c r="E12515" s="243" t="s">
        <v>3777</v>
      </c>
      <c r="F12515" s="359">
        <v>14.39</v>
      </c>
    </row>
    <row r="12516" spans="1:6" ht="13.5" thickBot="1" x14ac:dyDescent="0.25">
      <c r="A12516" s="358" t="s">
        <v>7313</v>
      </c>
      <c r="B12516" s="358" t="s">
        <v>7314</v>
      </c>
      <c r="C12516" s="358" t="s">
        <v>24</v>
      </c>
      <c r="D12516" s="358">
        <v>19.21</v>
      </c>
      <c r="E12516" s="243" t="s">
        <v>3777</v>
      </c>
      <c r="F12516" s="358">
        <v>24.34</v>
      </c>
    </row>
    <row r="12517" spans="1:6" ht="13.5" thickBot="1" x14ac:dyDescent="0.25">
      <c r="A12517" s="359" t="s">
        <v>7315</v>
      </c>
      <c r="B12517" s="359" t="s">
        <v>7316</v>
      </c>
      <c r="C12517" s="359" t="s">
        <v>24</v>
      </c>
      <c r="D12517" s="359">
        <v>29.23</v>
      </c>
      <c r="E12517" s="243" t="s">
        <v>3777</v>
      </c>
      <c r="F12517" s="359">
        <v>37.03</v>
      </c>
    </row>
    <row r="12518" spans="1:6" ht="13.5" thickBot="1" x14ac:dyDescent="0.25">
      <c r="A12518" s="358" t="s">
        <v>7317</v>
      </c>
      <c r="B12518" s="358" t="s">
        <v>7318</v>
      </c>
      <c r="C12518" s="358" t="s">
        <v>24</v>
      </c>
      <c r="D12518" s="358">
        <v>42.17</v>
      </c>
      <c r="E12518" s="243" t="s">
        <v>3777</v>
      </c>
      <c r="F12518" s="358">
        <v>53.43</v>
      </c>
    </row>
    <row r="12519" spans="1:6" ht="13.5" thickBot="1" x14ac:dyDescent="0.25">
      <c r="A12519" s="359" t="s">
        <v>7319</v>
      </c>
      <c r="B12519" s="359" t="s">
        <v>7320</v>
      </c>
      <c r="C12519" s="359" t="s">
        <v>24</v>
      </c>
      <c r="D12519" s="359">
        <v>46.84</v>
      </c>
      <c r="E12519" s="243" t="s">
        <v>3777</v>
      </c>
      <c r="F12519" s="359">
        <v>59.34</v>
      </c>
    </row>
    <row r="12520" spans="1:6" ht="13.5" thickBot="1" x14ac:dyDescent="0.25">
      <c r="A12520" s="358" t="s">
        <v>7321</v>
      </c>
      <c r="B12520" s="358" t="s">
        <v>7322</v>
      </c>
      <c r="C12520" s="358" t="s">
        <v>24</v>
      </c>
      <c r="D12520" s="358">
        <v>85.45</v>
      </c>
      <c r="E12520" s="243" t="s">
        <v>3777</v>
      </c>
      <c r="F12520" s="358">
        <v>108.26</v>
      </c>
    </row>
    <row r="12521" spans="1:6" ht="13.5" thickBot="1" x14ac:dyDescent="0.25">
      <c r="A12521" s="359" t="s">
        <v>7323</v>
      </c>
      <c r="B12521" s="359" t="s">
        <v>7324</v>
      </c>
      <c r="C12521" s="359" t="s">
        <v>5168</v>
      </c>
      <c r="D12521" s="359">
        <v>15.03</v>
      </c>
      <c r="E12521" s="243" t="s">
        <v>3777</v>
      </c>
      <c r="F12521" s="359">
        <v>19.05</v>
      </c>
    </row>
    <row r="12522" spans="1:6" ht="13.5" thickBot="1" x14ac:dyDescent="0.25">
      <c r="A12522" s="358" t="s">
        <v>7325</v>
      </c>
      <c r="B12522" s="358" t="s">
        <v>7326</v>
      </c>
      <c r="C12522" s="358" t="s">
        <v>5168</v>
      </c>
      <c r="D12522" s="358">
        <v>39.11</v>
      </c>
      <c r="E12522" s="243" t="s">
        <v>3777</v>
      </c>
      <c r="F12522" s="358">
        <v>49.56</v>
      </c>
    </row>
    <row r="12523" spans="1:6" ht="13.5" thickBot="1" x14ac:dyDescent="0.25">
      <c r="A12523" s="359" t="s">
        <v>7327</v>
      </c>
      <c r="B12523" s="359" t="s">
        <v>7328</v>
      </c>
      <c r="C12523" s="359" t="s">
        <v>5168</v>
      </c>
      <c r="D12523" s="359">
        <v>24.51</v>
      </c>
      <c r="E12523" s="243" t="s">
        <v>3777</v>
      </c>
      <c r="F12523" s="359">
        <v>31.05</v>
      </c>
    </row>
    <row r="12524" spans="1:6" ht="13.5" thickBot="1" x14ac:dyDescent="0.25">
      <c r="A12524" s="358" t="s">
        <v>7329</v>
      </c>
      <c r="B12524" s="358" t="s">
        <v>7330</v>
      </c>
      <c r="C12524" s="358" t="s">
        <v>5168</v>
      </c>
      <c r="D12524" s="358">
        <v>24.51</v>
      </c>
      <c r="E12524" s="243" t="s">
        <v>3777</v>
      </c>
      <c r="F12524" s="358">
        <v>31.05</v>
      </c>
    </row>
    <row r="12525" spans="1:6" ht="13.5" thickBot="1" x14ac:dyDescent="0.25">
      <c r="A12525" s="359" t="s">
        <v>7331</v>
      </c>
      <c r="B12525" s="359" t="s">
        <v>7332</v>
      </c>
      <c r="C12525" s="359" t="s">
        <v>5168</v>
      </c>
      <c r="D12525" s="359">
        <v>26.86</v>
      </c>
      <c r="E12525" s="243" t="s">
        <v>3777</v>
      </c>
      <c r="F12525" s="359">
        <v>34.03</v>
      </c>
    </row>
    <row r="12526" spans="1:6" ht="13.5" thickBot="1" x14ac:dyDescent="0.25">
      <c r="A12526" s="358" t="s">
        <v>7333</v>
      </c>
      <c r="B12526" s="358" t="s">
        <v>7334</v>
      </c>
      <c r="C12526" s="358" t="s">
        <v>5168</v>
      </c>
      <c r="D12526" s="358">
        <v>17.5</v>
      </c>
      <c r="E12526" s="243" t="s">
        <v>3777</v>
      </c>
      <c r="F12526" s="358">
        <v>22.18</v>
      </c>
    </row>
    <row r="12527" spans="1:6" ht="13.5" thickBot="1" x14ac:dyDescent="0.25">
      <c r="A12527" s="359" t="s">
        <v>3834</v>
      </c>
      <c r="B12527" s="359" t="s">
        <v>7335</v>
      </c>
      <c r="C12527" s="359" t="s">
        <v>5168</v>
      </c>
      <c r="D12527" s="359">
        <v>42.49</v>
      </c>
      <c r="E12527" s="243" t="s">
        <v>3777</v>
      </c>
      <c r="F12527" s="359">
        <v>53.84</v>
      </c>
    </row>
    <row r="12528" spans="1:6" ht="13.5" thickBot="1" x14ac:dyDescent="0.25">
      <c r="A12528" s="358" t="s">
        <v>40</v>
      </c>
      <c r="B12528" s="358" t="s">
        <v>3776</v>
      </c>
      <c r="C12528" s="358" t="s">
        <v>24</v>
      </c>
      <c r="D12528" s="358">
        <v>209.21</v>
      </c>
      <c r="E12528" s="243" t="s">
        <v>3777</v>
      </c>
      <c r="F12528" s="358">
        <v>265.07</v>
      </c>
    </row>
    <row r="12529" spans="1:6" ht="13.5" thickBot="1" x14ac:dyDescent="0.25">
      <c r="A12529" s="359" t="s">
        <v>7336</v>
      </c>
      <c r="B12529" s="359" t="s">
        <v>7337</v>
      </c>
      <c r="C12529" s="359" t="s">
        <v>24</v>
      </c>
      <c r="D12529" s="359">
        <v>284.12</v>
      </c>
      <c r="E12529" s="243" t="s">
        <v>3777</v>
      </c>
      <c r="F12529" s="359">
        <v>359.98</v>
      </c>
    </row>
    <row r="12530" spans="1:6" ht="13.5" thickBot="1" x14ac:dyDescent="0.25">
      <c r="A12530" s="358" t="s">
        <v>7338</v>
      </c>
      <c r="B12530" s="358" t="s">
        <v>7339</v>
      </c>
      <c r="C12530" s="358" t="s">
        <v>24</v>
      </c>
      <c r="D12530" s="358">
        <v>20.46</v>
      </c>
      <c r="E12530" s="243" t="s">
        <v>3777</v>
      </c>
      <c r="F12530" s="358">
        <v>25.92</v>
      </c>
    </row>
    <row r="12531" spans="1:6" ht="13.5" thickBot="1" x14ac:dyDescent="0.25">
      <c r="A12531" s="359" t="s">
        <v>7340</v>
      </c>
      <c r="B12531" s="359" t="s">
        <v>7341</v>
      </c>
      <c r="C12531" s="359" t="s">
        <v>24</v>
      </c>
      <c r="D12531" s="359">
        <v>35.85</v>
      </c>
      <c r="E12531" s="243" t="s">
        <v>3777</v>
      </c>
      <c r="F12531" s="359">
        <v>45.42</v>
      </c>
    </row>
    <row r="12532" spans="1:6" ht="13.5" thickBot="1" x14ac:dyDescent="0.25">
      <c r="A12532" s="358" t="s">
        <v>7342</v>
      </c>
      <c r="B12532" s="358" t="s">
        <v>7343</v>
      </c>
      <c r="C12532" s="358" t="s">
        <v>24</v>
      </c>
      <c r="D12532" s="358">
        <v>128.63999999999999</v>
      </c>
      <c r="E12532" s="243" t="s">
        <v>3777</v>
      </c>
      <c r="F12532" s="358">
        <v>162.99</v>
      </c>
    </row>
    <row r="12533" spans="1:6" ht="13.5" thickBot="1" x14ac:dyDescent="0.25">
      <c r="A12533" s="359" t="s">
        <v>7344</v>
      </c>
      <c r="B12533" s="359" t="s">
        <v>7345</v>
      </c>
      <c r="C12533" s="359" t="s">
        <v>24</v>
      </c>
      <c r="D12533" s="359">
        <v>203.55</v>
      </c>
      <c r="E12533" s="243" t="s">
        <v>3777</v>
      </c>
      <c r="F12533" s="359">
        <v>257.89999999999998</v>
      </c>
    </row>
    <row r="12534" spans="1:6" ht="13.5" thickBot="1" x14ac:dyDescent="0.25">
      <c r="A12534" s="358" t="s">
        <v>7346</v>
      </c>
      <c r="B12534" s="358" t="s">
        <v>7347</v>
      </c>
      <c r="C12534" s="358" t="s">
        <v>24</v>
      </c>
      <c r="D12534" s="358">
        <v>105.66</v>
      </c>
      <c r="E12534" s="243" t="s">
        <v>3777</v>
      </c>
      <c r="F12534" s="358">
        <v>133.87</v>
      </c>
    </row>
    <row r="12535" spans="1:6" ht="13.5" thickBot="1" x14ac:dyDescent="0.25">
      <c r="A12535" s="359" t="s">
        <v>7348</v>
      </c>
      <c r="B12535" s="359" t="s">
        <v>7349</v>
      </c>
      <c r="C12535" s="359" t="s">
        <v>5168</v>
      </c>
      <c r="D12535" s="359">
        <v>54.81</v>
      </c>
      <c r="E12535" s="243" t="s">
        <v>3777</v>
      </c>
      <c r="F12535" s="359">
        <v>69.45</v>
      </c>
    </row>
    <row r="12536" spans="1:6" ht="13.5" thickBot="1" x14ac:dyDescent="0.25">
      <c r="A12536" s="358" t="s">
        <v>7350</v>
      </c>
      <c r="B12536" s="358" t="s">
        <v>7351</v>
      </c>
      <c r="C12536" s="358" t="s">
        <v>5168</v>
      </c>
      <c r="D12536" s="358">
        <v>30.44</v>
      </c>
      <c r="E12536" s="243" t="s">
        <v>3777</v>
      </c>
      <c r="F12536" s="358">
        <v>38.56</v>
      </c>
    </row>
    <row r="12537" spans="1:6" ht="13.5" thickBot="1" x14ac:dyDescent="0.25">
      <c r="A12537" s="359" t="s">
        <v>7352</v>
      </c>
      <c r="B12537" s="359" t="s">
        <v>7353</v>
      </c>
      <c r="C12537" s="359" t="s">
        <v>5168</v>
      </c>
      <c r="D12537" s="359">
        <v>136.76</v>
      </c>
      <c r="E12537" s="243" t="s">
        <v>3777</v>
      </c>
      <c r="F12537" s="359">
        <v>173.27</v>
      </c>
    </row>
    <row r="12538" spans="1:6" ht="13.5" thickBot="1" x14ac:dyDescent="0.25">
      <c r="A12538" s="358" t="s">
        <v>7354</v>
      </c>
      <c r="B12538" s="358" t="s">
        <v>7355</v>
      </c>
      <c r="C12538" s="358" t="s">
        <v>5168</v>
      </c>
      <c r="D12538" s="358">
        <v>125.49</v>
      </c>
      <c r="E12538" s="243" t="s">
        <v>3777</v>
      </c>
      <c r="F12538" s="358">
        <v>158.99</v>
      </c>
    </row>
    <row r="12539" spans="1:6" ht="13.5" thickBot="1" x14ac:dyDescent="0.25">
      <c r="A12539" s="359" t="s">
        <v>7356</v>
      </c>
      <c r="B12539" s="359" t="s">
        <v>7357</v>
      </c>
      <c r="C12539" s="359" t="s">
        <v>5168</v>
      </c>
      <c r="D12539" s="359">
        <v>31.03</v>
      </c>
      <c r="E12539" s="243" t="s">
        <v>3777</v>
      </c>
      <c r="F12539" s="359">
        <v>39.31</v>
      </c>
    </row>
    <row r="12540" spans="1:6" ht="13.5" thickBot="1" x14ac:dyDescent="0.25">
      <c r="A12540" s="358" t="s">
        <v>7358</v>
      </c>
      <c r="B12540" s="358" t="s">
        <v>7359</v>
      </c>
      <c r="C12540" s="358" t="s">
        <v>24</v>
      </c>
      <c r="D12540" s="358">
        <v>9.93</v>
      </c>
      <c r="E12540" s="243" t="s">
        <v>3777</v>
      </c>
      <c r="F12540" s="358">
        <v>12.58</v>
      </c>
    </row>
    <row r="12541" spans="1:6" ht="13.5" thickBot="1" x14ac:dyDescent="0.25">
      <c r="A12541" s="359" t="s">
        <v>7360</v>
      </c>
      <c r="B12541" s="359" t="s">
        <v>7361</v>
      </c>
      <c r="C12541" s="359" t="s">
        <v>24</v>
      </c>
      <c r="D12541" s="359">
        <v>16.510000000000002</v>
      </c>
      <c r="E12541" s="243" t="s">
        <v>3777</v>
      </c>
      <c r="F12541" s="359">
        <v>20.92</v>
      </c>
    </row>
    <row r="12542" spans="1:6" ht="13.5" thickBot="1" x14ac:dyDescent="0.25">
      <c r="A12542" s="358" t="s">
        <v>7362</v>
      </c>
      <c r="B12542" s="358" t="s">
        <v>7363</v>
      </c>
      <c r="C12542" s="358" t="s">
        <v>24</v>
      </c>
      <c r="D12542" s="358">
        <v>12.91</v>
      </c>
      <c r="E12542" s="243" t="s">
        <v>3777</v>
      </c>
      <c r="F12542" s="358">
        <v>16.350000000000001</v>
      </c>
    </row>
    <row r="12543" spans="1:6" ht="13.5" thickBot="1" x14ac:dyDescent="0.25">
      <c r="A12543" s="359" t="s">
        <v>7364</v>
      </c>
      <c r="B12543" s="359" t="s">
        <v>7365</v>
      </c>
      <c r="C12543" s="359" t="s">
        <v>24</v>
      </c>
      <c r="D12543" s="359">
        <v>31.61</v>
      </c>
      <c r="E12543" s="243" t="s">
        <v>3777</v>
      </c>
      <c r="F12543" s="359">
        <v>40.04</v>
      </c>
    </row>
    <row r="12544" spans="1:6" ht="13.5" thickBot="1" x14ac:dyDescent="0.25">
      <c r="A12544" s="358" t="s">
        <v>7366</v>
      </c>
      <c r="B12544" s="358" t="s">
        <v>7367</v>
      </c>
      <c r="C12544" s="358" t="s">
        <v>5093</v>
      </c>
      <c r="D12544" s="358">
        <v>0.54</v>
      </c>
      <c r="E12544" s="243" t="s">
        <v>3777</v>
      </c>
      <c r="F12544" s="358">
        <v>0.69</v>
      </c>
    </row>
    <row r="12545" spans="1:6" ht="13.5" thickBot="1" x14ac:dyDescent="0.25">
      <c r="A12545" s="359" t="s">
        <v>7368</v>
      </c>
      <c r="B12545" s="359" t="s">
        <v>5111</v>
      </c>
      <c r="C12545" s="359" t="s">
        <v>5093</v>
      </c>
      <c r="D12545" s="359">
        <v>0.56000000000000005</v>
      </c>
      <c r="E12545" s="243" t="s">
        <v>3777</v>
      </c>
      <c r="F12545" s="359">
        <v>0.71</v>
      </c>
    </row>
    <row r="12546" spans="1:6" ht="13.5" thickBot="1" x14ac:dyDescent="0.25">
      <c r="A12546" s="358" t="s">
        <v>7369</v>
      </c>
      <c r="B12546" s="358" t="s">
        <v>7370</v>
      </c>
      <c r="C12546" s="358" t="s">
        <v>5093</v>
      </c>
      <c r="D12546" s="358">
        <v>0.53</v>
      </c>
      <c r="E12546" s="243" t="s">
        <v>3777</v>
      </c>
      <c r="F12546" s="358">
        <v>0.67</v>
      </c>
    </row>
    <row r="12547" spans="1:6" ht="13.5" thickBot="1" x14ac:dyDescent="0.25">
      <c r="A12547" s="359" t="s">
        <v>7371</v>
      </c>
      <c r="B12547" s="359" t="s">
        <v>5129</v>
      </c>
      <c r="C12547" s="359" t="s">
        <v>5093</v>
      </c>
      <c r="D12547" s="359">
        <v>0.96</v>
      </c>
      <c r="E12547" s="243" t="s">
        <v>3777</v>
      </c>
      <c r="F12547" s="359">
        <v>1.22</v>
      </c>
    </row>
    <row r="12548" spans="1:6" ht="13.5" thickBot="1" x14ac:dyDescent="0.25">
      <c r="A12548" s="358" t="s">
        <v>7372</v>
      </c>
      <c r="B12548" s="358" t="s">
        <v>7373</v>
      </c>
      <c r="C12548" s="358" t="s">
        <v>5093</v>
      </c>
      <c r="D12548" s="358">
        <v>0.36</v>
      </c>
      <c r="E12548" s="243" t="s">
        <v>3777</v>
      </c>
      <c r="F12548" s="358">
        <v>0.46</v>
      </c>
    </row>
    <row r="12549" spans="1:6" ht="13.5" thickBot="1" x14ac:dyDescent="0.25">
      <c r="A12549" s="359" t="s">
        <v>7374</v>
      </c>
      <c r="B12549" s="359" t="s">
        <v>5137</v>
      </c>
      <c r="C12549" s="359" t="s">
        <v>5093</v>
      </c>
      <c r="D12549" s="359">
        <v>0.37</v>
      </c>
      <c r="E12549" s="243" t="s">
        <v>3777</v>
      </c>
      <c r="F12549" s="359">
        <v>0.47</v>
      </c>
    </row>
    <row r="12550" spans="1:6" ht="13.5" thickBot="1" x14ac:dyDescent="0.25">
      <c r="A12550" s="358" t="s">
        <v>7375</v>
      </c>
      <c r="B12550" s="358" t="s">
        <v>5147</v>
      </c>
      <c r="C12550" s="358" t="s">
        <v>5093</v>
      </c>
      <c r="D12550" s="358">
        <v>1.1000000000000001</v>
      </c>
      <c r="E12550" s="243" t="s">
        <v>3777</v>
      </c>
      <c r="F12550" s="358">
        <v>1.39</v>
      </c>
    </row>
    <row r="12551" spans="1:6" ht="13.5" thickBot="1" x14ac:dyDescent="0.25">
      <c r="A12551" s="359" t="s">
        <v>7376</v>
      </c>
      <c r="B12551" s="359" t="s">
        <v>7377</v>
      </c>
      <c r="C12551" s="359" t="s">
        <v>24</v>
      </c>
      <c r="D12551" s="359">
        <v>0.33</v>
      </c>
      <c r="E12551" s="243" t="s">
        <v>3777</v>
      </c>
      <c r="F12551" s="359">
        <v>0.42</v>
      </c>
    </row>
    <row r="12552" spans="1:6" ht="13.5" thickBot="1" x14ac:dyDescent="0.25">
      <c r="A12552" s="358" t="s">
        <v>7378</v>
      </c>
      <c r="B12552" s="358" t="s">
        <v>7379</v>
      </c>
      <c r="C12552" s="358" t="s">
        <v>5168</v>
      </c>
      <c r="D12552" s="358">
        <v>28.88</v>
      </c>
      <c r="E12552" s="243" t="s">
        <v>3777</v>
      </c>
      <c r="F12552" s="358">
        <v>36.590000000000003</v>
      </c>
    </row>
    <row r="12553" spans="1:6" ht="13.5" thickBot="1" x14ac:dyDescent="0.25">
      <c r="A12553" s="359" t="s">
        <v>7380</v>
      </c>
      <c r="B12553" s="359" t="s">
        <v>7381</v>
      </c>
      <c r="C12553" s="359" t="s">
        <v>5168</v>
      </c>
      <c r="D12553" s="359">
        <v>72.19</v>
      </c>
      <c r="E12553" s="243" t="s">
        <v>3777</v>
      </c>
      <c r="F12553" s="359">
        <v>91.47</v>
      </c>
    </row>
    <row r="12554" spans="1:6" ht="13.5" thickBot="1" x14ac:dyDescent="0.25">
      <c r="A12554" s="358" t="s">
        <v>7382</v>
      </c>
      <c r="B12554" s="358" t="s">
        <v>7383</v>
      </c>
      <c r="C12554" s="358" t="s">
        <v>9</v>
      </c>
      <c r="D12554" s="358">
        <v>1.67</v>
      </c>
      <c r="E12554" s="243" t="s">
        <v>3777</v>
      </c>
      <c r="F12554" s="358">
        <v>2.12</v>
      </c>
    </row>
    <row r="12555" spans="1:6" ht="13.5" thickBot="1" x14ac:dyDescent="0.25">
      <c r="A12555" s="359" t="s">
        <v>7384</v>
      </c>
      <c r="B12555" s="359" t="s">
        <v>7385</v>
      </c>
      <c r="C12555" s="359" t="s">
        <v>9</v>
      </c>
      <c r="D12555" s="359">
        <v>6.56</v>
      </c>
      <c r="E12555" s="243" t="s">
        <v>3777</v>
      </c>
      <c r="F12555" s="359">
        <v>8.31</v>
      </c>
    </row>
    <row r="12556" spans="1:6" ht="13.5" thickBot="1" x14ac:dyDescent="0.25">
      <c r="A12556" s="358" t="s">
        <v>7386</v>
      </c>
      <c r="B12556" s="358" t="s">
        <v>7387</v>
      </c>
      <c r="C12556" s="358" t="s">
        <v>9</v>
      </c>
      <c r="D12556" s="358">
        <v>7.13</v>
      </c>
      <c r="E12556" s="243" t="s">
        <v>3777</v>
      </c>
      <c r="F12556" s="358">
        <v>9.0299999999999994</v>
      </c>
    </row>
    <row r="12557" spans="1:6" ht="13.5" thickBot="1" x14ac:dyDescent="0.25">
      <c r="A12557" s="359" t="s">
        <v>7388</v>
      </c>
      <c r="B12557" s="359" t="s">
        <v>7389</v>
      </c>
      <c r="C12557" s="359" t="s">
        <v>9</v>
      </c>
      <c r="D12557" s="359">
        <v>7.46</v>
      </c>
      <c r="E12557" s="243" t="s">
        <v>3777</v>
      </c>
      <c r="F12557" s="359">
        <v>9.4499999999999993</v>
      </c>
    </row>
    <row r="12558" spans="1:6" ht="13.5" thickBot="1" x14ac:dyDescent="0.25">
      <c r="A12558" s="358" t="s">
        <v>7390</v>
      </c>
      <c r="B12558" s="358" t="s">
        <v>7391</v>
      </c>
      <c r="C12558" s="358" t="s">
        <v>9</v>
      </c>
      <c r="D12558" s="358">
        <v>7.76</v>
      </c>
      <c r="E12558" s="243" t="s">
        <v>3777</v>
      </c>
      <c r="F12558" s="358">
        <v>9.83</v>
      </c>
    </row>
    <row r="12559" spans="1:6" ht="13.5" thickBot="1" x14ac:dyDescent="0.25">
      <c r="A12559" s="359" t="s">
        <v>7392</v>
      </c>
      <c r="B12559" s="359" t="s">
        <v>7393</v>
      </c>
      <c r="C12559" s="359" t="s">
        <v>9</v>
      </c>
      <c r="D12559" s="359">
        <v>8.25</v>
      </c>
      <c r="E12559" s="243" t="s">
        <v>3777</v>
      </c>
      <c r="F12559" s="359">
        <v>10.46</v>
      </c>
    </row>
    <row r="12560" spans="1:6" ht="13.5" thickBot="1" x14ac:dyDescent="0.25">
      <c r="A12560" s="358" t="s">
        <v>7394</v>
      </c>
      <c r="B12560" s="358" t="s">
        <v>7395</v>
      </c>
      <c r="C12560" s="358" t="s">
        <v>9</v>
      </c>
      <c r="D12560" s="358">
        <v>8.7100000000000009</v>
      </c>
      <c r="E12560" s="243" t="s">
        <v>3777</v>
      </c>
      <c r="F12560" s="358">
        <v>11.03</v>
      </c>
    </row>
    <row r="12561" spans="1:6" ht="13.5" thickBot="1" x14ac:dyDescent="0.25">
      <c r="A12561" s="359" t="s">
        <v>7396</v>
      </c>
      <c r="B12561" s="359" t="s">
        <v>7397</v>
      </c>
      <c r="C12561" s="359" t="s">
        <v>9</v>
      </c>
      <c r="D12561" s="359">
        <v>8.89</v>
      </c>
      <c r="E12561" s="243" t="s">
        <v>3777</v>
      </c>
      <c r="F12561" s="359">
        <v>11.26</v>
      </c>
    </row>
    <row r="12562" spans="1:6" ht="13.5" thickBot="1" x14ac:dyDescent="0.25">
      <c r="A12562" s="358" t="s">
        <v>7398</v>
      </c>
      <c r="B12562" s="358" t="s">
        <v>7399</v>
      </c>
      <c r="C12562" s="358" t="s">
        <v>9</v>
      </c>
      <c r="D12562" s="358">
        <v>9.1999999999999993</v>
      </c>
      <c r="E12562" s="243" t="s">
        <v>3777</v>
      </c>
      <c r="F12562" s="358">
        <v>11.66</v>
      </c>
    </row>
    <row r="12563" spans="1:6" ht="13.5" thickBot="1" x14ac:dyDescent="0.25">
      <c r="A12563" s="359" t="s">
        <v>7400</v>
      </c>
      <c r="B12563" s="359" t="s">
        <v>7401</v>
      </c>
      <c r="C12563" s="359" t="s">
        <v>9</v>
      </c>
      <c r="D12563" s="359">
        <v>9.69</v>
      </c>
      <c r="E12563" s="243" t="s">
        <v>3777</v>
      </c>
      <c r="F12563" s="359">
        <v>12.28</v>
      </c>
    </row>
    <row r="12564" spans="1:6" ht="13.5" thickBot="1" x14ac:dyDescent="0.25">
      <c r="A12564" s="358" t="s">
        <v>7402</v>
      </c>
      <c r="B12564" s="358" t="s">
        <v>7403</v>
      </c>
      <c r="C12564" s="358" t="s">
        <v>9</v>
      </c>
      <c r="D12564" s="358">
        <v>9.89</v>
      </c>
      <c r="E12564" s="243" t="s">
        <v>3777</v>
      </c>
      <c r="F12564" s="358">
        <v>12.53</v>
      </c>
    </row>
    <row r="12565" spans="1:6" ht="13.5" thickBot="1" x14ac:dyDescent="0.25">
      <c r="A12565" s="359" t="s">
        <v>7404</v>
      </c>
      <c r="B12565" s="359" t="s">
        <v>7405</v>
      </c>
      <c r="C12565" s="359" t="s">
        <v>9</v>
      </c>
      <c r="D12565" s="359">
        <v>11.4</v>
      </c>
      <c r="E12565" s="243" t="s">
        <v>3777</v>
      </c>
      <c r="F12565" s="359">
        <v>14.44</v>
      </c>
    </row>
    <row r="12566" spans="1:6" ht="13.5" thickBot="1" x14ac:dyDescent="0.25">
      <c r="A12566" s="358" t="s">
        <v>7406</v>
      </c>
      <c r="B12566" s="358" t="s">
        <v>7407</v>
      </c>
      <c r="C12566" s="358" t="s">
        <v>9</v>
      </c>
      <c r="D12566" s="358">
        <v>14.77</v>
      </c>
      <c r="E12566" s="243" t="s">
        <v>3777</v>
      </c>
      <c r="F12566" s="358">
        <v>18.71</v>
      </c>
    </row>
    <row r="12567" spans="1:6" ht="13.5" thickBot="1" x14ac:dyDescent="0.25">
      <c r="A12567" s="359" t="s">
        <v>7408</v>
      </c>
      <c r="B12567" s="359" t="s">
        <v>7409</v>
      </c>
      <c r="C12567" s="359" t="s">
        <v>9</v>
      </c>
      <c r="D12567" s="359">
        <v>5.24</v>
      </c>
      <c r="E12567" s="243" t="s">
        <v>3777</v>
      </c>
      <c r="F12567" s="359">
        <v>6.64</v>
      </c>
    </row>
    <row r="12568" spans="1:6" ht="13.5" thickBot="1" x14ac:dyDescent="0.25">
      <c r="A12568" s="358" t="s">
        <v>7410</v>
      </c>
      <c r="B12568" s="358" t="s">
        <v>7411</v>
      </c>
      <c r="C12568" s="358" t="s">
        <v>9</v>
      </c>
      <c r="D12568" s="358">
        <v>5.68</v>
      </c>
      <c r="E12568" s="243" t="s">
        <v>3777</v>
      </c>
      <c r="F12568" s="358">
        <v>7.19</v>
      </c>
    </row>
    <row r="12569" spans="1:6" ht="13.5" thickBot="1" x14ac:dyDescent="0.25">
      <c r="A12569" s="359" t="s">
        <v>7412</v>
      </c>
      <c r="B12569" s="359" t="s">
        <v>7413</v>
      </c>
      <c r="C12569" s="359" t="s">
        <v>9</v>
      </c>
      <c r="D12569" s="359">
        <v>6.1</v>
      </c>
      <c r="E12569" s="243" t="s">
        <v>3777</v>
      </c>
      <c r="F12569" s="359">
        <v>7.73</v>
      </c>
    </row>
    <row r="12570" spans="1:6" ht="13.5" thickBot="1" x14ac:dyDescent="0.25">
      <c r="A12570" s="358" t="s">
        <v>7414</v>
      </c>
      <c r="B12570" s="358" t="s">
        <v>7415</v>
      </c>
      <c r="C12570" s="358" t="s">
        <v>9</v>
      </c>
      <c r="D12570" s="358">
        <v>6.56</v>
      </c>
      <c r="E12570" s="243" t="s">
        <v>3777</v>
      </c>
      <c r="F12570" s="358">
        <v>8.31</v>
      </c>
    </row>
    <row r="12571" spans="1:6" ht="13.5" thickBot="1" x14ac:dyDescent="0.25">
      <c r="A12571" s="359" t="s">
        <v>7416</v>
      </c>
      <c r="B12571" s="359" t="s">
        <v>7417</v>
      </c>
      <c r="C12571" s="359" t="s">
        <v>9</v>
      </c>
      <c r="D12571" s="359">
        <v>6.85</v>
      </c>
      <c r="E12571" s="243" t="s">
        <v>3777</v>
      </c>
      <c r="F12571" s="359">
        <v>8.68</v>
      </c>
    </row>
    <row r="12572" spans="1:6" ht="13.5" thickBot="1" x14ac:dyDescent="0.25">
      <c r="A12572" s="358" t="s">
        <v>7418</v>
      </c>
      <c r="B12572" s="358" t="s">
        <v>7419</v>
      </c>
      <c r="C12572" s="358" t="s">
        <v>9</v>
      </c>
      <c r="D12572" s="358">
        <v>7.38</v>
      </c>
      <c r="E12572" s="243" t="s">
        <v>3777</v>
      </c>
      <c r="F12572" s="358">
        <v>9.35</v>
      </c>
    </row>
    <row r="12573" spans="1:6" ht="13.5" thickBot="1" x14ac:dyDescent="0.25">
      <c r="A12573" s="359" t="s">
        <v>7420</v>
      </c>
      <c r="B12573" s="359" t="s">
        <v>7421</v>
      </c>
      <c r="C12573" s="359" t="s">
        <v>9</v>
      </c>
      <c r="D12573" s="359">
        <v>7.69</v>
      </c>
      <c r="E12573" s="243" t="s">
        <v>3777</v>
      </c>
      <c r="F12573" s="359">
        <v>9.75</v>
      </c>
    </row>
    <row r="12574" spans="1:6" ht="13.5" thickBot="1" x14ac:dyDescent="0.25">
      <c r="A12574" s="358" t="s">
        <v>7422</v>
      </c>
      <c r="B12574" s="358" t="s">
        <v>7423</v>
      </c>
      <c r="C12574" s="358" t="s">
        <v>9</v>
      </c>
      <c r="D12574" s="358">
        <v>7.99</v>
      </c>
      <c r="E12574" s="243" t="s">
        <v>3777</v>
      </c>
      <c r="F12574" s="358">
        <v>10.119999999999999</v>
      </c>
    </row>
    <row r="12575" spans="1:6" ht="13.5" thickBot="1" x14ac:dyDescent="0.25">
      <c r="A12575" s="359" t="s">
        <v>7424</v>
      </c>
      <c r="B12575" s="359" t="s">
        <v>7425</v>
      </c>
      <c r="C12575" s="359" t="s">
        <v>9</v>
      </c>
      <c r="D12575" s="359">
        <v>8.23</v>
      </c>
      <c r="E12575" s="243" t="s">
        <v>3777</v>
      </c>
      <c r="F12575" s="359">
        <v>10.42</v>
      </c>
    </row>
    <row r="12576" spans="1:6" ht="13.5" thickBot="1" x14ac:dyDescent="0.25">
      <c r="A12576" s="358" t="s">
        <v>7426</v>
      </c>
      <c r="B12576" s="358" t="s">
        <v>7427</v>
      </c>
      <c r="C12576" s="358" t="s">
        <v>9</v>
      </c>
      <c r="D12576" s="358">
        <v>8.59</v>
      </c>
      <c r="E12576" s="243" t="s">
        <v>3777</v>
      </c>
      <c r="F12576" s="358">
        <v>10.88</v>
      </c>
    </row>
    <row r="12577" spans="1:6" ht="13.5" thickBot="1" x14ac:dyDescent="0.25">
      <c r="A12577" s="359" t="s">
        <v>7428</v>
      </c>
      <c r="B12577" s="359" t="s">
        <v>7429</v>
      </c>
      <c r="C12577" s="359" t="s">
        <v>9</v>
      </c>
      <c r="D12577" s="359">
        <v>10.08</v>
      </c>
      <c r="E12577" s="243" t="s">
        <v>3777</v>
      </c>
      <c r="F12577" s="359">
        <v>12.77</v>
      </c>
    </row>
    <row r="12578" spans="1:6" ht="13.5" thickBot="1" x14ac:dyDescent="0.25">
      <c r="A12578" s="358" t="s">
        <v>7430</v>
      </c>
      <c r="B12578" s="358" t="s">
        <v>7431</v>
      </c>
      <c r="C12578" s="358" t="s">
        <v>9</v>
      </c>
      <c r="D12578" s="358">
        <v>13.26</v>
      </c>
      <c r="E12578" s="243" t="s">
        <v>3777</v>
      </c>
      <c r="F12578" s="358">
        <v>16.8</v>
      </c>
    </row>
    <row r="12579" spans="1:6" ht="13.5" thickBot="1" x14ac:dyDescent="0.25">
      <c r="A12579" s="359" t="s">
        <v>7432</v>
      </c>
      <c r="B12579" s="359" t="s">
        <v>7433</v>
      </c>
      <c r="C12579" s="359" t="s">
        <v>9</v>
      </c>
      <c r="D12579" s="359">
        <v>2.89</v>
      </c>
      <c r="E12579" s="243" t="s">
        <v>3777</v>
      </c>
      <c r="F12579" s="359">
        <v>3.66</v>
      </c>
    </row>
    <row r="12580" spans="1:6" ht="13.5" thickBot="1" x14ac:dyDescent="0.25">
      <c r="A12580" s="358" t="s">
        <v>7434</v>
      </c>
      <c r="B12580" s="358" t="s">
        <v>7435</v>
      </c>
      <c r="C12580" s="358" t="s">
        <v>9</v>
      </c>
      <c r="D12580" s="358">
        <v>9.8699999999999992</v>
      </c>
      <c r="E12580" s="243" t="s">
        <v>3777</v>
      </c>
      <c r="F12580" s="358">
        <v>12.5</v>
      </c>
    </row>
    <row r="12581" spans="1:6" ht="13.5" thickBot="1" x14ac:dyDescent="0.25">
      <c r="A12581" s="359" t="s">
        <v>7436</v>
      </c>
      <c r="B12581" s="359" t="s">
        <v>7437</v>
      </c>
      <c r="C12581" s="359" t="s">
        <v>9</v>
      </c>
      <c r="D12581" s="359">
        <v>10.54</v>
      </c>
      <c r="E12581" s="243" t="s">
        <v>3777</v>
      </c>
      <c r="F12581" s="359">
        <v>13.35</v>
      </c>
    </row>
    <row r="12582" spans="1:6" ht="13.5" thickBot="1" x14ac:dyDescent="0.25">
      <c r="A12582" s="358" t="s">
        <v>7438</v>
      </c>
      <c r="B12582" s="358" t="s">
        <v>5606</v>
      </c>
      <c r="C12582" s="358" t="s">
        <v>9</v>
      </c>
      <c r="D12582" s="358">
        <v>11.19</v>
      </c>
      <c r="E12582" s="243" t="s">
        <v>3777</v>
      </c>
      <c r="F12582" s="358">
        <v>14.18</v>
      </c>
    </row>
    <row r="12583" spans="1:6" ht="13.5" thickBot="1" x14ac:dyDescent="0.25">
      <c r="A12583" s="359" t="s">
        <v>7439</v>
      </c>
      <c r="B12583" s="359" t="s">
        <v>5608</v>
      </c>
      <c r="C12583" s="359" t="s">
        <v>9</v>
      </c>
      <c r="D12583" s="359">
        <v>11.69</v>
      </c>
      <c r="E12583" s="243" t="s">
        <v>3777</v>
      </c>
      <c r="F12583" s="359">
        <v>14.81</v>
      </c>
    </row>
    <row r="12584" spans="1:6" ht="13.5" thickBot="1" x14ac:dyDescent="0.25">
      <c r="A12584" s="358" t="s">
        <v>7440</v>
      </c>
      <c r="B12584" s="358" t="s">
        <v>5610</v>
      </c>
      <c r="C12584" s="358" t="s">
        <v>9</v>
      </c>
      <c r="D12584" s="358">
        <v>12.03</v>
      </c>
      <c r="E12584" s="243" t="s">
        <v>3777</v>
      </c>
      <c r="F12584" s="358">
        <v>15.25</v>
      </c>
    </row>
    <row r="12585" spans="1:6" ht="13.5" thickBot="1" x14ac:dyDescent="0.25">
      <c r="A12585" s="359" t="s">
        <v>7441</v>
      </c>
      <c r="B12585" s="359" t="s">
        <v>5612</v>
      </c>
      <c r="C12585" s="359" t="s">
        <v>9</v>
      </c>
      <c r="D12585" s="359">
        <v>12.56</v>
      </c>
      <c r="E12585" s="243" t="s">
        <v>3777</v>
      </c>
      <c r="F12585" s="359">
        <v>15.91</v>
      </c>
    </row>
    <row r="12586" spans="1:6" ht="13.5" thickBot="1" x14ac:dyDescent="0.25">
      <c r="A12586" s="358" t="s">
        <v>7442</v>
      </c>
      <c r="B12586" s="358" t="s">
        <v>5614</v>
      </c>
      <c r="C12586" s="358" t="s">
        <v>9</v>
      </c>
      <c r="D12586" s="358">
        <v>12.93</v>
      </c>
      <c r="E12586" s="243" t="s">
        <v>3777</v>
      </c>
      <c r="F12586" s="358">
        <v>16.38</v>
      </c>
    </row>
    <row r="12587" spans="1:6" ht="13.5" thickBot="1" x14ac:dyDescent="0.25">
      <c r="A12587" s="359" t="s">
        <v>7443</v>
      </c>
      <c r="B12587" s="359" t="s">
        <v>5616</v>
      </c>
      <c r="C12587" s="359" t="s">
        <v>9</v>
      </c>
      <c r="D12587" s="359">
        <v>13.34</v>
      </c>
      <c r="E12587" s="243" t="s">
        <v>3777</v>
      </c>
      <c r="F12587" s="359">
        <v>16.899999999999999</v>
      </c>
    </row>
    <row r="12588" spans="1:6" ht="13.5" thickBot="1" x14ac:dyDescent="0.25">
      <c r="A12588" s="358" t="s">
        <v>7444</v>
      </c>
      <c r="B12588" s="358" t="s">
        <v>5618</v>
      </c>
      <c r="C12588" s="358" t="s">
        <v>9</v>
      </c>
      <c r="D12588" s="358">
        <v>13.56</v>
      </c>
      <c r="E12588" s="243" t="s">
        <v>3777</v>
      </c>
      <c r="F12588" s="358">
        <v>17.18</v>
      </c>
    </row>
    <row r="12589" spans="1:6" ht="13.5" thickBot="1" x14ac:dyDescent="0.25">
      <c r="A12589" s="359" t="s">
        <v>7445</v>
      </c>
      <c r="B12589" s="359" t="s">
        <v>5620</v>
      </c>
      <c r="C12589" s="359" t="s">
        <v>9</v>
      </c>
      <c r="D12589" s="359">
        <v>14.22</v>
      </c>
      <c r="E12589" s="243" t="s">
        <v>3777</v>
      </c>
      <c r="F12589" s="359">
        <v>18.02</v>
      </c>
    </row>
    <row r="12590" spans="1:6" ht="13.5" thickBot="1" x14ac:dyDescent="0.25">
      <c r="A12590" s="358" t="s">
        <v>7446</v>
      </c>
      <c r="B12590" s="358" t="s">
        <v>5622</v>
      </c>
      <c r="C12590" s="358" t="s">
        <v>9</v>
      </c>
      <c r="D12590" s="358">
        <v>15.67</v>
      </c>
      <c r="E12590" s="243" t="s">
        <v>3777</v>
      </c>
      <c r="F12590" s="358">
        <v>19.850000000000001</v>
      </c>
    </row>
    <row r="12591" spans="1:6" ht="13.5" thickBot="1" x14ac:dyDescent="0.25">
      <c r="A12591" s="359" t="s">
        <v>7447</v>
      </c>
      <c r="B12591" s="359" t="s">
        <v>5624</v>
      </c>
      <c r="C12591" s="359" t="s">
        <v>9</v>
      </c>
      <c r="D12591" s="359">
        <v>19.52</v>
      </c>
      <c r="E12591" s="243" t="s">
        <v>3777</v>
      </c>
      <c r="F12591" s="359">
        <v>24.73</v>
      </c>
    </row>
    <row r="12592" spans="1:6" ht="13.5" thickBot="1" x14ac:dyDescent="0.25">
      <c r="A12592" s="358" t="s">
        <v>7448</v>
      </c>
      <c r="B12592" s="358" t="s">
        <v>5626</v>
      </c>
      <c r="C12592" s="358" t="s">
        <v>9</v>
      </c>
      <c r="D12592" s="358">
        <v>7.32</v>
      </c>
      <c r="E12592" s="243" t="s">
        <v>3777</v>
      </c>
      <c r="F12592" s="358">
        <v>9.27</v>
      </c>
    </row>
    <row r="12593" spans="1:6" ht="13.5" thickBot="1" x14ac:dyDescent="0.25">
      <c r="A12593" s="359" t="s">
        <v>7449</v>
      </c>
      <c r="B12593" s="359" t="s">
        <v>5628</v>
      </c>
      <c r="C12593" s="359" t="s">
        <v>9</v>
      </c>
      <c r="D12593" s="359">
        <v>7.83</v>
      </c>
      <c r="E12593" s="243" t="s">
        <v>3777</v>
      </c>
      <c r="F12593" s="359">
        <v>9.92</v>
      </c>
    </row>
    <row r="12594" spans="1:6" ht="13.5" thickBot="1" x14ac:dyDescent="0.25">
      <c r="A12594" s="358" t="s">
        <v>7450</v>
      </c>
      <c r="B12594" s="358" t="s">
        <v>5630</v>
      </c>
      <c r="C12594" s="358" t="s">
        <v>9</v>
      </c>
      <c r="D12594" s="358">
        <v>8.31</v>
      </c>
      <c r="E12594" s="243" t="s">
        <v>3777</v>
      </c>
      <c r="F12594" s="358">
        <v>10.53</v>
      </c>
    </row>
    <row r="12595" spans="1:6" ht="13.5" thickBot="1" x14ac:dyDescent="0.25">
      <c r="A12595" s="359" t="s">
        <v>7451</v>
      </c>
      <c r="B12595" s="359" t="s">
        <v>5632</v>
      </c>
      <c r="C12595" s="359" t="s">
        <v>9</v>
      </c>
      <c r="D12595" s="359">
        <v>8.6999999999999993</v>
      </c>
      <c r="E12595" s="243" t="s">
        <v>3777</v>
      </c>
      <c r="F12595" s="359">
        <v>11.03</v>
      </c>
    </row>
    <row r="12596" spans="1:6" ht="13.5" thickBot="1" x14ac:dyDescent="0.25">
      <c r="A12596" s="358" t="s">
        <v>7452</v>
      </c>
      <c r="B12596" s="358" t="s">
        <v>5634</v>
      </c>
      <c r="C12596" s="358" t="s">
        <v>9</v>
      </c>
      <c r="D12596" s="358">
        <v>9.49</v>
      </c>
      <c r="E12596" s="243" t="s">
        <v>3777</v>
      </c>
      <c r="F12596" s="358">
        <v>12.02</v>
      </c>
    </row>
    <row r="12597" spans="1:6" ht="13.5" thickBot="1" x14ac:dyDescent="0.25">
      <c r="A12597" s="359" t="s">
        <v>7453</v>
      </c>
      <c r="B12597" s="359" t="s">
        <v>5636</v>
      </c>
      <c r="C12597" s="359" t="s">
        <v>9</v>
      </c>
      <c r="D12597" s="359">
        <v>9.85</v>
      </c>
      <c r="E12597" s="243" t="s">
        <v>3777</v>
      </c>
      <c r="F12597" s="359">
        <v>12.48</v>
      </c>
    </row>
    <row r="12598" spans="1:6" ht="13.5" thickBot="1" x14ac:dyDescent="0.25">
      <c r="A12598" s="358" t="s">
        <v>7454</v>
      </c>
      <c r="B12598" s="358" t="s">
        <v>5638</v>
      </c>
      <c r="C12598" s="358" t="s">
        <v>9</v>
      </c>
      <c r="D12598" s="358">
        <v>10.31</v>
      </c>
      <c r="E12598" s="243" t="s">
        <v>3777</v>
      </c>
      <c r="F12598" s="358">
        <v>13.06</v>
      </c>
    </row>
    <row r="12599" spans="1:6" ht="13.5" thickBot="1" x14ac:dyDescent="0.25">
      <c r="A12599" s="359" t="s">
        <v>7455</v>
      </c>
      <c r="B12599" s="359" t="s">
        <v>5640</v>
      </c>
      <c r="C12599" s="359" t="s">
        <v>9</v>
      </c>
      <c r="D12599" s="359">
        <v>10.54</v>
      </c>
      <c r="E12599" s="243" t="s">
        <v>3777</v>
      </c>
      <c r="F12599" s="359">
        <v>13.35</v>
      </c>
    </row>
    <row r="12600" spans="1:6" ht="13.5" thickBot="1" x14ac:dyDescent="0.25">
      <c r="A12600" s="358" t="s">
        <v>7456</v>
      </c>
      <c r="B12600" s="358" t="s">
        <v>5642</v>
      </c>
      <c r="C12600" s="358" t="s">
        <v>9</v>
      </c>
      <c r="D12600" s="358">
        <v>10.71</v>
      </c>
      <c r="E12600" s="243" t="s">
        <v>3777</v>
      </c>
      <c r="F12600" s="358">
        <v>13.57</v>
      </c>
    </row>
    <row r="12601" spans="1:6" ht="13.5" thickBot="1" x14ac:dyDescent="0.25">
      <c r="A12601" s="359" t="s">
        <v>7457</v>
      </c>
      <c r="B12601" s="359" t="s">
        <v>5644</v>
      </c>
      <c r="C12601" s="359" t="s">
        <v>9</v>
      </c>
      <c r="D12601" s="359">
        <v>11.55</v>
      </c>
      <c r="E12601" s="243" t="s">
        <v>3777</v>
      </c>
      <c r="F12601" s="359">
        <v>14.64</v>
      </c>
    </row>
    <row r="12602" spans="1:6" ht="13.5" thickBot="1" x14ac:dyDescent="0.25">
      <c r="A12602" s="358" t="s">
        <v>7458</v>
      </c>
      <c r="B12602" s="358" t="s">
        <v>5646</v>
      </c>
      <c r="C12602" s="358" t="s">
        <v>9</v>
      </c>
      <c r="D12602" s="358">
        <v>13.06</v>
      </c>
      <c r="E12602" s="243" t="s">
        <v>3777</v>
      </c>
      <c r="F12602" s="358">
        <v>16.55</v>
      </c>
    </row>
    <row r="12603" spans="1:6" ht="13.5" thickBot="1" x14ac:dyDescent="0.25">
      <c r="A12603" s="359" t="s">
        <v>7459</v>
      </c>
      <c r="B12603" s="359" t="s">
        <v>5648</v>
      </c>
      <c r="C12603" s="359" t="s">
        <v>9</v>
      </c>
      <c r="D12603" s="359">
        <v>16.57</v>
      </c>
      <c r="E12603" s="243" t="s">
        <v>3777</v>
      </c>
      <c r="F12603" s="359">
        <v>20.99</v>
      </c>
    </row>
    <row r="12604" spans="1:6" ht="13.5" thickBot="1" x14ac:dyDescent="0.25">
      <c r="A12604" s="358" t="s">
        <v>7460</v>
      </c>
      <c r="B12604" s="358" t="s">
        <v>5650</v>
      </c>
      <c r="C12604" s="358" t="s">
        <v>9</v>
      </c>
      <c r="D12604" s="358">
        <v>18.43</v>
      </c>
      <c r="E12604" s="243" t="s">
        <v>3777</v>
      </c>
      <c r="F12604" s="358">
        <v>23.35</v>
      </c>
    </row>
    <row r="12605" spans="1:6" ht="13.5" thickBot="1" x14ac:dyDescent="0.25">
      <c r="A12605" s="359" t="s">
        <v>7461</v>
      </c>
      <c r="B12605" s="359" t="s">
        <v>5652</v>
      </c>
      <c r="C12605" s="359" t="s">
        <v>9</v>
      </c>
      <c r="D12605" s="359">
        <v>23.69</v>
      </c>
      <c r="E12605" s="243" t="s">
        <v>3777</v>
      </c>
      <c r="F12605" s="359">
        <v>30.01</v>
      </c>
    </row>
    <row r="12606" spans="1:6" ht="13.5" thickBot="1" x14ac:dyDescent="0.25">
      <c r="A12606" s="358" t="s">
        <v>7462</v>
      </c>
      <c r="B12606" s="358" t="s">
        <v>5654</v>
      </c>
      <c r="C12606" s="358" t="s">
        <v>9</v>
      </c>
      <c r="D12606" s="358">
        <v>25.71</v>
      </c>
      <c r="E12606" s="243" t="s">
        <v>3777</v>
      </c>
      <c r="F12606" s="358">
        <v>32.57</v>
      </c>
    </row>
    <row r="12607" spans="1:6" ht="13.5" thickBot="1" x14ac:dyDescent="0.25">
      <c r="A12607" s="359" t="s">
        <v>7463</v>
      </c>
      <c r="B12607" s="359" t="s">
        <v>5656</v>
      </c>
      <c r="C12607" s="359" t="s">
        <v>9</v>
      </c>
      <c r="D12607" s="359">
        <v>26.08</v>
      </c>
      <c r="E12607" s="243" t="s">
        <v>3777</v>
      </c>
      <c r="F12607" s="359">
        <v>33.049999999999997</v>
      </c>
    </row>
    <row r="12608" spans="1:6" ht="13.5" thickBot="1" x14ac:dyDescent="0.25">
      <c r="A12608" s="358" t="s">
        <v>7464</v>
      </c>
      <c r="B12608" s="358" t="s">
        <v>5658</v>
      </c>
      <c r="C12608" s="358" t="s">
        <v>9</v>
      </c>
      <c r="D12608" s="358">
        <v>27.21</v>
      </c>
      <c r="E12608" s="243" t="s">
        <v>3777</v>
      </c>
      <c r="F12608" s="358">
        <v>34.479999999999997</v>
      </c>
    </row>
    <row r="12609" spans="1:6" ht="13.5" thickBot="1" x14ac:dyDescent="0.25">
      <c r="A12609" s="359" t="s">
        <v>7465</v>
      </c>
      <c r="B12609" s="359" t="s">
        <v>5660</v>
      </c>
      <c r="C12609" s="359" t="s">
        <v>9</v>
      </c>
      <c r="D12609" s="359">
        <v>27.71</v>
      </c>
      <c r="E12609" s="243" t="s">
        <v>3777</v>
      </c>
      <c r="F12609" s="359">
        <v>35.11</v>
      </c>
    </row>
    <row r="12610" spans="1:6" ht="13.5" thickBot="1" x14ac:dyDescent="0.25">
      <c r="A12610" s="358" t="s">
        <v>7466</v>
      </c>
      <c r="B12610" s="358" t="s">
        <v>5662</v>
      </c>
      <c r="C12610" s="358" t="s">
        <v>9</v>
      </c>
      <c r="D12610" s="358">
        <v>28.71</v>
      </c>
      <c r="E12610" s="243" t="s">
        <v>3777</v>
      </c>
      <c r="F12610" s="358">
        <v>36.380000000000003</v>
      </c>
    </row>
    <row r="12611" spans="1:6" ht="13.5" thickBot="1" x14ac:dyDescent="0.25">
      <c r="A12611" s="359" t="s">
        <v>7467</v>
      </c>
      <c r="B12611" s="359" t="s">
        <v>5674</v>
      </c>
      <c r="C12611" s="359" t="s">
        <v>9</v>
      </c>
      <c r="D12611" s="359">
        <v>2.52</v>
      </c>
      <c r="E12611" s="243" t="s">
        <v>3777</v>
      </c>
      <c r="F12611" s="359">
        <v>3.19</v>
      </c>
    </row>
    <row r="12612" spans="1:6" ht="13.5" thickBot="1" x14ac:dyDescent="0.25">
      <c r="A12612" s="358" t="s">
        <v>7468</v>
      </c>
      <c r="B12612" s="358" t="s">
        <v>5676</v>
      </c>
      <c r="C12612" s="358" t="s">
        <v>9</v>
      </c>
      <c r="D12612" s="358">
        <v>3</v>
      </c>
      <c r="E12612" s="243" t="s">
        <v>3777</v>
      </c>
      <c r="F12612" s="358">
        <v>3.81</v>
      </c>
    </row>
    <row r="12613" spans="1:6" ht="13.5" thickBot="1" x14ac:dyDescent="0.25">
      <c r="A12613" s="359" t="s">
        <v>7469</v>
      </c>
      <c r="B12613" s="359" t="s">
        <v>5684</v>
      </c>
      <c r="C12613" s="359" t="s">
        <v>9</v>
      </c>
      <c r="D12613" s="359">
        <v>1.94</v>
      </c>
      <c r="E12613" s="243" t="s">
        <v>3777</v>
      </c>
      <c r="F12613" s="359">
        <v>2.4500000000000002</v>
      </c>
    </row>
    <row r="12614" spans="1:6" ht="13.5" thickBot="1" x14ac:dyDescent="0.25">
      <c r="A12614" s="358" t="s">
        <v>7470</v>
      </c>
      <c r="B12614" s="358" t="s">
        <v>5686</v>
      </c>
      <c r="C12614" s="358" t="s">
        <v>9</v>
      </c>
      <c r="D12614" s="358">
        <v>10.210000000000001</v>
      </c>
      <c r="E12614" s="243" t="s">
        <v>3777</v>
      </c>
      <c r="F12614" s="358">
        <v>12.94</v>
      </c>
    </row>
    <row r="12615" spans="1:6" ht="13.5" thickBot="1" x14ac:dyDescent="0.25">
      <c r="A12615" s="359" t="s">
        <v>7471</v>
      </c>
      <c r="B12615" s="359" t="s">
        <v>5688</v>
      </c>
      <c r="C12615" s="359" t="s">
        <v>24</v>
      </c>
      <c r="D12615" s="359">
        <v>0.77</v>
      </c>
      <c r="E12615" s="243" t="s">
        <v>3777</v>
      </c>
      <c r="F12615" s="359">
        <v>0.98</v>
      </c>
    </row>
    <row r="12616" spans="1:6" ht="13.5" thickBot="1" x14ac:dyDescent="0.25">
      <c r="A12616" s="358" t="s">
        <v>7472</v>
      </c>
      <c r="B12616" s="358" t="s">
        <v>7473</v>
      </c>
      <c r="C12616" s="358" t="s">
        <v>24</v>
      </c>
      <c r="D12616" s="358">
        <v>1.01</v>
      </c>
      <c r="E12616" s="243" t="s">
        <v>3777</v>
      </c>
      <c r="F12616" s="358">
        <v>1.27</v>
      </c>
    </row>
    <row r="12617" spans="1:6" ht="13.5" thickBot="1" x14ac:dyDescent="0.25">
      <c r="A12617" s="359" t="s">
        <v>7474</v>
      </c>
      <c r="B12617" s="359" t="s">
        <v>5692</v>
      </c>
      <c r="C12617" s="359" t="s">
        <v>9</v>
      </c>
      <c r="D12617" s="359">
        <v>10.210000000000001</v>
      </c>
      <c r="E12617" s="243" t="s">
        <v>3777</v>
      </c>
      <c r="F12617" s="359">
        <v>12.94</v>
      </c>
    </row>
    <row r="12618" spans="1:6" ht="13.5" thickBot="1" x14ac:dyDescent="0.25">
      <c r="A12618" s="358" t="s">
        <v>7475</v>
      </c>
      <c r="B12618" s="358" t="s">
        <v>5694</v>
      </c>
      <c r="C12618" s="358" t="s">
        <v>9</v>
      </c>
      <c r="D12618" s="358">
        <v>10.210000000000001</v>
      </c>
      <c r="E12618" s="243" t="s">
        <v>3777</v>
      </c>
      <c r="F12618" s="358">
        <v>12.94</v>
      </c>
    </row>
    <row r="12619" spans="1:6" ht="13.5" thickBot="1" x14ac:dyDescent="0.25">
      <c r="A12619" s="359" t="s">
        <v>7476</v>
      </c>
      <c r="B12619" s="359" t="s">
        <v>7477</v>
      </c>
      <c r="C12619" s="359" t="s">
        <v>24</v>
      </c>
      <c r="D12619" s="359">
        <v>0.77</v>
      </c>
      <c r="E12619" s="243" t="s">
        <v>3777</v>
      </c>
      <c r="F12619" s="359">
        <v>0.98</v>
      </c>
    </row>
    <row r="12620" spans="1:6" ht="13.5" thickBot="1" x14ac:dyDescent="0.25">
      <c r="A12620" s="358" t="s">
        <v>7478</v>
      </c>
      <c r="B12620" s="358" t="s">
        <v>7479</v>
      </c>
      <c r="C12620" s="358" t="s">
        <v>9</v>
      </c>
      <c r="D12620" s="358">
        <v>10.95</v>
      </c>
      <c r="E12620" s="243" t="s">
        <v>3777</v>
      </c>
      <c r="F12620" s="358">
        <v>13.87</v>
      </c>
    </row>
    <row r="12621" spans="1:6" ht="13.5" thickBot="1" x14ac:dyDescent="0.25">
      <c r="A12621" s="359" t="s">
        <v>7480</v>
      </c>
      <c r="B12621" s="359" t="s">
        <v>7481</v>
      </c>
      <c r="C12621" s="359" t="s">
        <v>9</v>
      </c>
      <c r="D12621" s="359">
        <v>12.65</v>
      </c>
      <c r="E12621" s="243" t="s">
        <v>3777</v>
      </c>
      <c r="F12621" s="359">
        <v>16.03</v>
      </c>
    </row>
    <row r="12622" spans="1:6" ht="13.5" thickBot="1" x14ac:dyDescent="0.25">
      <c r="A12622" s="358" t="s">
        <v>7482</v>
      </c>
      <c r="B12622" s="358" t="s">
        <v>7483</v>
      </c>
      <c r="C12622" s="358" t="s">
        <v>9</v>
      </c>
      <c r="D12622" s="358">
        <v>12.65</v>
      </c>
      <c r="E12622" s="243" t="s">
        <v>3777</v>
      </c>
      <c r="F12622" s="358">
        <v>16.03</v>
      </c>
    </row>
    <row r="12623" spans="1:6" ht="13.5" thickBot="1" x14ac:dyDescent="0.25">
      <c r="A12623" s="359" t="s">
        <v>7484</v>
      </c>
      <c r="B12623" s="359" t="s">
        <v>7485</v>
      </c>
      <c r="C12623" s="359" t="s">
        <v>9</v>
      </c>
      <c r="D12623" s="359">
        <v>36.74</v>
      </c>
      <c r="E12623" s="243" t="s">
        <v>3777</v>
      </c>
      <c r="F12623" s="359">
        <v>46.55</v>
      </c>
    </row>
    <row r="12624" spans="1:6" ht="13.5" thickBot="1" x14ac:dyDescent="0.25">
      <c r="A12624" s="358" t="s">
        <v>7486</v>
      </c>
      <c r="B12624" s="358" t="s">
        <v>7487</v>
      </c>
      <c r="C12624" s="358" t="s">
        <v>9</v>
      </c>
      <c r="D12624" s="358">
        <v>36.74</v>
      </c>
      <c r="E12624" s="243" t="s">
        <v>3777</v>
      </c>
      <c r="F12624" s="358">
        <v>46.55</v>
      </c>
    </row>
    <row r="12625" spans="1:6" ht="13.5" thickBot="1" x14ac:dyDescent="0.25">
      <c r="A12625" s="359" t="s">
        <v>7488</v>
      </c>
      <c r="B12625" s="359" t="s">
        <v>7489</v>
      </c>
      <c r="C12625" s="359" t="s">
        <v>9</v>
      </c>
      <c r="D12625" s="359">
        <v>38.18</v>
      </c>
      <c r="E12625" s="243" t="s">
        <v>3777</v>
      </c>
      <c r="F12625" s="359">
        <v>48.38</v>
      </c>
    </row>
    <row r="12626" spans="1:6" ht="13.5" thickBot="1" x14ac:dyDescent="0.25">
      <c r="A12626" s="358" t="s">
        <v>7490</v>
      </c>
      <c r="B12626" s="358" t="s">
        <v>7491</v>
      </c>
      <c r="C12626" s="358" t="s">
        <v>9</v>
      </c>
      <c r="D12626" s="358">
        <v>51.87</v>
      </c>
      <c r="E12626" s="243" t="s">
        <v>3777</v>
      </c>
      <c r="F12626" s="358">
        <v>65.72</v>
      </c>
    </row>
    <row r="12627" spans="1:6" ht="13.5" thickBot="1" x14ac:dyDescent="0.25">
      <c r="A12627" s="359" t="s">
        <v>7492</v>
      </c>
      <c r="B12627" s="359" t="s">
        <v>5704</v>
      </c>
      <c r="C12627" s="359" t="s">
        <v>9</v>
      </c>
      <c r="D12627" s="359">
        <v>62.5</v>
      </c>
      <c r="E12627" s="243" t="s">
        <v>3777</v>
      </c>
      <c r="F12627" s="359">
        <v>79.19</v>
      </c>
    </row>
    <row r="12628" spans="1:6" ht="13.5" thickBot="1" x14ac:dyDescent="0.25">
      <c r="A12628" s="358" t="s">
        <v>7493</v>
      </c>
      <c r="B12628" s="358" t="s">
        <v>7494</v>
      </c>
      <c r="C12628" s="358" t="s">
        <v>9</v>
      </c>
      <c r="D12628" s="358">
        <v>62.35</v>
      </c>
      <c r="E12628" s="243" t="s">
        <v>3777</v>
      </c>
      <c r="F12628" s="358">
        <v>78.989999999999995</v>
      </c>
    </row>
    <row r="12629" spans="1:6" ht="13.5" thickBot="1" x14ac:dyDescent="0.25">
      <c r="A12629" s="359" t="s">
        <v>7495</v>
      </c>
      <c r="B12629" s="359" t="s">
        <v>5708</v>
      </c>
      <c r="C12629" s="359" t="s">
        <v>9</v>
      </c>
      <c r="D12629" s="359">
        <v>96.72</v>
      </c>
      <c r="E12629" s="243" t="s">
        <v>3777</v>
      </c>
      <c r="F12629" s="359">
        <v>122.54</v>
      </c>
    </row>
    <row r="12630" spans="1:6" ht="13.5" thickBot="1" x14ac:dyDescent="0.25">
      <c r="A12630" s="358" t="s">
        <v>7496</v>
      </c>
      <c r="B12630" s="358" t="s">
        <v>7497</v>
      </c>
      <c r="C12630" s="358" t="s">
        <v>9</v>
      </c>
      <c r="D12630" s="358">
        <v>96.57</v>
      </c>
      <c r="E12630" s="243" t="s">
        <v>3777</v>
      </c>
      <c r="F12630" s="358">
        <v>122.35</v>
      </c>
    </row>
    <row r="12631" spans="1:6" ht="13.5" thickBot="1" x14ac:dyDescent="0.25">
      <c r="A12631" s="359" t="s">
        <v>7498</v>
      </c>
      <c r="B12631" s="359" t="s">
        <v>7499</v>
      </c>
      <c r="C12631" s="359" t="s">
        <v>9</v>
      </c>
      <c r="D12631" s="359">
        <v>54.91</v>
      </c>
      <c r="E12631" s="243" t="s">
        <v>3777</v>
      </c>
      <c r="F12631" s="359">
        <v>69.569999999999993</v>
      </c>
    </row>
    <row r="12632" spans="1:6" ht="13.5" thickBot="1" x14ac:dyDescent="0.25">
      <c r="A12632" s="358" t="s">
        <v>7500</v>
      </c>
      <c r="B12632" s="358" t="s">
        <v>7501</v>
      </c>
      <c r="C12632" s="358" t="s">
        <v>9</v>
      </c>
      <c r="D12632" s="358">
        <v>86.99</v>
      </c>
      <c r="E12632" s="243" t="s">
        <v>3777</v>
      </c>
      <c r="F12632" s="358">
        <v>110.22</v>
      </c>
    </row>
    <row r="12633" spans="1:6" ht="13.5" thickBot="1" x14ac:dyDescent="0.25">
      <c r="A12633" s="359" t="s">
        <v>7502</v>
      </c>
      <c r="B12633" s="359" t="s">
        <v>7503</v>
      </c>
      <c r="C12633" s="359" t="s">
        <v>9</v>
      </c>
      <c r="D12633" s="359">
        <v>53.08</v>
      </c>
      <c r="E12633" s="243" t="s">
        <v>3777</v>
      </c>
      <c r="F12633" s="359">
        <v>67.25</v>
      </c>
    </row>
    <row r="12634" spans="1:6" ht="13.5" thickBot="1" x14ac:dyDescent="0.25">
      <c r="A12634" s="358" t="s">
        <v>7504</v>
      </c>
      <c r="B12634" s="358" t="s">
        <v>7505</v>
      </c>
      <c r="C12634" s="358" t="s">
        <v>9</v>
      </c>
      <c r="D12634" s="358">
        <v>112.02</v>
      </c>
      <c r="E12634" s="243" t="s">
        <v>3777</v>
      </c>
      <c r="F12634" s="358">
        <v>141.91999999999999</v>
      </c>
    </row>
    <row r="12635" spans="1:6" ht="13.5" thickBot="1" x14ac:dyDescent="0.25">
      <c r="A12635" s="359" t="s">
        <v>7506</v>
      </c>
      <c r="B12635" s="359" t="s">
        <v>7507</v>
      </c>
      <c r="C12635" s="359" t="s">
        <v>9</v>
      </c>
      <c r="D12635" s="359">
        <v>68.319999999999993</v>
      </c>
      <c r="E12635" s="243" t="s">
        <v>3777</v>
      </c>
      <c r="F12635" s="359">
        <v>86.56</v>
      </c>
    </row>
    <row r="12636" spans="1:6" ht="13.5" thickBot="1" x14ac:dyDescent="0.25">
      <c r="A12636" s="358" t="s">
        <v>7508</v>
      </c>
      <c r="B12636" s="358" t="s">
        <v>5720</v>
      </c>
      <c r="C12636" s="358" t="s">
        <v>24</v>
      </c>
      <c r="D12636" s="358">
        <v>0.25</v>
      </c>
      <c r="E12636" s="243" t="s">
        <v>3777</v>
      </c>
      <c r="F12636" s="358">
        <v>0.31</v>
      </c>
    </row>
    <row r="12637" spans="1:6" ht="13.5" thickBot="1" x14ac:dyDescent="0.25">
      <c r="A12637" s="359" t="s">
        <v>7509</v>
      </c>
      <c r="B12637" s="359" t="s">
        <v>5722</v>
      </c>
      <c r="C12637" s="359" t="s">
        <v>24</v>
      </c>
      <c r="D12637" s="359">
        <v>0.17</v>
      </c>
      <c r="E12637" s="243" t="s">
        <v>3777</v>
      </c>
      <c r="F12637" s="359">
        <v>0.22</v>
      </c>
    </row>
    <row r="12638" spans="1:6" ht="13.5" thickBot="1" x14ac:dyDescent="0.25">
      <c r="A12638" s="358" t="s">
        <v>7510</v>
      </c>
      <c r="B12638" s="358" t="s">
        <v>5724</v>
      </c>
      <c r="C12638" s="358" t="s">
        <v>24</v>
      </c>
      <c r="D12638" s="358">
        <v>0.83</v>
      </c>
      <c r="E12638" s="243" t="s">
        <v>3777</v>
      </c>
      <c r="F12638" s="358">
        <v>1.06</v>
      </c>
    </row>
    <row r="12639" spans="1:6" ht="13.5" thickBot="1" x14ac:dyDescent="0.25">
      <c r="A12639" s="359" t="s">
        <v>7511</v>
      </c>
      <c r="B12639" s="359" t="s">
        <v>5726</v>
      </c>
      <c r="C12639" s="359" t="s">
        <v>24</v>
      </c>
      <c r="D12639" s="359">
        <v>1.01</v>
      </c>
      <c r="E12639" s="243" t="s">
        <v>3777</v>
      </c>
      <c r="F12639" s="359">
        <v>1.28</v>
      </c>
    </row>
    <row r="12640" spans="1:6" ht="13.5" thickBot="1" x14ac:dyDescent="0.25">
      <c r="A12640" s="358" t="s">
        <v>7512</v>
      </c>
      <c r="B12640" s="358" t="s">
        <v>7513</v>
      </c>
      <c r="C12640" s="358" t="s">
        <v>24</v>
      </c>
      <c r="D12640" s="358">
        <v>1.08</v>
      </c>
      <c r="E12640" s="243" t="s">
        <v>3777</v>
      </c>
      <c r="F12640" s="358">
        <v>1.37</v>
      </c>
    </row>
    <row r="12641" spans="1:6" ht="13.5" thickBot="1" x14ac:dyDescent="0.25">
      <c r="A12641" s="359" t="s">
        <v>7514</v>
      </c>
      <c r="B12641" s="359" t="s">
        <v>7515</v>
      </c>
      <c r="C12641" s="359" t="s">
        <v>24</v>
      </c>
      <c r="D12641" s="359">
        <v>1</v>
      </c>
      <c r="E12641" s="243" t="s">
        <v>3777</v>
      </c>
      <c r="F12641" s="359">
        <v>1.27</v>
      </c>
    </row>
    <row r="12642" spans="1:6" ht="13.5" thickBot="1" x14ac:dyDescent="0.25">
      <c r="A12642" s="358" t="s">
        <v>7516</v>
      </c>
      <c r="B12642" s="358" t="s">
        <v>7517</v>
      </c>
      <c r="C12642" s="358" t="s">
        <v>24</v>
      </c>
      <c r="D12642" s="358">
        <v>1.18</v>
      </c>
      <c r="E12642" s="243" t="s">
        <v>3777</v>
      </c>
      <c r="F12642" s="358">
        <v>1.49</v>
      </c>
    </row>
    <row r="12643" spans="1:6" ht="13.5" thickBot="1" x14ac:dyDescent="0.25">
      <c r="A12643" s="359" t="s">
        <v>7518</v>
      </c>
      <c r="B12643" s="359" t="s">
        <v>5734</v>
      </c>
      <c r="C12643" s="359" t="s">
        <v>24</v>
      </c>
      <c r="D12643" s="359">
        <v>2.58</v>
      </c>
      <c r="E12643" s="243" t="s">
        <v>3777</v>
      </c>
      <c r="F12643" s="359">
        <v>3.27</v>
      </c>
    </row>
    <row r="12644" spans="1:6" ht="13.5" thickBot="1" x14ac:dyDescent="0.25">
      <c r="A12644" s="358" t="s">
        <v>7519</v>
      </c>
      <c r="B12644" s="358" t="s">
        <v>5736</v>
      </c>
      <c r="C12644" s="358" t="s">
        <v>24</v>
      </c>
      <c r="D12644" s="358">
        <v>2.94</v>
      </c>
      <c r="E12644" s="243" t="s">
        <v>3777</v>
      </c>
      <c r="F12644" s="358">
        <v>3.73</v>
      </c>
    </row>
    <row r="12645" spans="1:6" ht="13.5" thickBot="1" x14ac:dyDescent="0.25">
      <c r="A12645" s="359" t="s">
        <v>7520</v>
      </c>
      <c r="B12645" s="359" t="s">
        <v>6938</v>
      </c>
      <c r="C12645" s="359" t="s">
        <v>24</v>
      </c>
      <c r="D12645" s="359">
        <v>3.12</v>
      </c>
      <c r="E12645" s="243" t="s">
        <v>3777</v>
      </c>
      <c r="F12645" s="359">
        <v>3.95</v>
      </c>
    </row>
    <row r="12646" spans="1:6" ht="13.5" thickBot="1" x14ac:dyDescent="0.25">
      <c r="A12646" s="358" t="s">
        <v>7521</v>
      </c>
      <c r="B12646" s="358" t="s">
        <v>5740</v>
      </c>
      <c r="C12646" s="358" t="s">
        <v>24</v>
      </c>
      <c r="D12646" s="358">
        <v>3.11</v>
      </c>
      <c r="E12646" s="243" t="s">
        <v>3777</v>
      </c>
      <c r="F12646" s="358">
        <v>3.94</v>
      </c>
    </row>
    <row r="12647" spans="1:6" ht="13.5" thickBot="1" x14ac:dyDescent="0.25">
      <c r="A12647" s="359" t="s">
        <v>7522</v>
      </c>
      <c r="B12647" s="359" t="s">
        <v>5742</v>
      </c>
      <c r="C12647" s="359" t="s">
        <v>24</v>
      </c>
      <c r="D12647" s="359">
        <v>3.47</v>
      </c>
      <c r="E12647" s="243" t="s">
        <v>3777</v>
      </c>
      <c r="F12647" s="359">
        <v>4.4000000000000004</v>
      </c>
    </row>
    <row r="12648" spans="1:6" ht="13.5" thickBot="1" x14ac:dyDescent="0.25">
      <c r="A12648" s="358" t="s">
        <v>7523</v>
      </c>
      <c r="B12648" s="358" t="s">
        <v>5744</v>
      </c>
      <c r="C12648" s="358" t="s">
        <v>24</v>
      </c>
      <c r="D12648" s="358">
        <v>3.75</v>
      </c>
      <c r="E12648" s="243" t="s">
        <v>3777</v>
      </c>
      <c r="F12648" s="358">
        <v>4.74</v>
      </c>
    </row>
    <row r="12649" spans="1:6" ht="13.5" thickBot="1" x14ac:dyDescent="0.25">
      <c r="A12649" s="359" t="s">
        <v>7524</v>
      </c>
      <c r="B12649" s="359" t="s">
        <v>5746</v>
      </c>
      <c r="C12649" s="359" t="s">
        <v>24</v>
      </c>
      <c r="D12649" s="359">
        <v>4.22</v>
      </c>
      <c r="E12649" s="243" t="s">
        <v>3777</v>
      </c>
      <c r="F12649" s="359">
        <v>5.35</v>
      </c>
    </row>
    <row r="12650" spans="1:6" ht="13.5" thickBot="1" x14ac:dyDescent="0.25">
      <c r="A12650" s="358" t="s">
        <v>7525</v>
      </c>
      <c r="B12650" s="358" t="s">
        <v>7526</v>
      </c>
      <c r="C12650" s="358" t="s">
        <v>24</v>
      </c>
      <c r="D12650" s="358">
        <v>4.33</v>
      </c>
      <c r="E12650" s="243" t="s">
        <v>3777</v>
      </c>
      <c r="F12650" s="358">
        <v>5.48</v>
      </c>
    </row>
    <row r="12651" spans="1:6" ht="13.5" thickBot="1" x14ac:dyDescent="0.25">
      <c r="A12651" s="359" t="s">
        <v>7527</v>
      </c>
      <c r="B12651" s="359" t="s">
        <v>5750</v>
      </c>
      <c r="C12651" s="359" t="s">
        <v>24</v>
      </c>
      <c r="D12651" s="359">
        <v>4.37</v>
      </c>
      <c r="E12651" s="243" t="s">
        <v>3777</v>
      </c>
      <c r="F12651" s="359">
        <v>5.54</v>
      </c>
    </row>
    <row r="12652" spans="1:6" ht="13.5" thickBot="1" x14ac:dyDescent="0.25">
      <c r="A12652" s="358" t="s">
        <v>7528</v>
      </c>
      <c r="B12652" s="358" t="s">
        <v>7529</v>
      </c>
      <c r="C12652" s="358" t="s">
        <v>24</v>
      </c>
      <c r="D12652" s="358">
        <v>4.8499999999999996</v>
      </c>
      <c r="E12652" s="243" t="s">
        <v>3777</v>
      </c>
      <c r="F12652" s="358">
        <v>6.14</v>
      </c>
    </row>
    <row r="12653" spans="1:6" ht="13.5" thickBot="1" x14ac:dyDescent="0.25">
      <c r="A12653" s="359" t="s">
        <v>7530</v>
      </c>
      <c r="B12653" s="359" t="s">
        <v>7531</v>
      </c>
      <c r="C12653" s="359" t="s">
        <v>24</v>
      </c>
      <c r="D12653" s="359">
        <v>1.1000000000000001</v>
      </c>
      <c r="E12653" s="243" t="s">
        <v>3777</v>
      </c>
      <c r="F12653" s="359">
        <v>1.39</v>
      </c>
    </row>
    <row r="12654" spans="1:6" ht="13.5" thickBot="1" x14ac:dyDescent="0.25">
      <c r="A12654" s="358" t="s">
        <v>7532</v>
      </c>
      <c r="B12654" s="358" t="s">
        <v>7533</v>
      </c>
      <c r="C12654" s="358" t="s">
        <v>24</v>
      </c>
      <c r="D12654" s="358">
        <v>0.83</v>
      </c>
      <c r="E12654" s="243" t="s">
        <v>3777</v>
      </c>
      <c r="F12654" s="358">
        <v>1.05</v>
      </c>
    </row>
    <row r="12655" spans="1:6" ht="13.5" thickBot="1" x14ac:dyDescent="0.25">
      <c r="A12655" s="359" t="s">
        <v>7534</v>
      </c>
      <c r="B12655" s="359" t="s">
        <v>7535</v>
      </c>
      <c r="C12655" s="359" t="s">
        <v>24</v>
      </c>
      <c r="D12655" s="359">
        <v>0.84</v>
      </c>
      <c r="E12655" s="243" t="s">
        <v>3777</v>
      </c>
      <c r="F12655" s="359">
        <v>1.07</v>
      </c>
    </row>
    <row r="12656" spans="1:6" ht="13.5" thickBot="1" x14ac:dyDescent="0.25">
      <c r="A12656" s="358" t="s">
        <v>7536</v>
      </c>
      <c r="B12656" s="358" t="s">
        <v>7537</v>
      </c>
      <c r="C12656" s="358" t="s">
        <v>24</v>
      </c>
      <c r="D12656" s="358">
        <v>0.83</v>
      </c>
      <c r="E12656" s="243" t="s">
        <v>3777</v>
      </c>
      <c r="F12656" s="358">
        <v>1.05</v>
      </c>
    </row>
    <row r="12657" spans="1:6" ht="13.5" thickBot="1" x14ac:dyDescent="0.25">
      <c r="A12657" s="359" t="s">
        <v>7538</v>
      </c>
      <c r="B12657" s="359" t="s">
        <v>7539</v>
      </c>
      <c r="C12657" s="359" t="s">
        <v>24</v>
      </c>
      <c r="D12657" s="359">
        <v>0.84</v>
      </c>
      <c r="E12657" s="243" t="s">
        <v>3777</v>
      </c>
      <c r="F12657" s="359">
        <v>1.07</v>
      </c>
    </row>
    <row r="12658" spans="1:6" ht="13.5" thickBot="1" x14ac:dyDescent="0.25">
      <c r="A12658" s="358" t="s">
        <v>7540</v>
      </c>
      <c r="B12658" s="358" t="s">
        <v>7541</v>
      </c>
      <c r="C12658" s="358" t="s">
        <v>24</v>
      </c>
      <c r="D12658" s="358">
        <v>1.1299999999999999</v>
      </c>
      <c r="E12658" s="243" t="s">
        <v>3777</v>
      </c>
      <c r="F12658" s="358">
        <v>1.43</v>
      </c>
    </row>
    <row r="12659" spans="1:6" ht="13.5" thickBot="1" x14ac:dyDescent="0.25">
      <c r="A12659" s="359" t="s">
        <v>7542</v>
      </c>
      <c r="B12659" s="359" t="s">
        <v>7543</v>
      </c>
      <c r="C12659" s="359" t="s">
        <v>24</v>
      </c>
      <c r="D12659" s="359">
        <v>1.1499999999999999</v>
      </c>
      <c r="E12659" s="243" t="s">
        <v>3777</v>
      </c>
      <c r="F12659" s="359">
        <v>1.45</v>
      </c>
    </row>
    <row r="12660" spans="1:6" ht="13.5" thickBot="1" x14ac:dyDescent="0.25">
      <c r="A12660" s="358" t="s">
        <v>7544</v>
      </c>
      <c r="B12660" s="358" t="s">
        <v>7545</v>
      </c>
      <c r="C12660" s="358" t="s">
        <v>24</v>
      </c>
      <c r="D12660" s="358">
        <v>1.1299999999999999</v>
      </c>
      <c r="E12660" s="243" t="s">
        <v>3777</v>
      </c>
      <c r="F12660" s="358">
        <v>1.43</v>
      </c>
    </row>
    <row r="12661" spans="1:6" ht="13.5" thickBot="1" x14ac:dyDescent="0.25">
      <c r="A12661" s="359" t="s">
        <v>7546</v>
      </c>
      <c r="B12661" s="359" t="s">
        <v>7547</v>
      </c>
      <c r="C12661" s="359" t="s">
        <v>24</v>
      </c>
      <c r="D12661" s="359">
        <v>1.1499999999999999</v>
      </c>
      <c r="E12661" s="243" t="s">
        <v>3777</v>
      </c>
      <c r="F12661" s="359">
        <v>1.45</v>
      </c>
    </row>
    <row r="12662" spans="1:6" ht="13.5" thickBot="1" x14ac:dyDescent="0.25">
      <c r="A12662" s="358" t="s">
        <v>7548</v>
      </c>
      <c r="B12662" s="358" t="s">
        <v>7549</v>
      </c>
      <c r="C12662" s="358" t="s">
        <v>24</v>
      </c>
      <c r="D12662" s="358">
        <v>3.27</v>
      </c>
      <c r="E12662" s="243" t="s">
        <v>3777</v>
      </c>
      <c r="F12662" s="358">
        <v>4.1399999999999997</v>
      </c>
    </row>
    <row r="12663" spans="1:6" ht="13.5" thickBot="1" x14ac:dyDescent="0.25">
      <c r="A12663" s="359" t="s">
        <v>7550</v>
      </c>
      <c r="B12663" s="359" t="s">
        <v>7551</v>
      </c>
      <c r="C12663" s="359" t="s">
        <v>24</v>
      </c>
      <c r="D12663" s="359">
        <v>1</v>
      </c>
      <c r="E12663" s="243" t="s">
        <v>3777</v>
      </c>
      <c r="F12663" s="359">
        <v>1.27</v>
      </c>
    </row>
    <row r="12664" spans="1:6" ht="13.5" thickBot="1" x14ac:dyDescent="0.25">
      <c r="A12664" s="358" t="s">
        <v>7552</v>
      </c>
      <c r="B12664" s="358" t="s">
        <v>7553</v>
      </c>
      <c r="C12664" s="358" t="s">
        <v>24</v>
      </c>
      <c r="D12664" s="358">
        <v>1.01</v>
      </c>
      <c r="E12664" s="243" t="s">
        <v>3777</v>
      </c>
      <c r="F12664" s="358">
        <v>1.28</v>
      </c>
    </row>
    <row r="12665" spans="1:6" ht="13.5" thickBot="1" x14ac:dyDescent="0.25">
      <c r="A12665" s="359" t="s">
        <v>7554</v>
      </c>
      <c r="B12665" s="359" t="s">
        <v>7555</v>
      </c>
      <c r="C12665" s="359" t="s">
        <v>24</v>
      </c>
      <c r="D12665" s="359">
        <v>1.86</v>
      </c>
      <c r="E12665" s="243" t="s">
        <v>3777</v>
      </c>
      <c r="F12665" s="359">
        <v>2.36</v>
      </c>
    </row>
    <row r="12666" spans="1:6" ht="13.5" thickBot="1" x14ac:dyDescent="0.25">
      <c r="A12666" s="358" t="s">
        <v>7556</v>
      </c>
      <c r="B12666" s="358" t="s">
        <v>7557</v>
      </c>
      <c r="C12666" s="358" t="s">
        <v>24</v>
      </c>
      <c r="D12666" s="358">
        <v>1.88</v>
      </c>
      <c r="E12666" s="243" t="s">
        <v>3777</v>
      </c>
      <c r="F12666" s="358">
        <v>2.38</v>
      </c>
    </row>
    <row r="12667" spans="1:6" ht="13.5" thickBot="1" x14ac:dyDescent="0.25">
      <c r="A12667" s="359" t="s">
        <v>7558</v>
      </c>
      <c r="B12667" s="359" t="s">
        <v>7559</v>
      </c>
      <c r="C12667" s="359" t="s">
        <v>24</v>
      </c>
      <c r="D12667" s="359">
        <v>1.86</v>
      </c>
      <c r="E12667" s="243" t="s">
        <v>3777</v>
      </c>
      <c r="F12667" s="359">
        <v>2.36</v>
      </c>
    </row>
    <row r="12668" spans="1:6" ht="13.5" thickBot="1" x14ac:dyDescent="0.25">
      <c r="A12668" s="358" t="s">
        <v>7560</v>
      </c>
      <c r="B12668" s="358" t="s">
        <v>7561</v>
      </c>
      <c r="C12668" s="358" t="s">
        <v>24</v>
      </c>
      <c r="D12668" s="358">
        <v>1.88</v>
      </c>
      <c r="E12668" s="243" t="s">
        <v>3777</v>
      </c>
      <c r="F12668" s="358">
        <v>2.38</v>
      </c>
    </row>
    <row r="12669" spans="1:6" ht="13.5" thickBot="1" x14ac:dyDescent="0.25">
      <c r="A12669" s="359" t="s">
        <v>7562</v>
      </c>
      <c r="B12669" s="359" t="s">
        <v>7563</v>
      </c>
      <c r="C12669" s="359" t="s">
        <v>24</v>
      </c>
      <c r="D12669" s="359">
        <v>2.0499999999999998</v>
      </c>
      <c r="E12669" s="243" t="s">
        <v>3777</v>
      </c>
      <c r="F12669" s="359">
        <v>2.59</v>
      </c>
    </row>
    <row r="12670" spans="1:6" ht="13.5" thickBot="1" x14ac:dyDescent="0.25">
      <c r="A12670" s="358" t="s">
        <v>7564</v>
      </c>
      <c r="B12670" s="358" t="s">
        <v>7565</v>
      </c>
      <c r="C12670" s="358" t="s">
        <v>24</v>
      </c>
      <c r="D12670" s="358">
        <v>2.0699999999999998</v>
      </c>
      <c r="E12670" s="243" t="s">
        <v>3777</v>
      </c>
      <c r="F12670" s="358">
        <v>2.63</v>
      </c>
    </row>
    <row r="12671" spans="1:6" ht="13.5" thickBot="1" x14ac:dyDescent="0.25">
      <c r="A12671" s="359" t="s">
        <v>7566</v>
      </c>
      <c r="B12671" s="359" t="s">
        <v>7567</v>
      </c>
      <c r="C12671" s="359" t="s">
        <v>24</v>
      </c>
      <c r="D12671" s="359">
        <v>2.4700000000000002</v>
      </c>
      <c r="E12671" s="243" t="s">
        <v>3777</v>
      </c>
      <c r="F12671" s="359">
        <v>3.13</v>
      </c>
    </row>
    <row r="12672" spans="1:6" ht="13.5" thickBot="1" x14ac:dyDescent="0.25">
      <c r="A12672" s="358" t="s">
        <v>7568</v>
      </c>
      <c r="B12672" s="358" t="s">
        <v>7569</v>
      </c>
      <c r="C12672" s="358" t="s">
        <v>24</v>
      </c>
      <c r="D12672" s="358">
        <v>2.5</v>
      </c>
      <c r="E12672" s="243" t="s">
        <v>3777</v>
      </c>
      <c r="F12672" s="358">
        <v>3.17</v>
      </c>
    </row>
    <row r="12673" spans="1:6" ht="13.5" thickBot="1" x14ac:dyDescent="0.25">
      <c r="A12673" s="359" t="s">
        <v>7570</v>
      </c>
      <c r="B12673" s="359" t="s">
        <v>7571</v>
      </c>
      <c r="C12673" s="359" t="s">
        <v>24</v>
      </c>
      <c r="D12673" s="359">
        <v>2.4700000000000002</v>
      </c>
      <c r="E12673" s="243" t="s">
        <v>3777</v>
      </c>
      <c r="F12673" s="359">
        <v>3.13</v>
      </c>
    </row>
    <row r="12674" spans="1:6" ht="13.5" thickBot="1" x14ac:dyDescent="0.25">
      <c r="A12674" s="358" t="s">
        <v>7572</v>
      </c>
      <c r="B12674" s="358" t="s">
        <v>7573</v>
      </c>
      <c r="C12674" s="358" t="s">
        <v>24</v>
      </c>
      <c r="D12674" s="358">
        <v>2.4700000000000002</v>
      </c>
      <c r="E12674" s="243" t="s">
        <v>3777</v>
      </c>
      <c r="F12674" s="358">
        <v>3.13</v>
      </c>
    </row>
    <row r="12675" spans="1:6" ht="13.5" thickBot="1" x14ac:dyDescent="0.25">
      <c r="A12675" s="359" t="s">
        <v>7574</v>
      </c>
      <c r="B12675" s="359" t="s">
        <v>7575</v>
      </c>
      <c r="C12675" s="359" t="s">
        <v>24</v>
      </c>
      <c r="D12675" s="359">
        <v>2.52</v>
      </c>
      <c r="E12675" s="243" t="s">
        <v>3777</v>
      </c>
      <c r="F12675" s="359">
        <v>3.19</v>
      </c>
    </row>
    <row r="12676" spans="1:6" ht="13.5" thickBot="1" x14ac:dyDescent="0.25">
      <c r="A12676" s="358" t="s">
        <v>7576</v>
      </c>
      <c r="B12676" s="358" t="s">
        <v>7577</v>
      </c>
      <c r="C12676" s="358" t="s">
        <v>24</v>
      </c>
      <c r="D12676" s="358">
        <v>2.59</v>
      </c>
      <c r="E12676" s="243" t="s">
        <v>3777</v>
      </c>
      <c r="F12676" s="358">
        <v>3.28</v>
      </c>
    </row>
    <row r="12677" spans="1:6" ht="13.5" thickBot="1" x14ac:dyDescent="0.25">
      <c r="A12677" s="359" t="s">
        <v>7578</v>
      </c>
      <c r="B12677" s="359" t="s">
        <v>7579</v>
      </c>
      <c r="C12677" s="359" t="s">
        <v>24</v>
      </c>
      <c r="D12677" s="359">
        <v>2.52</v>
      </c>
      <c r="E12677" s="243" t="s">
        <v>3777</v>
      </c>
      <c r="F12677" s="359">
        <v>3.19</v>
      </c>
    </row>
    <row r="12678" spans="1:6" ht="13.5" thickBot="1" x14ac:dyDescent="0.25">
      <c r="A12678" s="358" t="s">
        <v>7580</v>
      </c>
      <c r="B12678" s="358" t="s">
        <v>7581</v>
      </c>
      <c r="C12678" s="358" t="s">
        <v>24</v>
      </c>
      <c r="D12678" s="358">
        <v>2.5499999999999998</v>
      </c>
      <c r="E12678" s="243" t="s">
        <v>3777</v>
      </c>
      <c r="F12678" s="358">
        <v>3.23</v>
      </c>
    </row>
    <row r="12679" spans="1:6" ht="13.5" thickBot="1" x14ac:dyDescent="0.25">
      <c r="A12679" s="359" t="s">
        <v>7582</v>
      </c>
      <c r="B12679" s="359" t="s">
        <v>7583</v>
      </c>
      <c r="C12679" s="359" t="s">
        <v>24</v>
      </c>
      <c r="D12679" s="359">
        <v>3.09</v>
      </c>
      <c r="E12679" s="243" t="s">
        <v>3777</v>
      </c>
      <c r="F12679" s="359">
        <v>3.91</v>
      </c>
    </row>
    <row r="12680" spans="1:6" ht="13.5" thickBot="1" x14ac:dyDescent="0.25">
      <c r="A12680" s="358" t="s">
        <v>7584</v>
      </c>
      <c r="B12680" s="358" t="s">
        <v>7585</v>
      </c>
      <c r="C12680" s="358" t="s">
        <v>24</v>
      </c>
      <c r="D12680" s="358">
        <v>3.12</v>
      </c>
      <c r="E12680" s="243" t="s">
        <v>3777</v>
      </c>
      <c r="F12680" s="358">
        <v>3.96</v>
      </c>
    </row>
    <row r="12681" spans="1:6" ht="13.5" thickBot="1" x14ac:dyDescent="0.25">
      <c r="A12681" s="359" t="s">
        <v>7586</v>
      </c>
      <c r="B12681" s="359" t="s">
        <v>7587</v>
      </c>
      <c r="C12681" s="359" t="s">
        <v>24</v>
      </c>
      <c r="D12681" s="359">
        <v>3.09</v>
      </c>
      <c r="E12681" s="243" t="s">
        <v>3777</v>
      </c>
      <c r="F12681" s="359">
        <v>3.91</v>
      </c>
    </row>
    <row r="12682" spans="1:6" ht="13.5" thickBot="1" x14ac:dyDescent="0.25">
      <c r="A12682" s="358" t="s">
        <v>7588</v>
      </c>
      <c r="B12682" s="358" t="s">
        <v>7589</v>
      </c>
      <c r="C12682" s="358" t="s">
        <v>24</v>
      </c>
      <c r="D12682" s="358">
        <v>3.12</v>
      </c>
      <c r="E12682" s="243" t="s">
        <v>3777</v>
      </c>
      <c r="F12682" s="358">
        <v>3.96</v>
      </c>
    </row>
    <row r="12683" spans="1:6" ht="13.5" thickBot="1" x14ac:dyDescent="0.25">
      <c r="A12683" s="359" t="s">
        <v>7590</v>
      </c>
      <c r="B12683" s="359" t="s">
        <v>7591</v>
      </c>
      <c r="C12683" s="359" t="s">
        <v>24</v>
      </c>
      <c r="D12683" s="359">
        <v>0.93</v>
      </c>
      <c r="E12683" s="243" t="s">
        <v>3777</v>
      </c>
      <c r="F12683" s="359">
        <v>1.18</v>
      </c>
    </row>
    <row r="12684" spans="1:6" ht="13.5" thickBot="1" x14ac:dyDescent="0.25">
      <c r="A12684" s="358" t="s">
        <v>7592</v>
      </c>
      <c r="B12684" s="358" t="s">
        <v>6956</v>
      </c>
      <c r="C12684" s="358" t="s">
        <v>24</v>
      </c>
      <c r="D12684" s="358">
        <v>1.73</v>
      </c>
      <c r="E12684" s="243" t="s">
        <v>3777</v>
      </c>
      <c r="F12684" s="358">
        <v>2.19</v>
      </c>
    </row>
    <row r="12685" spans="1:6" ht="13.5" thickBot="1" x14ac:dyDescent="0.25">
      <c r="A12685" s="359" t="s">
        <v>7593</v>
      </c>
      <c r="B12685" s="359" t="s">
        <v>7594</v>
      </c>
      <c r="C12685" s="359" t="s">
        <v>24</v>
      </c>
      <c r="D12685" s="359">
        <v>1.03</v>
      </c>
      <c r="E12685" s="243" t="s">
        <v>3777</v>
      </c>
      <c r="F12685" s="359">
        <v>1.31</v>
      </c>
    </row>
    <row r="12686" spans="1:6" ht="13.5" thickBot="1" x14ac:dyDescent="0.25">
      <c r="A12686" s="358" t="s">
        <v>7595</v>
      </c>
      <c r="B12686" s="358" t="s">
        <v>7596</v>
      </c>
      <c r="C12686" s="358" t="s">
        <v>24</v>
      </c>
      <c r="D12686" s="358">
        <v>1.93</v>
      </c>
      <c r="E12686" s="243" t="s">
        <v>3777</v>
      </c>
      <c r="F12686" s="358">
        <v>2.44</v>
      </c>
    </row>
    <row r="12687" spans="1:6" ht="13.5" thickBot="1" x14ac:dyDescent="0.25">
      <c r="A12687" s="359" t="s">
        <v>7597</v>
      </c>
      <c r="B12687" s="359" t="s">
        <v>5754</v>
      </c>
      <c r="C12687" s="359" t="s">
        <v>9</v>
      </c>
      <c r="D12687" s="359">
        <v>87.99</v>
      </c>
      <c r="E12687" s="243" t="s">
        <v>3777</v>
      </c>
      <c r="F12687" s="359">
        <v>111.48</v>
      </c>
    </row>
    <row r="12688" spans="1:6" ht="13.5" thickBot="1" x14ac:dyDescent="0.25">
      <c r="A12688" s="358" t="s">
        <v>7598</v>
      </c>
      <c r="B12688" s="358" t="s">
        <v>5756</v>
      </c>
      <c r="C12688" s="358" t="s">
        <v>9</v>
      </c>
      <c r="D12688" s="358">
        <v>127.32</v>
      </c>
      <c r="E12688" s="243" t="s">
        <v>3777</v>
      </c>
      <c r="F12688" s="358">
        <v>161.32</v>
      </c>
    </row>
    <row r="12689" spans="1:6" ht="13.5" thickBot="1" x14ac:dyDescent="0.25">
      <c r="A12689" s="359" t="s">
        <v>7599</v>
      </c>
      <c r="B12689" s="359" t="s">
        <v>5758</v>
      </c>
      <c r="C12689" s="359" t="s">
        <v>9</v>
      </c>
      <c r="D12689" s="359">
        <v>84.94</v>
      </c>
      <c r="E12689" s="243" t="s">
        <v>3777</v>
      </c>
      <c r="F12689" s="359">
        <v>107.61</v>
      </c>
    </row>
    <row r="12690" spans="1:6" ht="13.5" thickBot="1" x14ac:dyDescent="0.25">
      <c r="A12690" s="358" t="s">
        <v>7600</v>
      </c>
      <c r="B12690" s="358" t="s">
        <v>5760</v>
      </c>
      <c r="C12690" s="358" t="s">
        <v>9</v>
      </c>
      <c r="D12690" s="358">
        <v>114.88</v>
      </c>
      <c r="E12690" s="243" t="s">
        <v>3777</v>
      </c>
      <c r="F12690" s="358">
        <v>145.55000000000001</v>
      </c>
    </row>
    <row r="12691" spans="1:6" ht="13.5" thickBot="1" x14ac:dyDescent="0.25">
      <c r="A12691" s="359" t="s">
        <v>7601</v>
      </c>
      <c r="B12691" s="359" t="s">
        <v>5762</v>
      </c>
      <c r="C12691" s="359" t="s">
        <v>5252</v>
      </c>
      <c r="D12691" s="359">
        <v>63.74</v>
      </c>
      <c r="E12691" s="243" t="s">
        <v>3777</v>
      </c>
      <c r="F12691" s="359">
        <v>80.75</v>
      </c>
    </row>
    <row r="12692" spans="1:6" ht="13.5" thickBot="1" x14ac:dyDescent="0.25">
      <c r="A12692" s="358" t="s">
        <v>7602</v>
      </c>
      <c r="B12692" s="358" t="s">
        <v>5764</v>
      </c>
      <c r="C12692" s="358" t="s">
        <v>5252</v>
      </c>
      <c r="D12692" s="358">
        <v>113.28</v>
      </c>
      <c r="E12692" s="243" t="s">
        <v>3777</v>
      </c>
      <c r="F12692" s="358">
        <v>143.53</v>
      </c>
    </row>
    <row r="12693" spans="1:6" ht="13.5" thickBot="1" x14ac:dyDescent="0.25">
      <c r="A12693" s="359" t="s">
        <v>7603</v>
      </c>
      <c r="B12693" s="359" t="s">
        <v>7604</v>
      </c>
      <c r="C12693" s="359" t="s">
        <v>5252</v>
      </c>
      <c r="D12693" s="359">
        <v>46.45</v>
      </c>
      <c r="E12693" s="243" t="s">
        <v>3777</v>
      </c>
      <c r="F12693" s="359">
        <v>58.86</v>
      </c>
    </row>
    <row r="12694" spans="1:6" ht="13.5" thickBot="1" x14ac:dyDescent="0.25">
      <c r="A12694" s="358" t="s">
        <v>7605</v>
      </c>
      <c r="B12694" s="358" t="s">
        <v>7606</v>
      </c>
      <c r="C12694" s="358" t="s">
        <v>5252</v>
      </c>
      <c r="D12694" s="358">
        <v>74.75</v>
      </c>
      <c r="E12694" s="243" t="s">
        <v>3777</v>
      </c>
      <c r="F12694" s="358">
        <v>94.7</v>
      </c>
    </row>
    <row r="12695" spans="1:6" ht="13.5" thickBot="1" x14ac:dyDescent="0.25">
      <c r="A12695" s="359" t="s">
        <v>7607</v>
      </c>
      <c r="B12695" s="359" t="s">
        <v>7608</v>
      </c>
      <c r="C12695" s="359" t="s">
        <v>5252</v>
      </c>
      <c r="D12695" s="359">
        <v>73.5</v>
      </c>
      <c r="E12695" s="243" t="s">
        <v>3777</v>
      </c>
      <c r="F12695" s="359">
        <v>93.12</v>
      </c>
    </row>
    <row r="12696" spans="1:6" ht="13.5" thickBot="1" x14ac:dyDescent="0.25">
      <c r="A12696" s="358" t="s">
        <v>7609</v>
      </c>
      <c r="B12696" s="358" t="s">
        <v>7610</v>
      </c>
      <c r="C12696" s="358" t="s">
        <v>5252</v>
      </c>
      <c r="D12696" s="358">
        <v>53.43</v>
      </c>
      <c r="E12696" s="243" t="s">
        <v>3777</v>
      </c>
      <c r="F12696" s="358">
        <v>67.69</v>
      </c>
    </row>
    <row r="12697" spans="1:6" ht="13.5" thickBot="1" x14ac:dyDescent="0.25">
      <c r="A12697" s="359" t="s">
        <v>7611</v>
      </c>
      <c r="B12697" s="359" t="s">
        <v>7612</v>
      </c>
      <c r="C12697" s="359" t="s">
        <v>5252</v>
      </c>
      <c r="D12697" s="359">
        <v>79.040000000000006</v>
      </c>
      <c r="E12697" s="243" t="s">
        <v>3777</v>
      </c>
      <c r="F12697" s="359">
        <v>100.14</v>
      </c>
    </row>
    <row r="12698" spans="1:6" ht="13.5" thickBot="1" x14ac:dyDescent="0.25">
      <c r="A12698" s="358" t="s">
        <v>7613</v>
      </c>
      <c r="B12698" s="358" t="s">
        <v>7614</v>
      </c>
      <c r="C12698" s="358" t="s">
        <v>24</v>
      </c>
      <c r="D12698" s="358">
        <v>4.28</v>
      </c>
      <c r="E12698" s="243" t="s">
        <v>3777</v>
      </c>
      <c r="F12698" s="358">
        <v>5.42</v>
      </c>
    </row>
    <row r="12699" spans="1:6" ht="13.5" thickBot="1" x14ac:dyDescent="0.25">
      <c r="A12699" s="359" t="s">
        <v>7615</v>
      </c>
      <c r="B12699" s="359" t="s">
        <v>5780</v>
      </c>
      <c r="C12699" s="359" t="s">
        <v>9</v>
      </c>
      <c r="D12699" s="359">
        <v>356.54</v>
      </c>
      <c r="E12699" s="243" t="s">
        <v>3777</v>
      </c>
      <c r="F12699" s="359">
        <v>451.74</v>
      </c>
    </row>
    <row r="12700" spans="1:6" ht="13.5" thickBot="1" x14ac:dyDescent="0.25">
      <c r="A12700" s="358" t="s">
        <v>7616</v>
      </c>
      <c r="B12700" s="358" t="s">
        <v>7617</v>
      </c>
      <c r="C12700" s="358" t="s">
        <v>9</v>
      </c>
      <c r="D12700" s="358">
        <v>411.51</v>
      </c>
      <c r="E12700" s="243" t="s">
        <v>3777</v>
      </c>
      <c r="F12700" s="358">
        <v>521.38</v>
      </c>
    </row>
    <row r="12701" spans="1:6" ht="13.5" thickBot="1" x14ac:dyDescent="0.25">
      <c r="A12701" s="359" t="s">
        <v>7618</v>
      </c>
      <c r="B12701" s="359" t="s">
        <v>5788</v>
      </c>
      <c r="C12701" s="359" t="s">
        <v>10</v>
      </c>
      <c r="D12701" s="359">
        <v>3.06</v>
      </c>
      <c r="E12701" s="243" t="s">
        <v>3777</v>
      </c>
      <c r="F12701" s="359">
        <v>3.88</v>
      </c>
    </row>
    <row r="12702" spans="1:6" ht="13.5" thickBot="1" x14ac:dyDescent="0.25">
      <c r="A12702" s="358" t="s">
        <v>7619</v>
      </c>
      <c r="B12702" s="358" t="s">
        <v>6994</v>
      </c>
      <c r="C12702" s="358" t="s">
        <v>9</v>
      </c>
      <c r="D12702" s="358">
        <v>9.6</v>
      </c>
      <c r="E12702" s="243" t="s">
        <v>3777</v>
      </c>
      <c r="F12702" s="358">
        <v>12.16</v>
      </c>
    </row>
    <row r="12703" spans="1:6" ht="13.5" thickBot="1" x14ac:dyDescent="0.25">
      <c r="A12703" s="359" t="s">
        <v>7620</v>
      </c>
      <c r="B12703" s="359" t="s">
        <v>6996</v>
      </c>
      <c r="C12703" s="359" t="s">
        <v>9</v>
      </c>
      <c r="D12703" s="359">
        <v>206.31</v>
      </c>
      <c r="E12703" s="243" t="s">
        <v>3777</v>
      </c>
      <c r="F12703" s="359">
        <v>261.39</v>
      </c>
    </row>
    <row r="12704" spans="1:6" ht="13.5" thickBot="1" x14ac:dyDescent="0.25">
      <c r="A12704" s="358" t="s">
        <v>7621</v>
      </c>
      <c r="B12704" s="358" t="s">
        <v>7622</v>
      </c>
      <c r="C12704" s="358" t="s">
        <v>9</v>
      </c>
      <c r="D12704" s="358">
        <v>6.1</v>
      </c>
      <c r="E12704" s="243" t="s">
        <v>3777</v>
      </c>
      <c r="F12704" s="358">
        <v>7.73</v>
      </c>
    </row>
    <row r="12705" spans="1:6" ht="13.5" thickBot="1" x14ac:dyDescent="0.25">
      <c r="A12705" s="359" t="s">
        <v>7623</v>
      </c>
      <c r="B12705" s="359" t="s">
        <v>6998</v>
      </c>
      <c r="C12705" s="359" t="s">
        <v>9</v>
      </c>
      <c r="D12705" s="359">
        <v>117.97</v>
      </c>
      <c r="E12705" s="243" t="s">
        <v>3777</v>
      </c>
      <c r="F12705" s="359">
        <v>149.47</v>
      </c>
    </row>
    <row r="12706" spans="1:6" ht="13.5" thickBot="1" x14ac:dyDescent="0.25">
      <c r="A12706" s="358" t="s">
        <v>7624</v>
      </c>
      <c r="B12706" s="358" t="s">
        <v>7625</v>
      </c>
      <c r="C12706" s="358" t="s">
        <v>9</v>
      </c>
      <c r="D12706" s="358">
        <v>5.98</v>
      </c>
      <c r="E12706" s="243" t="s">
        <v>3777</v>
      </c>
      <c r="F12706" s="358">
        <v>7.58</v>
      </c>
    </row>
    <row r="12707" spans="1:6" ht="13.5" thickBot="1" x14ac:dyDescent="0.25">
      <c r="A12707" s="359" t="s">
        <v>7626</v>
      </c>
      <c r="B12707" s="359" t="s">
        <v>7627</v>
      </c>
      <c r="C12707" s="359" t="s">
        <v>9</v>
      </c>
      <c r="D12707" s="359">
        <v>100.76</v>
      </c>
      <c r="E12707" s="243" t="s">
        <v>3777</v>
      </c>
      <c r="F12707" s="359">
        <v>127.67</v>
      </c>
    </row>
    <row r="12708" spans="1:6" ht="13.5" thickBot="1" x14ac:dyDescent="0.25">
      <c r="A12708" s="358" t="s">
        <v>7628</v>
      </c>
      <c r="B12708" s="358" t="s">
        <v>7629</v>
      </c>
      <c r="C12708" s="358" t="s">
        <v>24</v>
      </c>
      <c r="D12708" s="358">
        <v>21.39</v>
      </c>
      <c r="E12708" s="243" t="s">
        <v>3777</v>
      </c>
      <c r="F12708" s="358">
        <v>27.11</v>
      </c>
    </row>
    <row r="12709" spans="1:6" ht="13.5" thickBot="1" x14ac:dyDescent="0.25">
      <c r="A12709" s="359" t="s">
        <v>7630</v>
      </c>
      <c r="B12709" s="359" t="s">
        <v>7631</v>
      </c>
      <c r="C12709" s="359" t="s">
        <v>9</v>
      </c>
      <c r="D12709" s="359">
        <v>120</v>
      </c>
      <c r="E12709" s="243" t="s">
        <v>3777</v>
      </c>
      <c r="F12709" s="359">
        <v>152.03</v>
      </c>
    </row>
    <row r="12710" spans="1:6" ht="13.5" thickBot="1" x14ac:dyDescent="0.25">
      <c r="A12710" s="358" t="s">
        <v>7632</v>
      </c>
      <c r="B12710" s="358" t="s">
        <v>7633</v>
      </c>
      <c r="C12710" s="358" t="s">
        <v>9</v>
      </c>
      <c r="D12710" s="358">
        <v>106.69</v>
      </c>
      <c r="E12710" s="243" t="s">
        <v>3777</v>
      </c>
      <c r="F12710" s="358">
        <v>135.16999999999999</v>
      </c>
    </row>
    <row r="12711" spans="1:6" ht="13.5" thickBot="1" x14ac:dyDescent="0.25">
      <c r="A12711" s="359" t="s">
        <v>7634</v>
      </c>
      <c r="B12711" s="359" t="s">
        <v>7635</v>
      </c>
      <c r="C12711" s="359" t="s">
        <v>9</v>
      </c>
      <c r="D12711" s="359">
        <v>160.01</v>
      </c>
      <c r="E12711" s="243" t="s">
        <v>3777</v>
      </c>
      <c r="F12711" s="359">
        <v>202.73</v>
      </c>
    </row>
    <row r="12712" spans="1:6" ht="13.5" thickBot="1" x14ac:dyDescent="0.25">
      <c r="A12712" s="358" t="s">
        <v>7636</v>
      </c>
      <c r="B12712" s="358" t="s">
        <v>7637</v>
      </c>
      <c r="C12712" s="358" t="s">
        <v>9</v>
      </c>
      <c r="D12712" s="358">
        <v>34.75</v>
      </c>
      <c r="E12712" s="243" t="s">
        <v>3777</v>
      </c>
      <c r="F12712" s="358">
        <v>44.03</v>
      </c>
    </row>
    <row r="12713" spans="1:6" ht="13.5" thickBot="1" x14ac:dyDescent="0.25">
      <c r="A12713" s="359" t="s">
        <v>7638</v>
      </c>
      <c r="B12713" s="359" t="s">
        <v>7639</v>
      </c>
      <c r="C12713" s="359" t="s">
        <v>9</v>
      </c>
      <c r="D12713" s="359">
        <v>73.34</v>
      </c>
      <c r="E12713" s="243" t="s">
        <v>3777</v>
      </c>
      <c r="F12713" s="359">
        <v>92.92</v>
      </c>
    </row>
    <row r="12714" spans="1:6" ht="13.5" thickBot="1" x14ac:dyDescent="0.25">
      <c r="A12714" s="358" t="s">
        <v>7640</v>
      </c>
      <c r="B12714" s="358" t="s">
        <v>7641</v>
      </c>
      <c r="C12714" s="358" t="s">
        <v>9</v>
      </c>
      <c r="D12714" s="358">
        <v>46.4</v>
      </c>
      <c r="E12714" s="243" t="s">
        <v>3777</v>
      </c>
      <c r="F12714" s="358">
        <v>58.79</v>
      </c>
    </row>
    <row r="12715" spans="1:6" ht="13.5" thickBot="1" x14ac:dyDescent="0.25">
      <c r="A12715" s="359" t="s">
        <v>7642</v>
      </c>
      <c r="B12715" s="359" t="s">
        <v>7643</v>
      </c>
      <c r="C12715" s="359" t="s">
        <v>9</v>
      </c>
      <c r="D12715" s="359">
        <v>85.33</v>
      </c>
      <c r="E12715" s="243" t="s">
        <v>3777</v>
      </c>
      <c r="F12715" s="359">
        <v>108.11</v>
      </c>
    </row>
    <row r="12716" spans="1:6" ht="13.5" thickBot="1" x14ac:dyDescent="0.25">
      <c r="A12716" s="358" t="s">
        <v>7644</v>
      </c>
      <c r="B12716" s="358" t="s">
        <v>7645</v>
      </c>
      <c r="C12716" s="358" t="s">
        <v>9</v>
      </c>
      <c r="D12716" s="358">
        <v>55.34</v>
      </c>
      <c r="E12716" s="243" t="s">
        <v>3777</v>
      </c>
      <c r="F12716" s="358">
        <v>70.12</v>
      </c>
    </row>
    <row r="12717" spans="1:6" ht="13.5" thickBot="1" x14ac:dyDescent="0.25">
      <c r="A12717" s="359" t="s">
        <v>7646</v>
      </c>
      <c r="B12717" s="359" t="s">
        <v>7647</v>
      </c>
      <c r="C12717" s="359" t="s">
        <v>10</v>
      </c>
      <c r="D12717" s="361">
        <v>1330.81</v>
      </c>
      <c r="E12717" s="243" t="s">
        <v>3777</v>
      </c>
      <c r="F12717" s="361">
        <v>1686.14</v>
      </c>
    </row>
    <row r="12718" spans="1:6" ht="13.5" thickBot="1" x14ac:dyDescent="0.25">
      <c r="A12718" s="358" t="s">
        <v>7648</v>
      </c>
      <c r="B12718" s="358" t="s">
        <v>7649</v>
      </c>
      <c r="C12718" s="358" t="s">
        <v>10</v>
      </c>
      <c r="D12718" s="360">
        <v>1830.51</v>
      </c>
      <c r="E12718" s="243" t="s">
        <v>3777</v>
      </c>
      <c r="F12718" s="360">
        <v>2319.2600000000002</v>
      </c>
    </row>
    <row r="12719" spans="1:6" ht="13.5" thickBot="1" x14ac:dyDescent="0.25">
      <c r="A12719" s="359" t="s">
        <v>7650</v>
      </c>
      <c r="B12719" s="359" t="s">
        <v>6655</v>
      </c>
      <c r="C12719" s="359" t="s">
        <v>10</v>
      </c>
      <c r="D12719" s="361">
        <v>4474.3999999999996</v>
      </c>
      <c r="E12719" s="243" t="s">
        <v>3777</v>
      </c>
      <c r="F12719" s="361">
        <v>5669.06</v>
      </c>
    </row>
    <row r="12720" spans="1:6" ht="13.5" thickBot="1" x14ac:dyDescent="0.25">
      <c r="A12720" s="358" t="s">
        <v>7651</v>
      </c>
      <c r="B12720" s="358" t="s">
        <v>7652</v>
      </c>
      <c r="C12720" s="358" t="s">
        <v>10</v>
      </c>
      <c r="D12720" s="360">
        <v>1350.06</v>
      </c>
      <c r="E12720" s="243" t="s">
        <v>3777</v>
      </c>
      <c r="F12720" s="360">
        <v>1710.52</v>
      </c>
    </row>
    <row r="12721" spans="1:6" ht="13.5" thickBot="1" x14ac:dyDescent="0.25">
      <c r="A12721" s="359" t="s">
        <v>7653</v>
      </c>
      <c r="B12721" s="359" t="s">
        <v>7654</v>
      </c>
      <c r="C12721" s="359" t="s">
        <v>10</v>
      </c>
      <c r="D12721" s="361">
        <v>1851.9</v>
      </c>
      <c r="E12721" s="243" t="s">
        <v>3777</v>
      </c>
      <c r="F12721" s="361">
        <v>2346.36</v>
      </c>
    </row>
    <row r="12722" spans="1:6" ht="13.5" thickBot="1" x14ac:dyDescent="0.25">
      <c r="A12722" s="358" t="s">
        <v>7655</v>
      </c>
      <c r="B12722" s="358" t="s">
        <v>6661</v>
      </c>
      <c r="C12722" s="358" t="s">
        <v>10</v>
      </c>
      <c r="D12722" s="360">
        <v>4510.32</v>
      </c>
      <c r="E12722" s="243" t="s">
        <v>3777</v>
      </c>
      <c r="F12722" s="360">
        <v>5714.58</v>
      </c>
    </row>
    <row r="12723" spans="1:6" ht="13.5" thickBot="1" x14ac:dyDescent="0.25">
      <c r="A12723" s="359" t="s">
        <v>7656</v>
      </c>
      <c r="B12723" s="359" t="s">
        <v>7657</v>
      </c>
      <c r="C12723" s="359" t="s">
        <v>10</v>
      </c>
      <c r="D12723" s="361">
        <v>1722.05</v>
      </c>
      <c r="E12723" s="243" t="s">
        <v>3777</v>
      </c>
      <c r="F12723" s="361">
        <v>2181.84</v>
      </c>
    </row>
    <row r="12724" spans="1:6" ht="13.5" thickBot="1" x14ac:dyDescent="0.25">
      <c r="A12724" s="358" t="s">
        <v>7658</v>
      </c>
      <c r="B12724" s="358" t="s">
        <v>7659</v>
      </c>
      <c r="C12724" s="358" t="s">
        <v>10</v>
      </c>
      <c r="D12724" s="360">
        <v>2151.23</v>
      </c>
      <c r="E12724" s="243" t="s">
        <v>3777</v>
      </c>
      <c r="F12724" s="360">
        <v>2725.61</v>
      </c>
    </row>
    <row r="12725" spans="1:6" ht="13.5" thickBot="1" x14ac:dyDescent="0.25">
      <c r="A12725" s="359" t="s">
        <v>7660</v>
      </c>
      <c r="B12725" s="359" t="s">
        <v>7661</v>
      </c>
      <c r="C12725" s="359" t="s">
        <v>10</v>
      </c>
      <c r="D12725" s="361">
        <v>1741.3</v>
      </c>
      <c r="E12725" s="243" t="s">
        <v>3777</v>
      </c>
      <c r="F12725" s="361">
        <v>2206.23</v>
      </c>
    </row>
    <row r="12726" spans="1:6" ht="13.5" thickBot="1" x14ac:dyDescent="0.25">
      <c r="A12726" s="358" t="s">
        <v>7662</v>
      </c>
      <c r="B12726" s="358" t="s">
        <v>7663</v>
      </c>
      <c r="C12726" s="358" t="s">
        <v>10</v>
      </c>
      <c r="D12726" s="360">
        <v>2172.62</v>
      </c>
      <c r="E12726" s="243" t="s">
        <v>3777</v>
      </c>
      <c r="F12726" s="360">
        <v>2752.71</v>
      </c>
    </row>
    <row r="12727" spans="1:6" ht="13.5" thickBot="1" x14ac:dyDescent="0.25">
      <c r="A12727" s="359" t="s">
        <v>7664</v>
      </c>
      <c r="B12727" s="359" t="s">
        <v>7665</v>
      </c>
      <c r="C12727" s="359" t="s">
        <v>10</v>
      </c>
      <c r="D12727" s="361">
        <v>1582.79</v>
      </c>
      <c r="E12727" s="243" t="s">
        <v>3777</v>
      </c>
      <c r="F12727" s="361">
        <v>2005.4</v>
      </c>
    </row>
    <row r="12728" spans="1:6" ht="13.5" thickBot="1" x14ac:dyDescent="0.25">
      <c r="A12728" s="358" t="s">
        <v>7666</v>
      </c>
      <c r="B12728" s="358" t="s">
        <v>7667</v>
      </c>
      <c r="C12728" s="358" t="s">
        <v>10</v>
      </c>
      <c r="D12728" s="360">
        <v>2120.09</v>
      </c>
      <c r="E12728" s="243" t="s">
        <v>3777</v>
      </c>
      <c r="F12728" s="360">
        <v>2686.15</v>
      </c>
    </row>
    <row r="12729" spans="1:6" ht="13.5" thickBot="1" x14ac:dyDescent="0.25">
      <c r="A12729" s="359" t="s">
        <v>7668</v>
      </c>
      <c r="B12729" s="359" t="s">
        <v>7669</v>
      </c>
      <c r="C12729" s="359" t="s">
        <v>10</v>
      </c>
      <c r="D12729" s="361">
        <v>2889.88</v>
      </c>
      <c r="E12729" s="243" t="s">
        <v>3777</v>
      </c>
      <c r="F12729" s="361">
        <v>3661.48</v>
      </c>
    </row>
    <row r="12730" spans="1:6" ht="13.5" thickBot="1" x14ac:dyDescent="0.25">
      <c r="A12730" s="358" t="s">
        <v>7670</v>
      </c>
      <c r="B12730" s="358" t="s">
        <v>7671</v>
      </c>
      <c r="C12730" s="358" t="s">
        <v>10</v>
      </c>
      <c r="D12730" s="360">
        <v>1647.79</v>
      </c>
      <c r="E12730" s="243" t="s">
        <v>3777</v>
      </c>
      <c r="F12730" s="360">
        <v>2087.7600000000002</v>
      </c>
    </row>
    <row r="12731" spans="1:6" ht="13.5" thickBot="1" x14ac:dyDescent="0.25">
      <c r="A12731" s="359" t="s">
        <v>7672</v>
      </c>
      <c r="B12731" s="359" t="s">
        <v>7673</v>
      </c>
      <c r="C12731" s="359" t="s">
        <v>10</v>
      </c>
      <c r="D12731" s="361">
        <v>2207.09</v>
      </c>
      <c r="E12731" s="243" t="s">
        <v>3777</v>
      </c>
      <c r="F12731" s="361">
        <v>2796.38</v>
      </c>
    </row>
    <row r="12732" spans="1:6" ht="13.5" thickBot="1" x14ac:dyDescent="0.25">
      <c r="A12732" s="358" t="s">
        <v>7674</v>
      </c>
      <c r="B12732" s="358" t="s">
        <v>7066</v>
      </c>
      <c r="C12732" s="358" t="s">
        <v>10</v>
      </c>
      <c r="D12732" s="360">
        <v>2296.79</v>
      </c>
      <c r="E12732" s="243" t="s">
        <v>3777</v>
      </c>
      <c r="F12732" s="360">
        <v>2910.04</v>
      </c>
    </row>
    <row r="12733" spans="1:6" ht="13.5" thickBot="1" x14ac:dyDescent="0.25">
      <c r="A12733" s="359" t="s">
        <v>7675</v>
      </c>
      <c r="B12733" s="359" t="s">
        <v>7676</v>
      </c>
      <c r="C12733" s="359" t="s">
        <v>10</v>
      </c>
      <c r="D12733" s="359">
        <v>75.88</v>
      </c>
      <c r="E12733" s="243" t="s">
        <v>3777</v>
      </c>
      <c r="F12733" s="359">
        <v>96.14</v>
      </c>
    </row>
    <row r="12734" spans="1:6" ht="13.5" thickBot="1" x14ac:dyDescent="0.25">
      <c r="A12734" s="358" t="s">
        <v>7677</v>
      </c>
      <c r="B12734" s="358" t="s">
        <v>7678</v>
      </c>
      <c r="C12734" s="358" t="s">
        <v>9</v>
      </c>
      <c r="D12734" s="358">
        <v>319.3</v>
      </c>
      <c r="E12734" s="243" t="s">
        <v>3777</v>
      </c>
      <c r="F12734" s="358">
        <v>404.56</v>
      </c>
    </row>
    <row r="12735" spans="1:6" ht="13.5" thickBot="1" x14ac:dyDescent="0.25">
      <c r="A12735" s="359" t="s">
        <v>7679</v>
      </c>
      <c r="B12735" s="359" t="s">
        <v>7680</v>
      </c>
      <c r="C12735" s="359" t="s">
        <v>9</v>
      </c>
      <c r="D12735" s="359">
        <v>150.38999999999999</v>
      </c>
      <c r="E12735" s="243" t="s">
        <v>3777</v>
      </c>
      <c r="F12735" s="359">
        <v>190.54</v>
      </c>
    </row>
    <row r="12736" spans="1:6" ht="13.5" thickBot="1" x14ac:dyDescent="0.25">
      <c r="A12736" s="358" t="s">
        <v>7681</v>
      </c>
      <c r="B12736" s="358" t="s">
        <v>7682</v>
      </c>
      <c r="C12736" s="358" t="s">
        <v>9</v>
      </c>
      <c r="D12736" s="358">
        <v>460.49</v>
      </c>
      <c r="E12736" s="243" t="s">
        <v>3777</v>
      </c>
      <c r="F12736" s="358">
        <v>583.44000000000005</v>
      </c>
    </row>
    <row r="12737" spans="1:6" ht="13.5" thickBot="1" x14ac:dyDescent="0.25">
      <c r="A12737" s="359" t="s">
        <v>7683</v>
      </c>
      <c r="B12737" s="359" t="s">
        <v>7684</v>
      </c>
      <c r="C12737" s="359" t="s">
        <v>9</v>
      </c>
      <c r="D12737" s="359">
        <v>377.33</v>
      </c>
      <c r="E12737" s="243" t="s">
        <v>3777</v>
      </c>
      <c r="F12737" s="359">
        <v>478.08</v>
      </c>
    </row>
    <row r="12738" spans="1:6" ht="13.5" thickBot="1" x14ac:dyDescent="0.25">
      <c r="A12738" s="358" t="s">
        <v>7685</v>
      </c>
      <c r="B12738" s="358" t="s">
        <v>6822</v>
      </c>
      <c r="C12738" s="358" t="s">
        <v>24</v>
      </c>
      <c r="D12738" s="358">
        <v>7.14</v>
      </c>
      <c r="E12738" s="243" t="s">
        <v>3777</v>
      </c>
      <c r="F12738" s="358">
        <v>9.0500000000000007</v>
      </c>
    </row>
    <row r="12739" spans="1:6" ht="13.5" thickBot="1" x14ac:dyDescent="0.25">
      <c r="A12739" s="359" t="s">
        <v>7686</v>
      </c>
      <c r="B12739" s="359" t="s">
        <v>6824</v>
      </c>
      <c r="C12739" s="359" t="s">
        <v>24</v>
      </c>
      <c r="D12739" s="359">
        <v>0.89</v>
      </c>
      <c r="E12739" s="243" t="s">
        <v>3777</v>
      </c>
      <c r="F12739" s="359">
        <v>1.1299999999999999</v>
      </c>
    </row>
    <row r="12740" spans="1:6" ht="13.5" thickBot="1" x14ac:dyDescent="0.25">
      <c r="A12740" s="358" t="s">
        <v>7687</v>
      </c>
      <c r="B12740" s="358" t="s">
        <v>6826</v>
      </c>
      <c r="C12740" s="358" t="s">
        <v>9</v>
      </c>
      <c r="D12740" s="358">
        <v>104.78</v>
      </c>
      <c r="E12740" s="243" t="s">
        <v>3777</v>
      </c>
      <c r="F12740" s="358">
        <v>132.75</v>
      </c>
    </row>
    <row r="12741" spans="1:6" ht="13.5" thickBot="1" x14ac:dyDescent="0.25">
      <c r="A12741" s="359" t="s">
        <v>7688</v>
      </c>
      <c r="B12741" s="359" t="s">
        <v>6828</v>
      </c>
      <c r="C12741" s="359" t="s">
        <v>9</v>
      </c>
      <c r="D12741" s="359">
        <v>54.35</v>
      </c>
      <c r="E12741" s="243" t="s">
        <v>3777</v>
      </c>
      <c r="F12741" s="359">
        <v>68.86</v>
      </c>
    </row>
    <row r="12742" spans="1:6" ht="13.5" thickBot="1" x14ac:dyDescent="0.25">
      <c r="A12742" s="358" t="s">
        <v>7689</v>
      </c>
      <c r="B12742" s="358" t="s">
        <v>5159</v>
      </c>
      <c r="C12742" s="358" t="s">
        <v>9</v>
      </c>
      <c r="D12742" s="358">
        <v>203.79</v>
      </c>
      <c r="E12742" s="243" t="s">
        <v>3777</v>
      </c>
      <c r="F12742" s="358">
        <v>258.2</v>
      </c>
    </row>
    <row r="12743" spans="1:6" ht="13.5" thickBot="1" x14ac:dyDescent="0.25">
      <c r="A12743" s="359" t="s">
        <v>7690</v>
      </c>
      <c r="B12743" s="359" t="s">
        <v>5161</v>
      </c>
      <c r="C12743" s="359" t="s">
        <v>9</v>
      </c>
      <c r="D12743" s="359">
        <v>233.67</v>
      </c>
      <c r="E12743" s="243" t="s">
        <v>3777</v>
      </c>
      <c r="F12743" s="359">
        <v>296.06</v>
      </c>
    </row>
    <row r="12744" spans="1:6" ht="13.5" thickBot="1" x14ac:dyDescent="0.25">
      <c r="A12744" s="358" t="s">
        <v>7691</v>
      </c>
      <c r="B12744" s="358" t="s">
        <v>6851</v>
      </c>
      <c r="C12744" s="358" t="s">
        <v>9</v>
      </c>
      <c r="D12744" s="358">
        <v>685.14</v>
      </c>
      <c r="E12744" s="243" t="s">
        <v>3777</v>
      </c>
      <c r="F12744" s="358">
        <v>868.07</v>
      </c>
    </row>
    <row r="12745" spans="1:6" ht="13.5" thickBot="1" x14ac:dyDescent="0.25">
      <c r="A12745" s="359" t="s">
        <v>7692</v>
      </c>
      <c r="B12745" s="359" t="s">
        <v>7693</v>
      </c>
      <c r="C12745" s="359" t="s">
        <v>9</v>
      </c>
      <c r="D12745" s="359">
        <v>299.33999999999997</v>
      </c>
      <c r="E12745" s="243" t="s">
        <v>3777</v>
      </c>
      <c r="F12745" s="359">
        <v>379.27</v>
      </c>
    </row>
    <row r="12746" spans="1:6" ht="13.5" thickBot="1" x14ac:dyDescent="0.25">
      <c r="A12746" s="358" t="s">
        <v>7694</v>
      </c>
      <c r="B12746" s="358" t="s">
        <v>6855</v>
      </c>
      <c r="C12746" s="358" t="s">
        <v>24</v>
      </c>
      <c r="D12746" s="358">
        <v>116.57</v>
      </c>
      <c r="E12746" s="243" t="s">
        <v>3777</v>
      </c>
      <c r="F12746" s="358">
        <v>147.69</v>
      </c>
    </row>
    <row r="12747" spans="1:6" ht="13.5" thickBot="1" x14ac:dyDescent="0.25">
      <c r="A12747" s="359" t="s">
        <v>7695</v>
      </c>
      <c r="B12747" s="359" t="s">
        <v>7696</v>
      </c>
      <c r="C12747" s="359" t="s">
        <v>9</v>
      </c>
      <c r="D12747" s="359">
        <v>741.76</v>
      </c>
      <c r="E12747" s="243" t="s">
        <v>3777</v>
      </c>
      <c r="F12747" s="359">
        <v>939.81</v>
      </c>
    </row>
    <row r="12748" spans="1:6" ht="13.5" thickBot="1" x14ac:dyDescent="0.25">
      <c r="A12748" s="358" t="s">
        <v>7697</v>
      </c>
      <c r="B12748" s="358" t="s">
        <v>7698</v>
      </c>
      <c r="C12748" s="358" t="s">
        <v>9</v>
      </c>
      <c r="D12748" s="358">
        <v>357.37</v>
      </c>
      <c r="E12748" s="243" t="s">
        <v>3777</v>
      </c>
      <c r="F12748" s="358">
        <v>452.79</v>
      </c>
    </row>
    <row r="12749" spans="1:6" ht="13.5" thickBot="1" x14ac:dyDescent="0.25">
      <c r="A12749" s="359" t="s">
        <v>7699</v>
      </c>
      <c r="B12749" s="359" t="s">
        <v>6861</v>
      </c>
      <c r="C12749" s="359" t="s">
        <v>9</v>
      </c>
      <c r="D12749" s="361">
        <v>1341.92</v>
      </c>
      <c r="E12749" s="243" t="s">
        <v>3777</v>
      </c>
      <c r="F12749" s="361">
        <v>1700.21</v>
      </c>
    </row>
    <row r="12750" spans="1:6" ht="13.5" thickBot="1" x14ac:dyDescent="0.25">
      <c r="A12750" s="358" t="s">
        <v>7700</v>
      </c>
      <c r="B12750" s="358" t="s">
        <v>7701</v>
      </c>
      <c r="C12750" s="358" t="s">
        <v>9</v>
      </c>
      <c r="D12750" s="360">
        <v>1399.95</v>
      </c>
      <c r="E12750" s="243" t="s">
        <v>3777</v>
      </c>
      <c r="F12750" s="360">
        <v>1773.74</v>
      </c>
    </row>
    <row r="12751" spans="1:6" ht="13.5" thickBot="1" x14ac:dyDescent="0.25">
      <c r="A12751" s="359" t="s">
        <v>7702</v>
      </c>
      <c r="B12751" s="359" t="s">
        <v>7703</v>
      </c>
      <c r="C12751" s="359" t="s">
        <v>10</v>
      </c>
      <c r="D12751" s="359">
        <v>138.35</v>
      </c>
      <c r="E12751" s="243" t="s">
        <v>3777</v>
      </c>
      <c r="F12751" s="359">
        <v>175.29</v>
      </c>
    </row>
    <row r="12752" spans="1:6" ht="13.5" thickBot="1" x14ac:dyDescent="0.25">
      <c r="A12752" s="358" t="s">
        <v>7704</v>
      </c>
      <c r="B12752" s="358" t="s">
        <v>7705</v>
      </c>
      <c r="C12752" s="358" t="s">
        <v>10</v>
      </c>
      <c r="D12752" s="358">
        <v>25.78</v>
      </c>
      <c r="E12752" s="243" t="s">
        <v>3777</v>
      </c>
      <c r="F12752" s="358">
        <v>32.67</v>
      </c>
    </row>
    <row r="12753" spans="1:26" ht="13.5" thickBot="1" x14ac:dyDescent="0.25">
      <c r="A12753" s="359" t="s">
        <v>7706</v>
      </c>
      <c r="B12753" s="359" t="s">
        <v>7707</v>
      </c>
      <c r="C12753" s="359" t="s">
        <v>10</v>
      </c>
      <c r="D12753" s="359">
        <v>21.54</v>
      </c>
      <c r="E12753" s="243" t="s">
        <v>3777</v>
      </c>
      <c r="F12753" s="359">
        <v>27.29</v>
      </c>
    </row>
    <row r="12754" spans="1:26" ht="13.5" thickBot="1" x14ac:dyDescent="0.25">
      <c r="A12754" s="358" t="s">
        <v>7708</v>
      </c>
      <c r="B12754" s="358" t="s">
        <v>7709</v>
      </c>
      <c r="C12754" s="358" t="s">
        <v>10</v>
      </c>
      <c r="D12754" s="358">
        <v>26.43</v>
      </c>
      <c r="E12754" s="243" t="s">
        <v>3777</v>
      </c>
      <c r="F12754" s="358">
        <v>33.49</v>
      </c>
    </row>
    <row r="12755" spans="1:26" ht="13.5" thickBot="1" x14ac:dyDescent="0.25">
      <c r="A12755" s="359" t="s">
        <v>7710</v>
      </c>
      <c r="B12755" s="359" t="s">
        <v>7711</v>
      </c>
      <c r="C12755" s="359" t="s">
        <v>10</v>
      </c>
      <c r="D12755" s="359">
        <v>21.86</v>
      </c>
      <c r="E12755" s="243" t="s">
        <v>3777</v>
      </c>
      <c r="F12755" s="359">
        <v>27.7</v>
      </c>
    </row>
    <row r="12756" spans="1:26" ht="13.5" thickBot="1" x14ac:dyDescent="0.25">
      <c r="A12756" s="398" t="s">
        <v>7712</v>
      </c>
      <c r="B12756" s="398" t="s">
        <v>7713</v>
      </c>
      <c r="C12756" s="398" t="s">
        <v>10</v>
      </c>
      <c r="D12756" s="398">
        <v>12.74</v>
      </c>
      <c r="E12756" s="243" t="s">
        <v>3777</v>
      </c>
      <c r="F12756" s="398">
        <v>16.14</v>
      </c>
    </row>
    <row r="12757" spans="1:26" ht="13.5" thickBot="1" x14ac:dyDescent="0.25">
      <c r="A12757" s="359" t="s">
        <v>7714</v>
      </c>
      <c r="B12757" s="359" t="s">
        <v>7715</v>
      </c>
      <c r="C12757" s="359" t="s">
        <v>5093</v>
      </c>
      <c r="D12757" s="359">
        <v>0.82</v>
      </c>
      <c r="E12757" s="243" t="s">
        <v>3777</v>
      </c>
      <c r="F12757" s="359">
        <v>1.04</v>
      </c>
    </row>
    <row r="12758" spans="1:26" ht="13.5" thickBot="1" x14ac:dyDescent="0.25">
      <c r="A12758" s="358" t="s">
        <v>7716</v>
      </c>
      <c r="B12758" s="358" t="s">
        <v>5109</v>
      </c>
      <c r="C12758" s="358" t="s">
        <v>5093</v>
      </c>
      <c r="D12758" s="358">
        <v>0.54</v>
      </c>
      <c r="E12758" s="243" t="s">
        <v>3777</v>
      </c>
      <c r="F12758" s="358">
        <v>0.69</v>
      </c>
    </row>
    <row r="12759" spans="1:26" ht="13.5" thickBot="1" x14ac:dyDescent="0.25">
      <c r="A12759" s="359" t="s">
        <v>7717</v>
      </c>
      <c r="B12759" s="359" t="s">
        <v>5111</v>
      </c>
      <c r="C12759" s="359" t="s">
        <v>5093</v>
      </c>
      <c r="D12759" s="359">
        <v>0.56000000000000005</v>
      </c>
      <c r="E12759" s="243" t="s">
        <v>3777</v>
      </c>
      <c r="F12759" s="359">
        <v>0.71</v>
      </c>
    </row>
    <row r="12760" spans="1:26" ht="13.5" thickBot="1" x14ac:dyDescent="0.25">
      <c r="A12760" s="358" t="s">
        <v>7718</v>
      </c>
      <c r="B12760" s="358" t="s">
        <v>7719</v>
      </c>
      <c r="C12760" s="358" t="s">
        <v>5093</v>
      </c>
      <c r="D12760" s="358">
        <v>0.62</v>
      </c>
      <c r="E12760" s="243" t="s">
        <v>3777</v>
      </c>
      <c r="F12760" s="358">
        <v>0.78</v>
      </c>
    </row>
    <row r="12761" spans="1:26" ht="13.5" thickBot="1" x14ac:dyDescent="0.25">
      <c r="A12761" s="359" t="s">
        <v>7720</v>
      </c>
      <c r="B12761" s="359" t="s">
        <v>5135</v>
      </c>
      <c r="C12761" s="359" t="s">
        <v>5093</v>
      </c>
      <c r="D12761" s="359">
        <v>0.36</v>
      </c>
      <c r="E12761" s="243" t="s">
        <v>3777</v>
      </c>
      <c r="F12761" s="359">
        <v>0.46</v>
      </c>
    </row>
    <row r="12762" spans="1:26" ht="13.5" thickBot="1" x14ac:dyDescent="0.25">
      <c r="A12762" s="358" t="s">
        <v>7721</v>
      </c>
      <c r="B12762" s="358" t="s">
        <v>5137</v>
      </c>
      <c r="C12762" s="358" t="s">
        <v>5093</v>
      </c>
      <c r="D12762" s="358">
        <v>0.37</v>
      </c>
      <c r="E12762" s="243" t="s">
        <v>3777</v>
      </c>
      <c r="F12762" s="358">
        <v>0.47</v>
      </c>
    </row>
    <row r="12763" spans="1:26" ht="13.5" thickBot="1" x14ac:dyDescent="0.25">
      <c r="A12763" s="94" t="s">
        <v>8293</v>
      </c>
      <c r="B12763" s="240" t="s">
        <v>8295</v>
      </c>
      <c r="C12763" t="s">
        <v>10</v>
      </c>
      <c r="D12763">
        <v>38.65</v>
      </c>
      <c r="E12763" s="243" t="s">
        <v>3777</v>
      </c>
      <c r="F12763" s="359"/>
      <c r="G12763" s="386"/>
      <c r="H12763" s="386"/>
      <c r="I12763" s="386"/>
      <c r="J12763" s="386"/>
      <c r="L12763" s="230"/>
      <c r="M12763" s="230"/>
      <c r="N12763" s="230"/>
      <c r="O12763" s="230"/>
      <c r="Q12763" s="230"/>
      <c r="R12763" s="230"/>
      <c r="S12763" s="230"/>
      <c r="T12763" s="230"/>
      <c r="V12763" s="230"/>
      <c r="W12763" s="230"/>
      <c r="X12763" s="230"/>
      <c r="Y12763" s="230"/>
      <c r="Z12763" s="44"/>
    </row>
    <row r="12764" spans="1:26" ht="13.5" thickBot="1" x14ac:dyDescent="0.25">
      <c r="A12764" s="359" t="s">
        <v>8294</v>
      </c>
      <c r="B12764" s="359" t="s">
        <v>12947</v>
      </c>
      <c r="C12764" s="359" t="s">
        <v>2</v>
      </c>
      <c r="D12764" s="359">
        <v>1515.29</v>
      </c>
      <c r="E12764" s="243" t="s">
        <v>3777</v>
      </c>
      <c r="F12764" s="358"/>
      <c r="G12764" s="386"/>
      <c r="H12764" s="386"/>
      <c r="I12764" s="386"/>
      <c r="J12764" s="386"/>
      <c r="L12764" s="230"/>
      <c r="M12764" s="230"/>
      <c r="N12764" s="230"/>
      <c r="O12764" s="230"/>
      <c r="Q12764" s="230"/>
      <c r="R12764" s="230"/>
      <c r="S12764" s="230"/>
      <c r="T12764" s="230"/>
      <c r="V12764" s="230"/>
      <c r="W12764" s="230"/>
      <c r="X12764" s="230"/>
      <c r="Y12764" s="230"/>
      <c r="Z12764" s="44"/>
    </row>
    <row r="12765" spans="1:26" ht="13.5" thickBot="1" x14ac:dyDescent="0.25">
      <c r="A12765" s="359"/>
      <c r="B12765" s="359" t="s">
        <v>12947</v>
      </c>
      <c r="C12765" s="359"/>
      <c r="D12765" s="359"/>
      <c r="E12765" s="243" t="s">
        <v>3777</v>
      </c>
      <c r="F12765" s="359"/>
      <c r="G12765" s="386"/>
      <c r="H12765" s="386"/>
      <c r="I12765" s="386"/>
      <c r="J12765" s="386"/>
      <c r="L12765" s="230"/>
      <c r="M12765" s="230"/>
      <c r="N12765" s="230"/>
      <c r="O12765" s="230"/>
      <c r="Q12765" s="230"/>
      <c r="R12765" s="230"/>
      <c r="S12765" s="230"/>
      <c r="T12765" s="230"/>
      <c r="V12765" s="230"/>
      <c r="W12765" s="230"/>
      <c r="X12765" s="230"/>
      <c r="Y12765" s="230"/>
      <c r="Z12765" s="44"/>
    </row>
    <row r="12766" spans="1:26" ht="13.5" thickBot="1" x14ac:dyDescent="0.25">
      <c r="A12766" s="94" t="s">
        <v>7722</v>
      </c>
      <c r="B12766" s="240" t="s">
        <v>7723</v>
      </c>
      <c r="C12766" t="s">
        <v>37</v>
      </c>
      <c r="D12766">
        <v>16.328900000000001</v>
      </c>
      <c r="E12766" s="243" t="s">
        <v>3777</v>
      </c>
      <c r="F12766" s="358"/>
    </row>
    <row r="12767" spans="1:26" ht="13.5" thickBot="1" x14ac:dyDescent="0.25">
      <c r="A12767" s="92" t="s">
        <v>7724</v>
      </c>
      <c r="B12767" s="240" t="s">
        <v>7723</v>
      </c>
      <c r="C12767" t="s">
        <v>37</v>
      </c>
      <c r="D12767">
        <v>114.37730000000001</v>
      </c>
      <c r="E12767" s="243" t="s">
        <v>3777</v>
      </c>
      <c r="F12767" s="359"/>
    </row>
    <row r="12768" spans="1:26" ht="13.5" thickBot="1" x14ac:dyDescent="0.25">
      <c r="A12768" s="92" t="s">
        <v>7725</v>
      </c>
      <c r="B12768" s="240" t="s">
        <v>7726</v>
      </c>
      <c r="C12768" t="s">
        <v>37</v>
      </c>
      <c r="D12768">
        <v>16.328900000000001</v>
      </c>
      <c r="E12768" s="243" t="s">
        <v>3777</v>
      </c>
      <c r="F12768" s="358"/>
    </row>
    <row r="12769" spans="1:6" ht="13.5" thickBot="1" x14ac:dyDescent="0.25">
      <c r="A12769" s="92" t="s">
        <v>7727</v>
      </c>
      <c r="B12769" s="240" t="s">
        <v>7726</v>
      </c>
      <c r="C12769" t="s">
        <v>37</v>
      </c>
      <c r="D12769">
        <v>132.85659999999999</v>
      </c>
      <c r="E12769" s="243" t="s">
        <v>3777</v>
      </c>
      <c r="F12769" s="359"/>
    </row>
    <row r="12770" spans="1:6" ht="13.5" thickBot="1" x14ac:dyDescent="0.25">
      <c r="A12770" s="92" t="s">
        <v>7728</v>
      </c>
      <c r="B12770" s="399" t="s">
        <v>7729</v>
      </c>
      <c r="C12770" t="s">
        <v>37</v>
      </c>
      <c r="D12770">
        <v>20.928599999999999</v>
      </c>
      <c r="E12770" s="243" t="s">
        <v>3777</v>
      </c>
      <c r="F12770" s="358"/>
    </row>
    <row r="12771" spans="1:6" ht="13.5" thickBot="1" x14ac:dyDescent="0.25">
      <c r="A12771" s="92" t="s">
        <v>7730</v>
      </c>
      <c r="B12771" s="399" t="s">
        <v>7729</v>
      </c>
      <c r="C12771" t="s">
        <v>37</v>
      </c>
      <c r="D12771">
        <v>165.4203</v>
      </c>
      <c r="E12771" s="243" t="s">
        <v>3777</v>
      </c>
      <c r="F12771" s="359"/>
    </row>
    <row r="12772" spans="1:6" ht="13.5" thickBot="1" x14ac:dyDescent="0.25">
      <c r="A12772" s="92" t="s">
        <v>7731</v>
      </c>
      <c r="B12772" s="86" t="s">
        <v>7732</v>
      </c>
      <c r="C12772" t="s">
        <v>37</v>
      </c>
      <c r="D12772">
        <v>16.0989</v>
      </c>
      <c r="E12772" s="243" t="s">
        <v>3777</v>
      </c>
      <c r="F12772" s="358"/>
    </row>
    <row r="12773" spans="1:6" ht="13.5" thickBot="1" x14ac:dyDescent="0.25">
      <c r="A12773" s="92" t="s">
        <v>7733</v>
      </c>
      <c r="B12773" s="86" t="s">
        <v>7732</v>
      </c>
      <c r="C12773" t="s">
        <v>37</v>
      </c>
      <c r="D12773">
        <v>139.35919999999999</v>
      </c>
      <c r="E12773" s="243" t="s">
        <v>3777</v>
      </c>
      <c r="F12773" s="359"/>
    </row>
    <row r="12774" spans="1:6" ht="13.5" thickBot="1" x14ac:dyDescent="0.25">
      <c r="A12774" s="92" t="s">
        <v>7734</v>
      </c>
      <c r="B12774" s="86" t="s">
        <v>7735</v>
      </c>
      <c r="C12774" t="s">
        <v>37</v>
      </c>
      <c r="D12774">
        <v>16.0989</v>
      </c>
      <c r="E12774" s="243" t="s">
        <v>3777</v>
      </c>
      <c r="F12774" s="358"/>
    </row>
    <row r="12775" spans="1:6" ht="13.5" thickBot="1" x14ac:dyDescent="0.25">
      <c r="A12775" s="92" t="s">
        <v>7736</v>
      </c>
      <c r="B12775" s="86" t="s">
        <v>7735</v>
      </c>
      <c r="C12775" t="s">
        <v>37</v>
      </c>
      <c r="D12775">
        <v>141.36349999999999</v>
      </c>
      <c r="E12775" s="243" t="s">
        <v>3777</v>
      </c>
      <c r="F12775" s="359"/>
    </row>
    <row r="12776" spans="1:6" ht="13.5" thickBot="1" x14ac:dyDescent="0.25">
      <c r="A12776" s="92" t="s">
        <v>7737</v>
      </c>
      <c r="B12776" s="86" t="s">
        <v>7738</v>
      </c>
      <c r="C12776" s="16" t="s">
        <v>37</v>
      </c>
      <c r="D12776">
        <v>37.334200000000003</v>
      </c>
      <c r="E12776" s="243" t="s">
        <v>3777</v>
      </c>
      <c r="F12776" s="358"/>
    </row>
    <row r="12777" spans="1:6" ht="13.5" thickBot="1" x14ac:dyDescent="0.25">
      <c r="A12777" s="92" t="s">
        <v>7739</v>
      </c>
      <c r="B12777" s="86" t="s">
        <v>36</v>
      </c>
      <c r="C12777" t="s">
        <v>37</v>
      </c>
      <c r="D12777">
        <v>10.8093</v>
      </c>
      <c r="E12777" s="243" t="s">
        <v>3777</v>
      </c>
      <c r="F12777" s="359"/>
    </row>
    <row r="12778" spans="1:6" ht="13.5" thickBot="1" x14ac:dyDescent="0.25">
      <c r="A12778" s="358"/>
      <c r="B12778" s="358"/>
      <c r="C12778" s="358"/>
      <c r="D12778" s="358"/>
      <c r="E12778" s="358"/>
      <c r="F12778" s="358"/>
    </row>
    <row r="12779" spans="1:6" ht="13.5" thickBot="1" x14ac:dyDescent="0.25">
      <c r="A12779" s="359"/>
      <c r="B12779" s="359"/>
      <c r="C12779" s="359"/>
      <c r="D12779" s="359"/>
      <c r="E12779" s="358"/>
      <c r="F12779" s="359"/>
    </row>
    <row r="12780" spans="1:6" ht="13.5" thickBot="1" x14ac:dyDescent="0.25">
      <c r="A12780" s="358"/>
      <c r="B12780" s="358"/>
      <c r="C12780" s="358"/>
      <c r="D12780" s="358"/>
      <c r="E12780" s="358"/>
      <c r="F12780" s="358"/>
    </row>
    <row r="12781" spans="1:6" ht="13.5" thickBot="1" x14ac:dyDescent="0.25">
      <c r="A12781" s="359"/>
      <c r="B12781" s="359"/>
      <c r="C12781" s="359"/>
      <c r="D12781" s="359"/>
      <c r="E12781" s="358"/>
      <c r="F12781" s="359"/>
    </row>
    <row r="12782" spans="1:6" ht="13.5" thickBot="1" x14ac:dyDescent="0.25">
      <c r="A12782" s="358"/>
      <c r="B12782" s="358"/>
      <c r="C12782" s="358"/>
      <c r="D12782" s="358"/>
      <c r="E12782" s="358"/>
      <c r="F12782" s="358"/>
    </row>
    <row r="12783" spans="1:6" ht="13.5" thickBot="1" x14ac:dyDescent="0.25">
      <c r="A12783" s="358"/>
      <c r="B12783" s="358"/>
      <c r="C12783" s="358"/>
      <c r="D12783" s="360"/>
      <c r="E12783" s="358"/>
      <c r="F12783" s="360"/>
    </row>
    <row r="12784" spans="1:6" ht="13.5" thickBot="1" x14ac:dyDescent="0.25">
      <c r="A12784" s="359"/>
      <c r="B12784" s="359"/>
      <c r="C12784" s="359"/>
      <c r="D12784" s="361"/>
      <c r="E12784" s="358"/>
      <c r="F12784" s="361"/>
    </row>
    <row r="12785" spans="1:6" ht="13.5" thickBot="1" x14ac:dyDescent="0.25">
      <c r="A12785" s="358"/>
      <c r="B12785" s="358"/>
      <c r="C12785" s="358"/>
      <c r="D12785" s="360"/>
      <c r="E12785" s="358"/>
      <c r="F12785" s="360"/>
    </row>
    <row r="12786" spans="1:6" ht="13.5" thickBot="1" x14ac:dyDescent="0.25">
      <c r="A12786" s="359"/>
      <c r="B12786" s="359"/>
      <c r="C12786" s="359"/>
      <c r="D12786" s="361"/>
      <c r="E12786" s="358"/>
      <c r="F12786" s="361"/>
    </row>
    <row r="12787" spans="1:6" ht="13.5" thickBot="1" x14ac:dyDescent="0.25">
      <c r="A12787" s="358"/>
      <c r="B12787" s="358"/>
      <c r="C12787" s="358"/>
      <c r="D12787" s="360"/>
      <c r="E12787" s="358"/>
      <c r="F12787" s="360"/>
    </row>
    <row r="12788" spans="1:6" ht="13.5" thickBot="1" x14ac:dyDescent="0.25">
      <c r="A12788" s="359"/>
      <c r="B12788" s="359"/>
      <c r="C12788" s="359"/>
      <c r="D12788" s="361"/>
      <c r="E12788" s="358"/>
      <c r="F12788" s="361"/>
    </row>
    <row r="12789" spans="1:6" ht="13.5" thickBot="1" x14ac:dyDescent="0.25">
      <c r="A12789" s="358"/>
      <c r="B12789" s="358"/>
      <c r="C12789" s="358"/>
      <c r="D12789" s="360"/>
      <c r="E12789" s="358"/>
      <c r="F12789" s="360"/>
    </row>
    <row r="12790" spans="1:6" ht="13.5" thickBot="1" x14ac:dyDescent="0.25">
      <c r="A12790" s="359"/>
      <c r="B12790" s="359"/>
      <c r="C12790" s="359"/>
      <c r="D12790" s="361"/>
      <c r="E12790" s="358"/>
      <c r="F12790" s="361"/>
    </row>
    <row r="12791" spans="1:6" ht="13.5" thickBot="1" x14ac:dyDescent="0.25">
      <c r="A12791" s="358"/>
      <c r="B12791" s="358"/>
      <c r="C12791" s="358"/>
      <c r="D12791" s="360"/>
      <c r="E12791" s="358"/>
      <c r="F12791" s="360"/>
    </row>
    <row r="12792" spans="1:6" ht="13.5" thickBot="1" x14ac:dyDescent="0.25">
      <c r="A12792" s="359"/>
      <c r="B12792" s="359"/>
      <c r="C12792" s="359"/>
      <c r="D12792" s="361"/>
      <c r="E12792" s="358"/>
      <c r="F12792" s="361"/>
    </row>
    <row r="12793" spans="1:6" ht="13.5" thickBot="1" x14ac:dyDescent="0.25">
      <c r="A12793" s="358"/>
      <c r="B12793" s="358"/>
      <c r="C12793" s="358"/>
      <c r="D12793" s="360"/>
      <c r="E12793" s="358"/>
      <c r="F12793" s="360"/>
    </row>
    <row r="12794" spans="1:6" ht="13.5" thickBot="1" x14ac:dyDescent="0.25">
      <c r="A12794" s="359"/>
      <c r="B12794" s="359"/>
      <c r="C12794" s="359"/>
      <c r="D12794" s="361"/>
      <c r="E12794" s="358"/>
      <c r="F12794" s="361"/>
    </row>
    <row r="12795" spans="1:6" ht="13.5" thickBot="1" x14ac:dyDescent="0.25">
      <c r="A12795" s="358"/>
      <c r="B12795" s="358"/>
      <c r="C12795" s="358"/>
      <c r="D12795" s="360"/>
      <c r="E12795" s="358"/>
      <c r="F12795" s="360"/>
    </row>
    <row r="12796" spans="1:6" ht="13.5" thickBot="1" x14ac:dyDescent="0.25">
      <c r="A12796" s="359"/>
      <c r="B12796" s="359"/>
      <c r="C12796" s="359"/>
      <c r="D12796" s="361"/>
      <c r="E12796" s="358"/>
      <c r="F12796" s="361"/>
    </row>
    <row r="12797" spans="1:6" ht="13.5" thickBot="1" x14ac:dyDescent="0.25">
      <c r="A12797" s="358"/>
      <c r="B12797" s="358"/>
      <c r="C12797" s="358"/>
      <c r="D12797" s="360"/>
      <c r="E12797" s="358"/>
      <c r="F12797" s="360"/>
    </row>
    <row r="12798" spans="1:6" ht="13.5" thickBot="1" x14ac:dyDescent="0.25">
      <c r="A12798" s="359"/>
      <c r="B12798" s="359"/>
      <c r="C12798" s="359"/>
      <c r="D12798" s="359"/>
      <c r="E12798" s="358"/>
      <c r="F12798" s="359"/>
    </row>
    <row r="12799" spans="1:6" ht="13.5" thickBot="1" x14ac:dyDescent="0.25">
      <c r="A12799" s="358"/>
      <c r="B12799" s="358"/>
      <c r="C12799" s="358"/>
      <c r="D12799" s="358"/>
      <c r="E12799" s="358"/>
      <c r="F12799" s="358"/>
    </row>
    <row r="12800" spans="1:6" ht="13.5" thickBot="1" x14ac:dyDescent="0.25">
      <c r="A12800" s="359"/>
      <c r="B12800" s="359"/>
      <c r="C12800" s="359"/>
      <c r="D12800" s="359"/>
      <c r="E12800" s="358"/>
      <c r="F12800" s="359"/>
    </row>
    <row r="12801" spans="1:6" ht="13.5" thickBot="1" x14ac:dyDescent="0.25">
      <c r="A12801" s="358"/>
      <c r="B12801" s="358"/>
      <c r="C12801" s="358"/>
      <c r="D12801" s="358"/>
      <c r="E12801" s="358"/>
      <c r="F12801" s="358"/>
    </row>
    <row r="12802" spans="1:6" ht="13.5" thickBot="1" x14ac:dyDescent="0.25">
      <c r="A12802" s="359"/>
      <c r="B12802" s="359"/>
      <c r="C12802" s="359"/>
      <c r="D12802" s="359"/>
      <c r="E12802" s="358"/>
      <c r="F12802" s="359"/>
    </row>
    <row r="12803" spans="1:6" ht="13.5" thickBot="1" x14ac:dyDescent="0.25">
      <c r="A12803" s="358"/>
      <c r="B12803" s="358"/>
      <c r="C12803" s="358"/>
      <c r="D12803" s="358"/>
      <c r="E12803" s="358"/>
      <c r="F12803" s="358"/>
    </row>
    <row r="12804" spans="1:6" ht="13.5" thickBot="1" x14ac:dyDescent="0.25">
      <c r="A12804" s="359"/>
      <c r="B12804" s="359"/>
      <c r="C12804" s="359"/>
      <c r="D12804" s="359"/>
      <c r="E12804" s="358"/>
      <c r="F12804" s="359"/>
    </row>
    <row r="12805" spans="1:6" ht="13.5" thickBot="1" x14ac:dyDescent="0.25">
      <c r="A12805" s="358"/>
      <c r="B12805" s="358"/>
      <c r="C12805" s="358"/>
      <c r="D12805" s="358"/>
      <c r="E12805" s="358"/>
      <c r="F12805" s="358"/>
    </row>
    <row r="12806" spans="1:6" ht="13.5" thickBot="1" x14ac:dyDescent="0.25">
      <c r="A12806" s="359"/>
      <c r="B12806" s="359"/>
      <c r="C12806" s="359"/>
      <c r="D12806" s="359"/>
      <c r="E12806" s="358"/>
      <c r="F12806" s="359"/>
    </row>
    <row r="12807" spans="1:6" ht="13.5" thickBot="1" x14ac:dyDescent="0.25">
      <c r="A12807" s="358"/>
      <c r="B12807" s="358"/>
      <c r="C12807" s="358"/>
      <c r="D12807" s="358"/>
      <c r="E12807" s="358"/>
      <c r="F12807" s="358"/>
    </row>
    <row r="12808" spans="1:6" ht="13.5" thickBot="1" x14ac:dyDescent="0.25">
      <c r="A12808" s="359"/>
      <c r="B12808" s="359"/>
      <c r="C12808" s="359"/>
      <c r="D12808" s="359"/>
      <c r="E12808" s="358"/>
      <c r="F12808" s="359"/>
    </row>
    <row r="12809" spans="1:6" ht="13.5" thickBot="1" x14ac:dyDescent="0.25">
      <c r="A12809" s="358"/>
      <c r="B12809" s="358"/>
      <c r="C12809" s="358"/>
      <c r="D12809" s="358"/>
      <c r="E12809" s="358"/>
      <c r="F12809" s="358"/>
    </row>
    <row r="12810" spans="1:6" ht="13.5" thickBot="1" x14ac:dyDescent="0.25">
      <c r="A12810" s="359"/>
      <c r="B12810" s="359"/>
      <c r="C12810" s="359"/>
      <c r="D12810" s="359"/>
      <c r="E12810" s="358"/>
      <c r="F12810" s="359"/>
    </row>
    <row r="12811" spans="1:6" ht="13.5" thickBot="1" x14ac:dyDescent="0.25">
      <c r="A12811" s="358"/>
      <c r="B12811" s="358"/>
      <c r="C12811" s="358"/>
      <c r="D12811" s="358"/>
      <c r="E12811" s="358"/>
      <c r="F12811" s="358"/>
    </row>
    <row r="12812" spans="1:6" ht="13.5" thickBot="1" x14ac:dyDescent="0.25">
      <c r="A12812" s="359"/>
      <c r="B12812" s="359"/>
      <c r="C12812" s="359"/>
      <c r="D12812" s="359"/>
      <c r="E12812" s="358"/>
      <c r="F12812" s="359"/>
    </row>
    <row r="12813" spans="1:6" ht="13.5" thickBot="1" x14ac:dyDescent="0.25">
      <c r="A12813" s="358"/>
      <c r="B12813" s="358"/>
      <c r="C12813" s="358"/>
      <c r="D12813" s="358"/>
      <c r="E12813" s="358"/>
      <c r="F12813" s="358"/>
    </row>
    <row r="12814" spans="1:6" ht="13.5" thickBot="1" x14ac:dyDescent="0.25">
      <c r="A12814" s="359"/>
      <c r="B12814" s="359"/>
      <c r="C12814" s="359"/>
      <c r="D12814" s="359"/>
      <c r="E12814" s="358"/>
      <c r="F12814" s="361"/>
    </row>
    <row r="12815" spans="1:6" ht="13.5" thickBot="1" x14ac:dyDescent="0.25">
      <c r="A12815" s="358"/>
      <c r="B12815" s="358"/>
      <c r="C12815" s="358"/>
      <c r="D12815" s="360"/>
      <c r="E12815" s="358"/>
      <c r="F12815" s="360"/>
    </row>
    <row r="12816" spans="1:6" ht="13.5" thickBot="1" x14ac:dyDescent="0.25">
      <c r="A12816" s="359"/>
      <c r="B12816" s="359"/>
      <c r="C12816" s="359"/>
      <c r="D12816" s="359"/>
      <c r="E12816" s="358"/>
      <c r="F12816" s="359"/>
    </row>
    <row r="12817" spans="1:6" ht="13.5" thickBot="1" x14ac:dyDescent="0.25">
      <c r="A12817" s="358"/>
      <c r="B12817" s="358"/>
      <c r="C12817" s="358"/>
      <c r="D12817" s="358"/>
      <c r="E12817" s="358"/>
      <c r="F12817" s="358"/>
    </row>
    <row r="12818" spans="1:6" ht="13.5" thickBot="1" x14ac:dyDescent="0.25">
      <c r="A12818" s="359"/>
      <c r="B12818" s="359"/>
      <c r="C12818" s="359"/>
      <c r="D12818" s="359"/>
      <c r="E12818" s="358"/>
      <c r="F12818" s="359"/>
    </row>
    <row r="12819" spans="1:6" ht="13.5" thickBot="1" x14ac:dyDescent="0.25">
      <c r="A12819" s="358"/>
      <c r="B12819" s="358"/>
      <c r="C12819" s="358"/>
      <c r="D12819" s="358"/>
      <c r="E12819" s="358"/>
      <c r="F12819" s="358"/>
    </row>
    <row r="12820" spans="1:6" ht="13.5" thickBot="1" x14ac:dyDescent="0.25">
      <c r="A12820" s="359"/>
      <c r="B12820" s="359"/>
      <c r="C12820" s="359"/>
      <c r="D12820" s="359"/>
      <c r="E12820" s="358"/>
      <c r="F12820" s="359"/>
    </row>
    <row r="12821" spans="1:6" ht="13.5" thickBot="1" x14ac:dyDescent="0.25">
      <c r="A12821" s="358"/>
      <c r="B12821" s="358"/>
      <c r="C12821" s="358"/>
      <c r="D12821" s="358"/>
      <c r="E12821" s="358"/>
      <c r="F12821" s="358"/>
    </row>
    <row r="12822" spans="1:6" ht="13.5" thickBot="1" x14ac:dyDescent="0.25">
      <c r="A12822" s="359"/>
      <c r="B12822" s="359"/>
      <c r="C12822" s="359"/>
      <c r="D12822" s="359"/>
      <c r="E12822" s="358"/>
      <c r="F12822" s="359"/>
    </row>
    <row r="12823" spans="1:6" ht="13.5" thickBot="1" x14ac:dyDescent="0.25">
      <c r="A12823" s="358"/>
      <c r="B12823" s="358"/>
      <c r="C12823" s="358"/>
      <c r="D12823" s="358"/>
      <c r="E12823" s="358"/>
      <c r="F12823" s="358"/>
    </row>
    <row r="12824" spans="1:6" ht="13.5" thickBot="1" x14ac:dyDescent="0.25">
      <c r="A12824" s="359"/>
      <c r="B12824" s="359"/>
      <c r="C12824" s="359"/>
      <c r="D12824" s="359"/>
      <c r="E12824" s="358"/>
      <c r="F12824" s="359"/>
    </row>
    <row r="12825" spans="1:6" ht="13.5" thickBot="1" x14ac:dyDescent="0.25">
      <c r="A12825" s="358"/>
      <c r="B12825" s="358"/>
      <c r="C12825" s="358"/>
      <c r="D12825" s="358"/>
      <c r="E12825" s="358"/>
      <c r="F12825" s="358"/>
    </row>
    <row r="12826" spans="1:6" ht="13.5" thickBot="1" x14ac:dyDescent="0.25">
      <c r="A12826" s="359"/>
      <c r="B12826" s="359"/>
      <c r="C12826" s="359"/>
      <c r="D12826" s="359"/>
      <c r="E12826" s="358"/>
      <c r="F12826" s="359"/>
    </row>
    <row r="12827" spans="1:6" ht="13.5" thickBot="1" x14ac:dyDescent="0.25">
      <c r="A12827" s="358"/>
      <c r="B12827" s="358"/>
      <c r="C12827" s="358"/>
      <c r="D12827" s="358"/>
      <c r="E12827" s="358"/>
      <c r="F12827" s="358"/>
    </row>
    <row r="12828" spans="1:6" ht="13.5" thickBot="1" x14ac:dyDescent="0.25">
      <c r="A12828" s="359"/>
      <c r="B12828" s="359"/>
      <c r="C12828" s="359"/>
      <c r="D12828" s="359"/>
      <c r="E12828" s="358"/>
      <c r="F12828" s="359"/>
    </row>
    <row r="12829" spans="1:6" ht="13.5" thickBot="1" x14ac:dyDescent="0.25">
      <c r="A12829" s="359"/>
      <c r="B12829" s="359"/>
      <c r="C12829" s="359"/>
      <c r="D12829" s="359"/>
      <c r="E12829" s="358"/>
      <c r="F12829" s="359"/>
    </row>
    <row r="12830" spans="1:6" ht="13.5" thickBot="1" x14ac:dyDescent="0.25">
      <c r="A12830" s="359"/>
      <c r="B12830" s="242"/>
      <c r="C12830" s="359"/>
      <c r="D12830" s="359"/>
      <c r="E12830" s="358"/>
      <c r="F12830" s="359"/>
    </row>
    <row r="12831" spans="1:6" ht="13.5" thickBot="1" x14ac:dyDescent="0.25">
      <c r="A12831" s="358"/>
      <c r="B12831" s="358"/>
      <c r="C12831" s="358"/>
      <c r="D12831" s="358"/>
      <c r="E12831" s="358"/>
      <c r="F12831" s="358"/>
    </row>
    <row r="12832" spans="1:6" x14ac:dyDescent="0.2">
      <c r="A12832" s="362"/>
      <c r="E12832"/>
    </row>
  </sheetData>
  <mergeCells count="9">
    <mergeCell ref="C11369:C11371"/>
    <mergeCell ref="E11369:E11371"/>
    <mergeCell ref="A11160:E11160"/>
    <mergeCell ref="A11163:B11163"/>
    <mergeCell ref="C11163:E11163"/>
    <mergeCell ref="A11194:E11194"/>
    <mergeCell ref="A11366:E11366"/>
    <mergeCell ref="A11369:A11371"/>
    <mergeCell ref="B11369:B11371"/>
  </mergeCells>
  <hyperlinks>
    <hyperlink ref="A6" r:id="rId1" display="http://www.amavi.org.br/sistemas/sinapi/index.php?p=materiais"/>
    <hyperlink ref="A7" r:id="rId2" display="http://www.amavi.org.br/sistemas/sinapi/index.php?p=servicos"/>
    <hyperlink ref="A8" r:id="rId3" display="http://www.amavi.org.br/sistemas/sinapi/index.php?p=dnit"/>
    <hyperlink ref="A5290" r:id="rId4" display="http://www.amavi.org.br/sistemas/sinapi/index.php?p=materiais"/>
    <hyperlink ref="A5291" r:id="rId5" display="http://www.amavi.org.br/sistemas/sinapi/index.php?p=servicos"/>
    <hyperlink ref="A5292" r:id="rId6" display="http://www.amavi.org.br/sistemas/sinapi/index.php?p=dnit"/>
  </hyperlinks>
  <printOptions gridLines="1"/>
  <pageMargins left="0.51181102362204722" right="0.51181102362204722" top="0.78740157480314965" bottom="0.78740157480314965" header="0.31496062992125984" footer="0.31496062992125984"/>
  <pageSetup paperSize="9" scale="80" orientation="landscape"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6</vt:i4>
      </vt:variant>
    </vt:vector>
  </HeadingPairs>
  <TitlesOfParts>
    <vt:vector size="13" baseType="lpstr">
      <vt:lpstr>orcamento</vt:lpstr>
      <vt:lpstr>cronograma</vt:lpstr>
      <vt:lpstr>BDI</vt:lpstr>
      <vt:lpstr>Quantitativo</vt:lpstr>
      <vt:lpstr>composições</vt:lpstr>
      <vt:lpstr>COTAÇÃO DE MATERIAIS </vt:lpstr>
      <vt:lpstr>FONTE</vt:lpstr>
      <vt:lpstr>BDI!Area_de_impressao</vt:lpstr>
      <vt:lpstr>composições!Area_de_impressao</vt:lpstr>
      <vt:lpstr>'COTAÇÃO DE MATERIAIS '!Area_de_impressao</vt:lpstr>
      <vt:lpstr>cronograma!Area_de_impressao</vt:lpstr>
      <vt:lpstr>orcamento!Area_de_impressao</vt:lpstr>
      <vt:lpstr>Quantitativo!Area_de_impressao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Windows</cp:lastModifiedBy>
  <cp:lastPrinted>2018-06-26T10:27:54Z</cp:lastPrinted>
  <dcterms:created xsi:type="dcterms:W3CDTF">2001-06-18T12:32:28Z</dcterms:created>
  <dcterms:modified xsi:type="dcterms:W3CDTF">2019-08-26T10:39:06Z</dcterms:modified>
</cp:coreProperties>
</file>